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2025-068-01-01 - Bourací ..." sheetId="2" r:id="rId2"/>
    <sheet name="2025-068-01-02 - Bourací ..." sheetId="3" r:id="rId3"/>
    <sheet name="2025-068-01-03 - Bourací ..." sheetId="4" r:id="rId4"/>
    <sheet name="2025-068-01-04 - Bourací ..." sheetId="5" r:id="rId5"/>
    <sheet name="2025-068-01-05 - Bourací ..." sheetId="6" r:id="rId6"/>
    <sheet name="2025-068-01-06 - Bourací ..." sheetId="7" r:id="rId7"/>
    <sheet name="2025-068-01-07 - Bourací ..." sheetId="8" r:id="rId8"/>
    <sheet name="2025-068-01-08 - Bourací ..." sheetId="9" r:id="rId9"/>
    <sheet name="2025-068-01-09 - Bourací ..." sheetId="10" r:id="rId10"/>
    <sheet name="2025-068-02-01 - Nové kce..." sheetId="11" r:id="rId11"/>
    <sheet name="2025-068-02-02 - Nové kce..." sheetId="12" r:id="rId12"/>
    <sheet name="2025-068-02-03 - Nové kce..." sheetId="13" r:id="rId13"/>
    <sheet name="2025-068-02-04 - Nové kce..." sheetId="14" r:id="rId14"/>
    <sheet name="2025-068-02-05 - Nové kce..." sheetId="15" r:id="rId15"/>
    <sheet name="2025-068-02-06 - Nové kce..." sheetId="16" r:id="rId16"/>
    <sheet name="2025-068-02-07 - Nové kce..." sheetId="17" r:id="rId17"/>
    <sheet name="2025-068-02-08 - Nové kce..." sheetId="18" r:id="rId18"/>
    <sheet name="2025-068-02-09 - Nové kce..." sheetId="19" r:id="rId19"/>
    <sheet name="2025-068-02-10 - Nové kce..." sheetId="20" r:id="rId20"/>
    <sheet name="2025-068-03 - Kryté parko..." sheetId="21" r:id="rId21"/>
    <sheet name="2025-068-04 - Elektro" sheetId="22" r:id="rId22"/>
    <sheet name="2025-068-05 - Slaboproud ..." sheetId="23" r:id="rId23"/>
    <sheet name="2025-068-06 - VRN- vedlej..." sheetId="24" r:id="rId24"/>
    <sheet name="Pokyny pro vyplnění" sheetId="25" r:id="rId25"/>
  </sheets>
  <definedNames>
    <definedName name="_xlnm.Print_Area" localSheetId="0">'Rekapitulace stavby'!$D$4:$AO$36,'Rekapitulace stavby'!$C$42:$AQ$80</definedName>
    <definedName name="_xlnm.Print_Titles" localSheetId="0">'Rekapitulace stavby'!$52:$52</definedName>
    <definedName name="_xlnm._FilterDatabase" localSheetId="1" hidden="1">'2025-068-01-01 - Bourací ...'!$C$89:$K$209</definedName>
    <definedName name="_xlnm.Print_Area" localSheetId="1">'2025-068-01-01 - Bourací ...'!$C$4:$J$41,'2025-068-01-01 - Bourací ...'!$C$47:$J$69,'2025-068-01-01 - Bourací ...'!$C$75:$K$209</definedName>
    <definedName name="_xlnm.Print_Titles" localSheetId="1">'2025-068-01-01 - Bourací ...'!$89:$89</definedName>
    <definedName name="_xlnm._FilterDatabase" localSheetId="2" hidden="1">'2025-068-01-02 - Bourací ...'!$C$90:$K$260</definedName>
    <definedName name="_xlnm.Print_Area" localSheetId="2">'2025-068-01-02 - Bourací ...'!$C$4:$J$41,'2025-068-01-02 - Bourací ...'!$C$47:$J$70,'2025-068-01-02 - Bourací ...'!$C$76:$K$260</definedName>
    <definedName name="_xlnm.Print_Titles" localSheetId="2">'2025-068-01-02 - Bourací ...'!$90:$90</definedName>
    <definedName name="_xlnm._FilterDatabase" localSheetId="3" hidden="1">'2025-068-01-03 - Bourací ...'!$C$89:$K$168</definedName>
    <definedName name="_xlnm.Print_Area" localSheetId="3">'2025-068-01-03 - Bourací ...'!$C$4:$J$41,'2025-068-01-03 - Bourací ...'!$C$47:$J$69,'2025-068-01-03 - Bourací ...'!$C$75:$K$168</definedName>
    <definedName name="_xlnm.Print_Titles" localSheetId="3">'2025-068-01-03 - Bourací ...'!$89:$89</definedName>
    <definedName name="_xlnm._FilterDatabase" localSheetId="4" hidden="1">'2025-068-01-04 - Bourací ...'!$C$89:$K$168</definedName>
    <definedName name="_xlnm.Print_Area" localSheetId="4">'2025-068-01-04 - Bourací ...'!$C$4:$J$41,'2025-068-01-04 - Bourací ...'!$C$47:$J$69,'2025-068-01-04 - Bourací ...'!$C$75:$K$168</definedName>
    <definedName name="_xlnm.Print_Titles" localSheetId="4">'2025-068-01-04 - Bourací ...'!$89:$89</definedName>
    <definedName name="_xlnm._FilterDatabase" localSheetId="5" hidden="1">'2025-068-01-05 - Bourací ...'!$C$89:$K$168</definedName>
    <definedName name="_xlnm.Print_Area" localSheetId="5">'2025-068-01-05 - Bourací ...'!$C$4:$J$41,'2025-068-01-05 - Bourací ...'!$C$47:$J$69,'2025-068-01-05 - Bourací ...'!$C$75:$K$168</definedName>
    <definedName name="_xlnm.Print_Titles" localSheetId="5">'2025-068-01-05 - Bourací ...'!$89:$89</definedName>
    <definedName name="_xlnm._FilterDatabase" localSheetId="6" hidden="1">'2025-068-01-06 - Bourací ...'!$C$89:$K$168</definedName>
    <definedName name="_xlnm.Print_Area" localSheetId="6">'2025-068-01-06 - Bourací ...'!$C$4:$J$41,'2025-068-01-06 - Bourací ...'!$C$47:$J$69,'2025-068-01-06 - Bourací ...'!$C$75:$K$168</definedName>
    <definedName name="_xlnm.Print_Titles" localSheetId="6">'2025-068-01-06 - Bourací ...'!$89:$89</definedName>
    <definedName name="_xlnm._FilterDatabase" localSheetId="7" hidden="1">'2025-068-01-07 - Bourací ...'!$C$89:$K$168</definedName>
    <definedName name="_xlnm.Print_Area" localSheetId="7">'2025-068-01-07 - Bourací ...'!$C$4:$J$41,'2025-068-01-07 - Bourací ...'!$C$47:$J$69,'2025-068-01-07 - Bourací ...'!$C$75:$K$168</definedName>
    <definedName name="_xlnm.Print_Titles" localSheetId="7">'2025-068-01-07 - Bourací ...'!$89:$89</definedName>
    <definedName name="_xlnm._FilterDatabase" localSheetId="8" hidden="1">'2025-068-01-08 - Bourací ...'!$C$89:$K$168</definedName>
    <definedName name="_xlnm.Print_Area" localSheetId="8">'2025-068-01-08 - Bourací ...'!$C$4:$J$41,'2025-068-01-08 - Bourací ...'!$C$47:$J$69,'2025-068-01-08 - Bourací ...'!$C$75:$K$168</definedName>
    <definedName name="_xlnm.Print_Titles" localSheetId="8">'2025-068-01-08 - Bourací ...'!$89:$89</definedName>
    <definedName name="_xlnm._FilterDatabase" localSheetId="9" hidden="1">'2025-068-01-09 - Bourací ...'!$C$89:$K$168</definedName>
    <definedName name="_xlnm.Print_Area" localSheetId="9">'2025-068-01-09 - Bourací ...'!$C$4:$J$41,'2025-068-01-09 - Bourací ...'!$C$47:$J$69,'2025-068-01-09 - Bourací ...'!$C$75:$K$168</definedName>
    <definedName name="_xlnm.Print_Titles" localSheetId="9">'2025-068-01-09 - Bourací ...'!$89:$89</definedName>
    <definedName name="_xlnm._FilterDatabase" localSheetId="10" hidden="1">'2025-068-02-01 - Nové kce...'!$C$94:$K$816</definedName>
    <definedName name="_xlnm.Print_Area" localSheetId="10">'2025-068-02-01 - Nové kce...'!$C$4:$J$41,'2025-068-02-01 - Nové kce...'!$C$47:$J$74,'2025-068-02-01 - Nové kce...'!$C$80:$K$816</definedName>
    <definedName name="_xlnm.Print_Titles" localSheetId="10">'2025-068-02-01 - Nové kce...'!$94:$94</definedName>
    <definedName name="_xlnm._FilterDatabase" localSheetId="11" hidden="1">'2025-068-02-02 - Nové kce...'!$C$93:$K$636</definedName>
    <definedName name="_xlnm.Print_Area" localSheetId="11">'2025-068-02-02 - Nové kce...'!$C$4:$J$41,'2025-068-02-02 - Nové kce...'!$C$47:$J$73,'2025-068-02-02 - Nové kce...'!$C$79:$K$636</definedName>
    <definedName name="_xlnm.Print_Titles" localSheetId="11">'2025-068-02-02 - Nové kce...'!$93:$93</definedName>
    <definedName name="_xlnm._FilterDatabase" localSheetId="12" hidden="1">'2025-068-02-03 - Nové kce...'!$C$92:$K$598</definedName>
    <definedName name="_xlnm.Print_Area" localSheetId="12">'2025-068-02-03 - Nové kce...'!$C$4:$J$41,'2025-068-02-03 - Nové kce...'!$C$47:$J$72,'2025-068-02-03 - Nové kce...'!$C$78:$K$598</definedName>
    <definedName name="_xlnm.Print_Titles" localSheetId="12">'2025-068-02-03 - Nové kce...'!$92:$92</definedName>
    <definedName name="_xlnm._FilterDatabase" localSheetId="13" hidden="1">'2025-068-02-04 - Nové kce...'!$C$92:$K$591</definedName>
    <definedName name="_xlnm.Print_Area" localSheetId="13">'2025-068-02-04 - Nové kce...'!$C$4:$J$41,'2025-068-02-04 - Nové kce...'!$C$47:$J$72,'2025-068-02-04 - Nové kce...'!$C$78:$K$591</definedName>
    <definedName name="_xlnm.Print_Titles" localSheetId="13">'2025-068-02-04 - Nové kce...'!$92:$92</definedName>
    <definedName name="_xlnm._FilterDatabase" localSheetId="14" hidden="1">'2025-068-02-05 - Nové kce...'!$C$92:$K$591</definedName>
    <definedName name="_xlnm.Print_Area" localSheetId="14">'2025-068-02-05 - Nové kce...'!$C$4:$J$41,'2025-068-02-05 - Nové kce...'!$C$47:$J$72,'2025-068-02-05 - Nové kce...'!$C$78:$K$591</definedName>
    <definedName name="_xlnm.Print_Titles" localSheetId="14">'2025-068-02-05 - Nové kce...'!$92:$92</definedName>
    <definedName name="_xlnm._FilterDatabase" localSheetId="15" hidden="1">'2025-068-02-06 - Nové kce...'!$C$92:$K$591</definedName>
    <definedName name="_xlnm.Print_Area" localSheetId="15">'2025-068-02-06 - Nové kce...'!$C$4:$J$41,'2025-068-02-06 - Nové kce...'!$C$47:$J$72,'2025-068-02-06 - Nové kce...'!$C$78:$K$591</definedName>
    <definedName name="_xlnm.Print_Titles" localSheetId="15">'2025-068-02-06 - Nové kce...'!$92:$92</definedName>
    <definedName name="_xlnm._FilterDatabase" localSheetId="16" hidden="1">'2025-068-02-07 - Nové kce...'!$C$92:$K$591</definedName>
    <definedName name="_xlnm.Print_Area" localSheetId="16">'2025-068-02-07 - Nové kce...'!$C$4:$J$41,'2025-068-02-07 - Nové kce...'!$C$47:$J$72,'2025-068-02-07 - Nové kce...'!$C$78:$K$591</definedName>
    <definedName name="_xlnm.Print_Titles" localSheetId="16">'2025-068-02-07 - Nové kce...'!$92:$92</definedName>
    <definedName name="_xlnm._FilterDatabase" localSheetId="17" hidden="1">'2025-068-02-08 - Nové kce...'!$C$92:$K$590</definedName>
    <definedName name="_xlnm.Print_Area" localSheetId="17">'2025-068-02-08 - Nové kce...'!$C$4:$J$41,'2025-068-02-08 - Nové kce...'!$C$47:$J$72,'2025-068-02-08 - Nové kce...'!$C$78:$K$590</definedName>
    <definedName name="_xlnm.Print_Titles" localSheetId="17">'2025-068-02-08 - Nové kce...'!$92:$92</definedName>
    <definedName name="_xlnm._FilterDatabase" localSheetId="18" hidden="1">'2025-068-02-09 - Nové kce...'!$C$92:$K$589</definedName>
    <definedName name="_xlnm.Print_Area" localSheetId="18">'2025-068-02-09 - Nové kce...'!$C$4:$J$41,'2025-068-02-09 - Nové kce...'!$C$47:$J$72,'2025-068-02-09 - Nové kce...'!$C$78:$K$589</definedName>
    <definedName name="_xlnm.Print_Titles" localSheetId="18">'2025-068-02-09 - Nové kce...'!$92:$92</definedName>
    <definedName name="_xlnm._FilterDatabase" localSheetId="19" hidden="1">'2025-068-02-10 - Nové kce...'!$C$89:$K$242</definedName>
    <definedName name="_xlnm.Print_Area" localSheetId="19">'2025-068-02-10 - Nové kce...'!$C$4:$J$41,'2025-068-02-10 - Nové kce...'!$C$47:$J$69,'2025-068-02-10 - Nové kce...'!$C$75:$K$242</definedName>
    <definedName name="_xlnm.Print_Titles" localSheetId="19">'2025-068-02-10 - Nové kce...'!$89:$89</definedName>
    <definedName name="_xlnm._FilterDatabase" localSheetId="20" hidden="1">'2025-068-03 - Kryté parko...'!$C$88:$K$399</definedName>
    <definedName name="_xlnm.Print_Area" localSheetId="20">'2025-068-03 - Kryté parko...'!$C$4:$J$39,'2025-068-03 - Kryté parko...'!$C$45:$J$70,'2025-068-03 - Kryté parko...'!$C$76:$K$399</definedName>
    <definedName name="_xlnm.Print_Titles" localSheetId="20">'2025-068-03 - Kryté parko...'!$88:$88</definedName>
    <definedName name="_xlnm._FilterDatabase" localSheetId="21" hidden="1">'2025-068-04 - Elektro'!$C$83:$K$181</definedName>
    <definedName name="_xlnm.Print_Area" localSheetId="21">'2025-068-04 - Elektro'!$C$4:$J$39,'2025-068-04 - Elektro'!$C$45:$J$65,'2025-068-04 - Elektro'!$C$71:$K$181</definedName>
    <definedName name="_xlnm.Print_Titles" localSheetId="21">'2025-068-04 - Elektro'!$83:$83</definedName>
    <definedName name="_xlnm._FilterDatabase" localSheetId="22" hidden="1">'2025-068-05 - Slaboproud ...'!$C$80:$K$173</definedName>
    <definedName name="_xlnm.Print_Area" localSheetId="22">'2025-068-05 - Slaboproud ...'!$C$4:$J$39,'2025-068-05 - Slaboproud ...'!$C$45:$J$62,'2025-068-05 - Slaboproud ...'!$C$68:$K$173</definedName>
    <definedName name="_xlnm.Print_Titles" localSheetId="22">'2025-068-05 - Slaboproud ...'!$80:$80</definedName>
    <definedName name="_xlnm._FilterDatabase" localSheetId="23" hidden="1">'2025-068-06 - VRN- vedlej...'!$C$84:$K$107</definedName>
    <definedName name="_xlnm.Print_Area" localSheetId="23">'2025-068-06 - VRN- vedlej...'!$C$4:$J$39,'2025-068-06 - VRN- vedlej...'!$C$45:$J$66,'2025-068-06 - VRN- vedlej...'!$C$72:$K$107</definedName>
    <definedName name="_xlnm.Print_Titles" localSheetId="23">'2025-068-06 - VRN- vedlej...'!$84:$84</definedName>
    <definedName name="_xlnm.Print_Area" localSheetId="24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4" l="1" r="J37"/>
  <c r="J36"/>
  <c i="1" r="AY79"/>
  <c i="24" r="J35"/>
  <c i="1" r="AX79"/>
  <c i="24" r="BI106"/>
  <c r="BH106"/>
  <c r="BG106"/>
  <c r="BF106"/>
  <c r="T106"/>
  <c r="T105"/>
  <c r="R106"/>
  <c r="R105"/>
  <c r="P106"/>
  <c r="P105"/>
  <c r="BI103"/>
  <c r="BH103"/>
  <c r="BG103"/>
  <c r="BF103"/>
  <c r="T103"/>
  <c r="T102"/>
  <c r="R103"/>
  <c r="R102"/>
  <c r="P103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3"/>
  <c r="BH93"/>
  <c r="BG93"/>
  <c r="BF93"/>
  <c r="T93"/>
  <c r="R93"/>
  <c r="P93"/>
  <c r="BI91"/>
  <c r="BH91"/>
  <c r="BG91"/>
  <c r="BF91"/>
  <c r="T91"/>
  <c r="R91"/>
  <c r="P91"/>
  <c r="BI88"/>
  <c r="BH88"/>
  <c r="BG88"/>
  <c r="BF88"/>
  <c r="T88"/>
  <c r="T87"/>
  <c r="R88"/>
  <c r="R87"/>
  <c r="P88"/>
  <c r="P87"/>
  <c r="J82"/>
  <c r="J81"/>
  <c r="F81"/>
  <c r="F79"/>
  <c r="E77"/>
  <c r="J55"/>
  <c r="J54"/>
  <c r="F54"/>
  <c r="F52"/>
  <c r="E50"/>
  <c r="J18"/>
  <c r="E18"/>
  <c r="F82"/>
  <c r="J17"/>
  <c r="J12"/>
  <c r="J79"/>
  <c r="E7"/>
  <c r="E75"/>
  <c i="23" r="J37"/>
  <c r="J36"/>
  <c i="1" r="AY78"/>
  <c i="23" r="J35"/>
  <c i="1" r="AX78"/>
  <c i="23"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BI88"/>
  <c r="BH88"/>
  <c r="BG88"/>
  <c r="BF88"/>
  <c r="T88"/>
  <c r="R88"/>
  <c r="P88"/>
  <c r="BI86"/>
  <c r="BH86"/>
  <c r="BG86"/>
  <c r="BF86"/>
  <c r="T86"/>
  <c r="R86"/>
  <c r="P86"/>
  <c r="BI84"/>
  <c r="BH84"/>
  <c r="BG84"/>
  <c r="BF84"/>
  <c r="T84"/>
  <c r="R84"/>
  <c r="P84"/>
  <c r="J78"/>
  <c r="J77"/>
  <c r="F77"/>
  <c r="F75"/>
  <c r="E73"/>
  <c r="J55"/>
  <c r="J54"/>
  <c r="F54"/>
  <c r="F52"/>
  <c r="E50"/>
  <c r="J18"/>
  <c r="E18"/>
  <c r="F78"/>
  <c r="J17"/>
  <c r="J12"/>
  <c r="J75"/>
  <c r="E7"/>
  <c r="E48"/>
  <c i="22" r="J37"/>
  <c r="J36"/>
  <c i="1" r="AY77"/>
  <c i="22" r="J35"/>
  <c i="1" r="AX77"/>
  <c i="22" r="BI180"/>
  <c r="BH180"/>
  <c r="BG180"/>
  <c r="BF180"/>
  <c r="T180"/>
  <c r="R180"/>
  <c r="P180"/>
  <c r="BI177"/>
  <c r="BH177"/>
  <c r="BG177"/>
  <c r="BF177"/>
  <c r="T177"/>
  <c r="R177"/>
  <c r="P177"/>
  <c r="BI175"/>
  <c r="BH175"/>
  <c r="BG175"/>
  <c r="BF175"/>
  <c r="T175"/>
  <c r="R175"/>
  <c r="P175"/>
  <c r="BI170"/>
  <c r="BH170"/>
  <c r="BG170"/>
  <c r="BF170"/>
  <c r="T170"/>
  <c r="R170"/>
  <c r="P170"/>
  <c r="BI165"/>
  <c r="BH165"/>
  <c r="BG165"/>
  <c r="BF165"/>
  <c r="T165"/>
  <c r="R165"/>
  <c r="P165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2"/>
  <c r="BH142"/>
  <c r="BG142"/>
  <c r="BF142"/>
  <c r="T142"/>
  <c r="R142"/>
  <c r="P142"/>
  <c r="BI137"/>
  <c r="BH137"/>
  <c r="BG137"/>
  <c r="BF137"/>
  <c r="T137"/>
  <c r="R137"/>
  <c r="P137"/>
  <c r="BI132"/>
  <c r="BH132"/>
  <c r="BG132"/>
  <c r="BF132"/>
  <c r="T132"/>
  <c r="R132"/>
  <c r="P132"/>
  <c r="BI128"/>
  <c r="BH128"/>
  <c r="BG128"/>
  <c r="BF128"/>
  <c r="T128"/>
  <c r="R128"/>
  <c r="P128"/>
  <c r="BI124"/>
  <c r="BH124"/>
  <c r="BG124"/>
  <c r="BF124"/>
  <c r="T124"/>
  <c r="R124"/>
  <c r="P124"/>
  <c r="BI119"/>
  <c r="BH119"/>
  <c r="BG119"/>
  <c r="BF119"/>
  <c r="T119"/>
  <c r="R119"/>
  <c r="P119"/>
  <c r="BI114"/>
  <c r="BH114"/>
  <c r="BG114"/>
  <c r="BF114"/>
  <c r="T114"/>
  <c r="R114"/>
  <c r="P114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BI92"/>
  <c r="BH92"/>
  <c r="BG92"/>
  <c r="BF92"/>
  <c r="T92"/>
  <c r="T91"/>
  <c r="R92"/>
  <c r="R91"/>
  <c r="P92"/>
  <c r="P91"/>
  <c r="BI87"/>
  <c r="BH87"/>
  <c r="BG87"/>
  <c r="BF87"/>
  <c r="T87"/>
  <c r="T86"/>
  <c r="T85"/>
  <c r="R87"/>
  <c r="R86"/>
  <c r="R85"/>
  <c r="P87"/>
  <c r="P86"/>
  <c r="P85"/>
  <c r="J81"/>
  <c r="J80"/>
  <c r="F80"/>
  <c r="F78"/>
  <c r="E76"/>
  <c r="J55"/>
  <c r="J54"/>
  <c r="F54"/>
  <c r="F52"/>
  <c r="E50"/>
  <c r="J18"/>
  <c r="E18"/>
  <c r="F81"/>
  <c r="J17"/>
  <c r="J12"/>
  <c r="J52"/>
  <c r="E7"/>
  <c r="E74"/>
  <c i="21" r="J37"/>
  <c r="J36"/>
  <c i="1" r="AY76"/>
  <c i="21" r="J35"/>
  <c i="1" r="AX76"/>
  <c i="21" r="BI398"/>
  <c r="BH398"/>
  <c r="BG398"/>
  <c r="BF398"/>
  <c r="T398"/>
  <c r="R398"/>
  <c r="P398"/>
  <c r="BI390"/>
  <c r="BH390"/>
  <c r="BG390"/>
  <c r="BF390"/>
  <c r="T390"/>
  <c r="R390"/>
  <c r="P390"/>
  <c r="BI381"/>
  <c r="BH381"/>
  <c r="BG381"/>
  <c r="BF381"/>
  <c r="T381"/>
  <c r="R381"/>
  <c r="P381"/>
  <c r="BI373"/>
  <c r="BH373"/>
  <c r="BG373"/>
  <c r="BF373"/>
  <c r="T373"/>
  <c r="R373"/>
  <c r="P373"/>
  <c r="BI364"/>
  <c r="BH364"/>
  <c r="BG364"/>
  <c r="BF364"/>
  <c r="T364"/>
  <c r="R364"/>
  <c r="P364"/>
  <c r="BI355"/>
  <c r="BH355"/>
  <c r="BG355"/>
  <c r="BF355"/>
  <c r="T355"/>
  <c r="R355"/>
  <c r="P355"/>
  <c r="BI346"/>
  <c r="BH346"/>
  <c r="BG346"/>
  <c r="BF346"/>
  <c r="T346"/>
  <c r="R346"/>
  <c r="P346"/>
  <c r="BI337"/>
  <c r="BH337"/>
  <c r="BG337"/>
  <c r="BF337"/>
  <c r="T337"/>
  <c r="R337"/>
  <c r="P337"/>
  <c r="BI328"/>
  <c r="BH328"/>
  <c r="BG328"/>
  <c r="BF328"/>
  <c r="T328"/>
  <c r="R328"/>
  <c r="P328"/>
  <c r="BI319"/>
  <c r="BH319"/>
  <c r="BG319"/>
  <c r="BF319"/>
  <c r="T319"/>
  <c r="R319"/>
  <c r="P319"/>
  <c r="BI311"/>
  <c r="BH311"/>
  <c r="BG311"/>
  <c r="BF311"/>
  <c r="T311"/>
  <c r="R311"/>
  <c r="P311"/>
  <c r="BI287"/>
  <c r="BH287"/>
  <c r="BG287"/>
  <c r="BF287"/>
  <c r="T287"/>
  <c r="T278"/>
  <c r="R287"/>
  <c r="R278"/>
  <c r="P287"/>
  <c r="P278"/>
  <c r="BI279"/>
  <c r="BH279"/>
  <c r="BG279"/>
  <c r="BF279"/>
  <c r="T279"/>
  <c r="R279"/>
  <c r="P279"/>
  <c r="BI275"/>
  <c r="BH275"/>
  <c r="BG275"/>
  <c r="BF275"/>
  <c r="T275"/>
  <c r="T274"/>
  <c r="R275"/>
  <c r="R274"/>
  <c r="P275"/>
  <c r="P274"/>
  <c r="BI270"/>
  <c r="BH270"/>
  <c r="BG270"/>
  <c r="BF270"/>
  <c r="T270"/>
  <c r="R270"/>
  <c r="P270"/>
  <c r="BI266"/>
  <c r="BH266"/>
  <c r="BG266"/>
  <c r="BF266"/>
  <c r="T266"/>
  <c r="R266"/>
  <c r="P266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46"/>
  <c r="BH246"/>
  <c r="BG246"/>
  <c r="BF246"/>
  <c r="T246"/>
  <c r="R246"/>
  <c r="P246"/>
  <c r="BI238"/>
  <c r="BH238"/>
  <c r="BG238"/>
  <c r="BF238"/>
  <c r="T238"/>
  <c r="R238"/>
  <c r="P238"/>
  <c r="BI230"/>
  <c r="BH230"/>
  <c r="BG230"/>
  <c r="BF230"/>
  <c r="T230"/>
  <c r="R230"/>
  <c r="P230"/>
  <c r="BI220"/>
  <c r="BH220"/>
  <c r="BG220"/>
  <c r="BF220"/>
  <c r="T220"/>
  <c r="T210"/>
  <c r="R220"/>
  <c r="R210"/>
  <c r="P220"/>
  <c r="P210"/>
  <c r="BI211"/>
  <c r="BH211"/>
  <c r="BG211"/>
  <c r="BF211"/>
  <c r="T211"/>
  <c r="R211"/>
  <c r="P211"/>
  <c r="BI202"/>
  <c r="BH202"/>
  <c r="BG202"/>
  <c r="BF202"/>
  <c r="T202"/>
  <c r="R202"/>
  <c r="P202"/>
  <c r="BI194"/>
  <c r="BH194"/>
  <c r="BG194"/>
  <c r="BF194"/>
  <c r="T194"/>
  <c r="R194"/>
  <c r="P194"/>
  <c r="BI186"/>
  <c r="BH186"/>
  <c r="BG186"/>
  <c r="BF186"/>
  <c r="T186"/>
  <c r="R186"/>
  <c r="P186"/>
  <c r="BI176"/>
  <c r="BH176"/>
  <c r="BG176"/>
  <c r="BF176"/>
  <c r="T176"/>
  <c r="R176"/>
  <c r="P176"/>
  <c r="BI168"/>
  <c r="BH168"/>
  <c r="BG168"/>
  <c r="BF168"/>
  <c r="T168"/>
  <c r="R168"/>
  <c r="P168"/>
  <c r="BI160"/>
  <c r="BH160"/>
  <c r="BG160"/>
  <c r="BF160"/>
  <c r="T160"/>
  <c r="R160"/>
  <c r="P160"/>
  <c r="BI152"/>
  <c r="BH152"/>
  <c r="BG152"/>
  <c r="BF152"/>
  <c r="T152"/>
  <c r="R152"/>
  <c r="P152"/>
  <c r="BI143"/>
  <c r="BH143"/>
  <c r="BG143"/>
  <c r="BF143"/>
  <c r="T143"/>
  <c r="R143"/>
  <c r="P143"/>
  <c r="BI135"/>
  <c r="BH135"/>
  <c r="BG135"/>
  <c r="BF135"/>
  <c r="T135"/>
  <c r="R135"/>
  <c r="P135"/>
  <c r="BI127"/>
  <c r="BH127"/>
  <c r="BG127"/>
  <c r="BF127"/>
  <c r="T127"/>
  <c r="R127"/>
  <c r="P127"/>
  <c r="BI100"/>
  <c r="BH100"/>
  <c r="BG100"/>
  <c r="BF100"/>
  <c r="T100"/>
  <c r="R100"/>
  <c r="P100"/>
  <c r="BI92"/>
  <c r="BH92"/>
  <c r="BG92"/>
  <c r="BF92"/>
  <c r="T92"/>
  <c r="R92"/>
  <c r="P92"/>
  <c r="J86"/>
  <c r="J85"/>
  <c r="F85"/>
  <c r="F83"/>
  <c r="E81"/>
  <c r="J55"/>
  <c r="J54"/>
  <c r="F54"/>
  <c r="F52"/>
  <c r="E50"/>
  <c r="J18"/>
  <c r="E18"/>
  <c r="F86"/>
  <c r="J17"/>
  <c r="J12"/>
  <c r="J83"/>
  <c r="E7"/>
  <c r="E79"/>
  <c i="20" r="J39"/>
  <c r="J38"/>
  <c i="1" r="AY75"/>
  <c i="20" r="J37"/>
  <c i="1" r="AX75"/>
  <c i="20" r="BI241"/>
  <c r="BH241"/>
  <c r="BG241"/>
  <c r="BF241"/>
  <c r="T241"/>
  <c r="R241"/>
  <c r="P241"/>
  <c r="BI233"/>
  <c r="BH233"/>
  <c r="BG233"/>
  <c r="BF233"/>
  <c r="T233"/>
  <c r="R233"/>
  <c r="P233"/>
  <c r="BI227"/>
  <c r="BH227"/>
  <c r="BG227"/>
  <c r="BF227"/>
  <c r="T227"/>
  <c r="R227"/>
  <c r="P227"/>
  <c r="BI212"/>
  <c r="BH212"/>
  <c r="BG212"/>
  <c r="BF212"/>
  <c r="T212"/>
  <c r="R212"/>
  <c r="P212"/>
  <c r="BI199"/>
  <c r="BH199"/>
  <c r="BG199"/>
  <c r="BF199"/>
  <c r="T199"/>
  <c r="R199"/>
  <c r="P199"/>
  <c r="BI186"/>
  <c r="BH186"/>
  <c r="BG186"/>
  <c r="BF186"/>
  <c r="T186"/>
  <c r="R186"/>
  <c r="P186"/>
  <c r="BI172"/>
  <c r="BH172"/>
  <c r="BG172"/>
  <c r="BF172"/>
  <c r="T172"/>
  <c r="R172"/>
  <c r="P172"/>
  <c r="BI159"/>
  <c r="BH159"/>
  <c r="BG159"/>
  <c r="BF159"/>
  <c r="T159"/>
  <c r="R159"/>
  <c r="P159"/>
  <c r="BI146"/>
  <c r="BH146"/>
  <c r="BG146"/>
  <c r="BF146"/>
  <c r="T146"/>
  <c r="R146"/>
  <c r="P146"/>
  <c r="BI132"/>
  <c r="BH132"/>
  <c r="BG132"/>
  <c r="BF132"/>
  <c r="T132"/>
  <c r="R132"/>
  <c r="P132"/>
  <c r="BI119"/>
  <c r="BH119"/>
  <c r="BG119"/>
  <c r="BF119"/>
  <c r="T119"/>
  <c r="R119"/>
  <c r="P119"/>
  <c r="BI106"/>
  <c r="BH106"/>
  <c r="BG106"/>
  <c r="BF106"/>
  <c r="T106"/>
  <c r="R106"/>
  <c r="P106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19" r="J39"/>
  <c r="J38"/>
  <c i="1" r="AY74"/>
  <c i="19" r="J37"/>
  <c i="1" r="AX74"/>
  <c i="19" r="BI577"/>
  <c r="BH577"/>
  <c r="BG577"/>
  <c r="BF577"/>
  <c r="T577"/>
  <c r="R577"/>
  <c r="P577"/>
  <c r="BI559"/>
  <c r="BH559"/>
  <c r="BG559"/>
  <c r="BF559"/>
  <c r="T559"/>
  <c r="R559"/>
  <c r="P559"/>
  <c r="BI531"/>
  <c r="BH531"/>
  <c r="BG531"/>
  <c r="BF531"/>
  <c r="T531"/>
  <c r="R531"/>
  <c r="P531"/>
  <c r="BI503"/>
  <c r="BH503"/>
  <c r="BG503"/>
  <c r="BF503"/>
  <c r="T503"/>
  <c r="R503"/>
  <c r="P503"/>
  <c r="BI490"/>
  <c r="BH490"/>
  <c r="BG490"/>
  <c r="BF490"/>
  <c r="T490"/>
  <c r="R490"/>
  <c r="P490"/>
  <c r="BI461"/>
  <c r="BH461"/>
  <c r="BG461"/>
  <c r="BF461"/>
  <c r="T461"/>
  <c r="R461"/>
  <c r="P461"/>
  <c r="BI421"/>
  <c r="BH421"/>
  <c r="BG421"/>
  <c r="BF421"/>
  <c r="T421"/>
  <c r="R421"/>
  <c r="P421"/>
  <c r="BI381"/>
  <c r="BH381"/>
  <c r="BG381"/>
  <c r="BF381"/>
  <c r="T381"/>
  <c r="R381"/>
  <c r="P381"/>
  <c r="BI353"/>
  <c r="BH353"/>
  <c r="BG353"/>
  <c r="BF353"/>
  <c r="T353"/>
  <c r="R353"/>
  <c r="P353"/>
  <c r="BI325"/>
  <c r="BH325"/>
  <c r="BG325"/>
  <c r="BF325"/>
  <c r="T325"/>
  <c r="R325"/>
  <c r="P325"/>
  <c r="BI322"/>
  <c r="BH322"/>
  <c r="BG322"/>
  <c r="BF322"/>
  <c r="T322"/>
  <c r="R322"/>
  <c r="P322"/>
  <c r="BI305"/>
  <c r="BH305"/>
  <c r="BG305"/>
  <c r="BF305"/>
  <c r="T305"/>
  <c r="R305"/>
  <c r="P305"/>
  <c r="BI287"/>
  <c r="BH287"/>
  <c r="BG287"/>
  <c r="BF287"/>
  <c r="T287"/>
  <c r="R287"/>
  <c r="P287"/>
  <c r="BI284"/>
  <c r="BH284"/>
  <c r="BG284"/>
  <c r="BF284"/>
  <c r="T284"/>
  <c r="R284"/>
  <c r="P284"/>
  <c r="BI280"/>
  <c r="BH280"/>
  <c r="BG280"/>
  <c r="BF280"/>
  <c r="T280"/>
  <c r="R280"/>
  <c r="P280"/>
  <c r="BI263"/>
  <c r="BH263"/>
  <c r="BG263"/>
  <c r="BF263"/>
  <c r="T263"/>
  <c r="R263"/>
  <c r="P263"/>
  <c r="BI245"/>
  <c r="BH245"/>
  <c r="BG245"/>
  <c r="BF245"/>
  <c r="T245"/>
  <c r="R245"/>
  <c r="P245"/>
  <c r="BI231"/>
  <c r="BH231"/>
  <c r="BG231"/>
  <c r="BF231"/>
  <c r="T231"/>
  <c r="R231"/>
  <c r="P231"/>
  <c r="BI216"/>
  <c r="BH216"/>
  <c r="BG216"/>
  <c r="BF216"/>
  <c r="T216"/>
  <c r="R216"/>
  <c r="P216"/>
  <c r="BI208"/>
  <c r="BH208"/>
  <c r="BG208"/>
  <c r="BF208"/>
  <c r="T208"/>
  <c r="R208"/>
  <c r="P208"/>
  <c r="BI199"/>
  <c r="BH199"/>
  <c r="BG199"/>
  <c r="BF199"/>
  <c r="T199"/>
  <c r="R199"/>
  <c r="P199"/>
  <c r="BI195"/>
  <c r="BH195"/>
  <c r="BG195"/>
  <c r="BF195"/>
  <c r="T195"/>
  <c r="T194"/>
  <c r="R195"/>
  <c r="R194"/>
  <c r="P195"/>
  <c r="P194"/>
  <c r="BI171"/>
  <c r="BH171"/>
  <c r="BG171"/>
  <c r="BF171"/>
  <c r="T171"/>
  <c r="T170"/>
  <c r="R171"/>
  <c r="R170"/>
  <c r="P171"/>
  <c r="P170"/>
  <c r="BI158"/>
  <c r="BH158"/>
  <c r="BG158"/>
  <c r="BF158"/>
  <c r="T158"/>
  <c r="R158"/>
  <c r="P158"/>
  <c r="BI151"/>
  <c r="BH151"/>
  <c r="BG151"/>
  <c r="BF151"/>
  <c r="T151"/>
  <c r="R151"/>
  <c r="P151"/>
  <c r="BI133"/>
  <c r="BH133"/>
  <c r="BG133"/>
  <c r="BF133"/>
  <c r="T133"/>
  <c r="R133"/>
  <c r="P133"/>
  <c r="BI114"/>
  <c r="BH114"/>
  <c r="BG114"/>
  <c r="BF114"/>
  <c r="T114"/>
  <c r="T95"/>
  <c r="R114"/>
  <c r="R95"/>
  <c r="P114"/>
  <c r="P95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59"/>
  <c r="J19"/>
  <c r="J14"/>
  <c r="J87"/>
  <c r="E7"/>
  <c r="E50"/>
  <c i="18" r="J39"/>
  <c r="J38"/>
  <c i="1" r="AY73"/>
  <c i="18" r="J37"/>
  <c i="1" r="AX73"/>
  <c i="18" r="BI578"/>
  <c r="BH578"/>
  <c r="BG578"/>
  <c r="BF578"/>
  <c r="T578"/>
  <c r="R578"/>
  <c r="P578"/>
  <c r="BI560"/>
  <c r="BH560"/>
  <c r="BG560"/>
  <c r="BF560"/>
  <c r="T560"/>
  <c r="R560"/>
  <c r="P560"/>
  <c r="BI532"/>
  <c r="BH532"/>
  <c r="BG532"/>
  <c r="BF532"/>
  <c r="T532"/>
  <c r="R532"/>
  <c r="P532"/>
  <c r="BI504"/>
  <c r="BH504"/>
  <c r="BG504"/>
  <c r="BF504"/>
  <c r="T504"/>
  <c r="R504"/>
  <c r="P504"/>
  <c r="BI491"/>
  <c r="BH491"/>
  <c r="BG491"/>
  <c r="BF491"/>
  <c r="T491"/>
  <c r="R491"/>
  <c r="P491"/>
  <c r="BI461"/>
  <c r="BH461"/>
  <c r="BG461"/>
  <c r="BF461"/>
  <c r="T461"/>
  <c r="R461"/>
  <c r="P461"/>
  <c r="BI421"/>
  <c r="BH421"/>
  <c r="BG421"/>
  <c r="BF421"/>
  <c r="T421"/>
  <c r="R421"/>
  <c r="P421"/>
  <c r="BI381"/>
  <c r="BH381"/>
  <c r="BG381"/>
  <c r="BF381"/>
  <c r="T381"/>
  <c r="R381"/>
  <c r="P381"/>
  <c r="BI353"/>
  <c r="BH353"/>
  <c r="BG353"/>
  <c r="BF353"/>
  <c r="T353"/>
  <c r="R353"/>
  <c r="P353"/>
  <c r="BI325"/>
  <c r="BH325"/>
  <c r="BG325"/>
  <c r="BF325"/>
  <c r="T325"/>
  <c r="R325"/>
  <c r="P325"/>
  <c r="BI322"/>
  <c r="BH322"/>
  <c r="BG322"/>
  <c r="BF322"/>
  <c r="T322"/>
  <c r="R322"/>
  <c r="P322"/>
  <c r="BI305"/>
  <c r="BH305"/>
  <c r="BG305"/>
  <c r="BF305"/>
  <c r="T305"/>
  <c r="R305"/>
  <c r="P305"/>
  <c r="BI287"/>
  <c r="BH287"/>
  <c r="BG287"/>
  <c r="BF287"/>
  <c r="T287"/>
  <c r="R287"/>
  <c r="P287"/>
  <c r="BI284"/>
  <c r="BH284"/>
  <c r="BG284"/>
  <c r="BF284"/>
  <c r="T284"/>
  <c r="R284"/>
  <c r="P284"/>
  <c r="BI280"/>
  <c r="BH280"/>
  <c r="BG280"/>
  <c r="BF280"/>
  <c r="T280"/>
  <c r="R280"/>
  <c r="P280"/>
  <c r="BI263"/>
  <c r="BH263"/>
  <c r="BG263"/>
  <c r="BF263"/>
  <c r="T263"/>
  <c r="R263"/>
  <c r="P263"/>
  <c r="BI245"/>
  <c r="BH245"/>
  <c r="BG245"/>
  <c r="BF245"/>
  <c r="T245"/>
  <c r="R245"/>
  <c r="P245"/>
  <c r="BI231"/>
  <c r="BH231"/>
  <c r="BG231"/>
  <c r="BF231"/>
  <c r="T231"/>
  <c r="R231"/>
  <c r="P231"/>
  <c r="BI216"/>
  <c r="BH216"/>
  <c r="BG216"/>
  <c r="BF216"/>
  <c r="T216"/>
  <c r="R216"/>
  <c r="P216"/>
  <c r="BI208"/>
  <c r="BH208"/>
  <c r="BG208"/>
  <c r="BF208"/>
  <c r="T208"/>
  <c r="R208"/>
  <c r="P208"/>
  <c r="BI199"/>
  <c r="BH199"/>
  <c r="BG199"/>
  <c r="BF199"/>
  <c r="T199"/>
  <c r="R199"/>
  <c r="P199"/>
  <c r="BI195"/>
  <c r="BH195"/>
  <c r="BG195"/>
  <c r="BF195"/>
  <c r="T195"/>
  <c r="T194"/>
  <c r="R195"/>
  <c r="R194"/>
  <c r="P195"/>
  <c r="P194"/>
  <c r="BI171"/>
  <c r="BH171"/>
  <c r="BG171"/>
  <c r="BF171"/>
  <c r="T171"/>
  <c r="T170"/>
  <c r="R171"/>
  <c r="R170"/>
  <c r="P171"/>
  <c r="P170"/>
  <c r="BI158"/>
  <c r="BH158"/>
  <c r="BG158"/>
  <c r="BF158"/>
  <c r="T158"/>
  <c r="R158"/>
  <c r="P158"/>
  <c r="BI151"/>
  <c r="BH151"/>
  <c r="BG151"/>
  <c r="BF151"/>
  <c r="T151"/>
  <c r="R151"/>
  <c r="P151"/>
  <c r="BI133"/>
  <c r="BH133"/>
  <c r="BG133"/>
  <c r="BF133"/>
  <c r="T133"/>
  <c r="R133"/>
  <c r="P133"/>
  <c r="BI114"/>
  <c r="BH114"/>
  <c r="BG114"/>
  <c r="BF114"/>
  <c r="T114"/>
  <c r="T95"/>
  <c r="R114"/>
  <c r="R95"/>
  <c r="P114"/>
  <c r="P95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59"/>
  <c r="J19"/>
  <c r="J14"/>
  <c r="J56"/>
  <c r="E7"/>
  <c r="E81"/>
  <c i="17" r="J39"/>
  <c r="J38"/>
  <c i="1" r="AY72"/>
  <c i="17" r="J37"/>
  <c i="1" r="AX72"/>
  <c i="17" r="BI579"/>
  <c r="BH579"/>
  <c r="BG579"/>
  <c r="BF579"/>
  <c r="T579"/>
  <c r="R579"/>
  <c r="P579"/>
  <c r="BI561"/>
  <c r="BH561"/>
  <c r="BG561"/>
  <c r="BF561"/>
  <c r="T561"/>
  <c r="R561"/>
  <c r="P561"/>
  <c r="BI533"/>
  <c r="BH533"/>
  <c r="BG533"/>
  <c r="BF533"/>
  <c r="T533"/>
  <c r="R533"/>
  <c r="P533"/>
  <c r="BI505"/>
  <c r="BH505"/>
  <c r="BG505"/>
  <c r="BF505"/>
  <c r="T505"/>
  <c r="R505"/>
  <c r="P505"/>
  <c r="BI492"/>
  <c r="BH492"/>
  <c r="BG492"/>
  <c r="BF492"/>
  <c r="T492"/>
  <c r="R492"/>
  <c r="P492"/>
  <c r="BI462"/>
  <c r="BH462"/>
  <c r="BG462"/>
  <c r="BF462"/>
  <c r="T462"/>
  <c r="R462"/>
  <c r="P462"/>
  <c r="BI422"/>
  <c r="BH422"/>
  <c r="BG422"/>
  <c r="BF422"/>
  <c r="T422"/>
  <c r="R422"/>
  <c r="P422"/>
  <c r="BI382"/>
  <c r="BH382"/>
  <c r="BG382"/>
  <c r="BF382"/>
  <c r="T382"/>
  <c r="R382"/>
  <c r="P382"/>
  <c r="BI354"/>
  <c r="BH354"/>
  <c r="BG354"/>
  <c r="BF354"/>
  <c r="T354"/>
  <c r="R354"/>
  <c r="P354"/>
  <c r="BI326"/>
  <c r="BH326"/>
  <c r="BG326"/>
  <c r="BF326"/>
  <c r="T326"/>
  <c r="R326"/>
  <c r="P326"/>
  <c r="BI323"/>
  <c r="BH323"/>
  <c r="BG323"/>
  <c r="BF323"/>
  <c r="T323"/>
  <c r="R323"/>
  <c r="P323"/>
  <c r="BI306"/>
  <c r="BH306"/>
  <c r="BG306"/>
  <c r="BF306"/>
  <c r="T306"/>
  <c r="R306"/>
  <c r="P306"/>
  <c r="BI288"/>
  <c r="BH288"/>
  <c r="BG288"/>
  <c r="BF288"/>
  <c r="T288"/>
  <c r="R288"/>
  <c r="P288"/>
  <c r="BI285"/>
  <c r="BH285"/>
  <c r="BG285"/>
  <c r="BF285"/>
  <c r="T285"/>
  <c r="R285"/>
  <c r="P285"/>
  <c r="BI281"/>
  <c r="BH281"/>
  <c r="BG281"/>
  <c r="BF281"/>
  <c r="T281"/>
  <c r="R281"/>
  <c r="P281"/>
  <c r="BI264"/>
  <c r="BH264"/>
  <c r="BG264"/>
  <c r="BF264"/>
  <c r="T264"/>
  <c r="R264"/>
  <c r="P264"/>
  <c r="BI246"/>
  <c r="BH246"/>
  <c r="BG246"/>
  <c r="BF246"/>
  <c r="T246"/>
  <c r="R246"/>
  <c r="P246"/>
  <c r="BI232"/>
  <c r="BH232"/>
  <c r="BG232"/>
  <c r="BF232"/>
  <c r="T232"/>
  <c r="R232"/>
  <c r="P232"/>
  <c r="BI217"/>
  <c r="BH217"/>
  <c r="BG217"/>
  <c r="BF217"/>
  <c r="T217"/>
  <c r="R217"/>
  <c r="P217"/>
  <c r="BI209"/>
  <c r="BH209"/>
  <c r="BG209"/>
  <c r="BF209"/>
  <c r="T209"/>
  <c r="R209"/>
  <c r="P209"/>
  <c r="BI200"/>
  <c r="BH200"/>
  <c r="BG200"/>
  <c r="BF200"/>
  <c r="T200"/>
  <c r="R200"/>
  <c r="P200"/>
  <c r="BI196"/>
  <c r="BH196"/>
  <c r="BG196"/>
  <c r="BF196"/>
  <c r="T196"/>
  <c r="T195"/>
  <c r="R196"/>
  <c r="R195"/>
  <c r="P196"/>
  <c r="P195"/>
  <c r="BI172"/>
  <c r="BH172"/>
  <c r="BG172"/>
  <c r="BF172"/>
  <c r="T172"/>
  <c r="T171"/>
  <c r="R172"/>
  <c r="R171"/>
  <c r="P172"/>
  <c r="P171"/>
  <c r="BI158"/>
  <c r="BH158"/>
  <c r="BG158"/>
  <c r="BF158"/>
  <c r="T158"/>
  <c r="R158"/>
  <c r="P158"/>
  <c r="BI151"/>
  <c r="BH151"/>
  <c r="BG151"/>
  <c r="BF151"/>
  <c r="T151"/>
  <c r="R151"/>
  <c r="P151"/>
  <c r="BI133"/>
  <c r="BH133"/>
  <c r="BG133"/>
  <c r="BF133"/>
  <c r="T133"/>
  <c r="R133"/>
  <c r="P133"/>
  <c r="BI114"/>
  <c r="BH114"/>
  <c r="BG114"/>
  <c r="BF114"/>
  <c r="T114"/>
  <c r="T95"/>
  <c r="R114"/>
  <c r="R95"/>
  <c r="P114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90"/>
  <c r="J19"/>
  <c r="J14"/>
  <c r="J56"/>
  <c r="E7"/>
  <c r="E81"/>
  <c i="16" r="J39"/>
  <c r="J38"/>
  <c i="1" r="AY71"/>
  <c i="16" r="J37"/>
  <c i="1" r="AX71"/>
  <c i="16" r="BI579"/>
  <c r="BH579"/>
  <c r="BG579"/>
  <c r="BF579"/>
  <c r="T579"/>
  <c r="R579"/>
  <c r="P579"/>
  <c r="BI561"/>
  <c r="BH561"/>
  <c r="BG561"/>
  <c r="BF561"/>
  <c r="T561"/>
  <c r="R561"/>
  <c r="P561"/>
  <c r="BI533"/>
  <c r="BH533"/>
  <c r="BG533"/>
  <c r="BF533"/>
  <c r="T533"/>
  <c r="R533"/>
  <c r="P533"/>
  <c r="BI505"/>
  <c r="BH505"/>
  <c r="BG505"/>
  <c r="BF505"/>
  <c r="T505"/>
  <c r="R505"/>
  <c r="P505"/>
  <c r="BI492"/>
  <c r="BH492"/>
  <c r="BG492"/>
  <c r="BF492"/>
  <c r="T492"/>
  <c r="R492"/>
  <c r="P492"/>
  <c r="BI462"/>
  <c r="BH462"/>
  <c r="BG462"/>
  <c r="BF462"/>
  <c r="T462"/>
  <c r="R462"/>
  <c r="P462"/>
  <c r="BI422"/>
  <c r="BH422"/>
  <c r="BG422"/>
  <c r="BF422"/>
  <c r="T422"/>
  <c r="R422"/>
  <c r="P422"/>
  <c r="BI382"/>
  <c r="BH382"/>
  <c r="BG382"/>
  <c r="BF382"/>
  <c r="T382"/>
  <c r="R382"/>
  <c r="P382"/>
  <c r="BI354"/>
  <c r="BH354"/>
  <c r="BG354"/>
  <c r="BF354"/>
  <c r="T354"/>
  <c r="R354"/>
  <c r="P354"/>
  <c r="BI326"/>
  <c r="BH326"/>
  <c r="BG326"/>
  <c r="BF326"/>
  <c r="T326"/>
  <c r="R326"/>
  <c r="P326"/>
  <c r="BI323"/>
  <c r="BH323"/>
  <c r="BG323"/>
  <c r="BF323"/>
  <c r="T323"/>
  <c r="R323"/>
  <c r="P323"/>
  <c r="BI306"/>
  <c r="BH306"/>
  <c r="BG306"/>
  <c r="BF306"/>
  <c r="T306"/>
  <c r="R306"/>
  <c r="P306"/>
  <c r="BI288"/>
  <c r="BH288"/>
  <c r="BG288"/>
  <c r="BF288"/>
  <c r="T288"/>
  <c r="R288"/>
  <c r="P288"/>
  <c r="BI285"/>
  <c r="BH285"/>
  <c r="BG285"/>
  <c r="BF285"/>
  <c r="T285"/>
  <c r="R285"/>
  <c r="P285"/>
  <c r="BI281"/>
  <c r="BH281"/>
  <c r="BG281"/>
  <c r="BF281"/>
  <c r="T281"/>
  <c r="R281"/>
  <c r="P281"/>
  <c r="BI264"/>
  <c r="BH264"/>
  <c r="BG264"/>
  <c r="BF264"/>
  <c r="T264"/>
  <c r="R264"/>
  <c r="P264"/>
  <c r="BI246"/>
  <c r="BH246"/>
  <c r="BG246"/>
  <c r="BF246"/>
  <c r="T246"/>
  <c r="R246"/>
  <c r="P246"/>
  <c r="BI232"/>
  <c r="BH232"/>
  <c r="BG232"/>
  <c r="BF232"/>
  <c r="T232"/>
  <c r="R232"/>
  <c r="P232"/>
  <c r="BI217"/>
  <c r="BH217"/>
  <c r="BG217"/>
  <c r="BF217"/>
  <c r="T217"/>
  <c r="R217"/>
  <c r="P217"/>
  <c r="BI209"/>
  <c r="BH209"/>
  <c r="BG209"/>
  <c r="BF209"/>
  <c r="T209"/>
  <c r="R209"/>
  <c r="P209"/>
  <c r="BI200"/>
  <c r="BH200"/>
  <c r="BG200"/>
  <c r="BF200"/>
  <c r="T200"/>
  <c r="R200"/>
  <c r="P200"/>
  <c r="BI196"/>
  <c r="BH196"/>
  <c r="BG196"/>
  <c r="BF196"/>
  <c r="T196"/>
  <c r="T195"/>
  <c r="R196"/>
  <c r="R195"/>
  <c r="P196"/>
  <c r="P195"/>
  <c r="BI172"/>
  <c r="BH172"/>
  <c r="BG172"/>
  <c r="BF172"/>
  <c r="T172"/>
  <c r="T171"/>
  <c r="R172"/>
  <c r="R171"/>
  <c r="P172"/>
  <c r="P171"/>
  <c r="BI158"/>
  <c r="BH158"/>
  <c r="BG158"/>
  <c r="BF158"/>
  <c r="T158"/>
  <c r="R158"/>
  <c r="P158"/>
  <c r="BI151"/>
  <c r="BH151"/>
  <c r="BG151"/>
  <c r="BF151"/>
  <c r="T151"/>
  <c r="R151"/>
  <c r="P151"/>
  <c r="BI133"/>
  <c r="BH133"/>
  <c r="BG133"/>
  <c r="BF133"/>
  <c r="T133"/>
  <c r="R133"/>
  <c r="P133"/>
  <c r="BI114"/>
  <c r="BH114"/>
  <c r="BG114"/>
  <c r="BF114"/>
  <c r="T114"/>
  <c r="T95"/>
  <c r="R114"/>
  <c r="R95"/>
  <c r="P114"/>
  <c r="P95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90"/>
  <c r="J19"/>
  <c r="J14"/>
  <c r="J56"/>
  <c r="E7"/>
  <c r="E81"/>
  <c i="15" r="J39"/>
  <c r="J38"/>
  <c i="1" r="AY70"/>
  <c i="15" r="J37"/>
  <c i="1" r="AX70"/>
  <c i="15" r="BI579"/>
  <c r="BH579"/>
  <c r="BG579"/>
  <c r="BF579"/>
  <c r="T579"/>
  <c r="R579"/>
  <c r="P579"/>
  <c r="BI561"/>
  <c r="BH561"/>
  <c r="BG561"/>
  <c r="BF561"/>
  <c r="T561"/>
  <c r="R561"/>
  <c r="P561"/>
  <c r="BI533"/>
  <c r="BH533"/>
  <c r="BG533"/>
  <c r="BF533"/>
  <c r="T533"/>
  <c r="R533"/>
  <c r="P533"/>
  <c r="BI505"/>
  <c r="BH505"/>
  <c r="BG505"/>
  <c r="BF505"/>
  <c r="T505"/>
  <c r="R505"/>
  <c r="P505"/>
  <c r="BI492"/>
  <c r="BH492"/>
  <c r="BG492"/>
  <c r="BF492"/>
  <c r="T492"/>
  <c r="R492"/>
  <c r="P492"/>
  <c r="BI462"/>
  <c r="BH462"/>
  <c r="BG462"/>
  <c r="BF462"/>
  <c r="T462"/>
  <c r="R462"/>
  <c r="P462"/>
  <c r="BI422"/>
  <c r="BH422"/>
  <c r="BG422"/>
  <c r="BF422"/>
  <c r="T422"/>
  <c r="R422"/>
  <c r="P422"/>
  <c r="BI382"/>
  <c r="BH382"/>
  <c r="BG382"/>
  <c r="BF382"/>
  <c r="T382"/>
  <c r="R382"/>
  <c r="P382"/>
  <c r="BI354"/>
  <c r="BH354"/>
  <c r="BG354"/>
  <c r="BF354"/>
  <c r="T354"/>
  <c r="R354"/>
  <c r="P354"/>
  <c r="BI326"/>
  <c r="BH326"/>
  <c r="BG326"/>
  <c r="BF326"/>
  <c r="T326"/>
  <c r="R326"/>
  <c r="P326"/>
  <c r="BI323"/>
  <c r="BH323"/>
  <c r="BG323"/>
  <c r="BF323"/>
  <c r="T323"/>
  <c r="R323"/>
  <c r="P323"/>
  <c r="BI306"/>
  <c r="BH306"/>
  <c r="BG306"/>
  <c r="BF306"/>
  <c r="T306"/>
  <c r="R306"/>
  <c r="P306"/>
  <c r="BI288"/>
  <c r="BH288"/>
  <c r="BG288"/>
  <c r="BF288"/>
  <c r="T288"/>
  <c r="R288"/>
  <c r="P288"/>
  <c r="BI285"/>
  <c r="BH285"/>
  <c r="BG285"/>
  <c r="BF285"/>
  <c r="T285"/>
  <c r="R285"/>
  <c r="P285"/>
  <c r="BI281"/>
  <c r="BH281"/>
  <c r="BG281"/>
  <c r="BF281"/>
  <c r="T281"/>
  <c r="R281"/>
  <c r="P281"/>
  <c r="BI264"/>
  <c r="BH264"/>
  <c r="BG264"/>
  <c r="BF264"/>
  <c r="T264"/>
  <c r="R264"/>
  <c r="P264"/>
  <c r="BI246"/>
  <c r="BH246"/>
  <c r="BG246"/>
  <c r="BF246"/>
  <c r="T246"/>
  <c r="R246"/>
  <c r="P246"/>
  <c r="BI232"/>
  <c r="BH232"/>
  <c r="BG232"/>
  <c r="BF232"/>
  <c r="T232"/>
  <c r="R232"/>
  <c r="P232"/>
  <c r="BI217"/>
  <c r="BH217"/>
  <c r="BG217"/>
  <c r="BF217"/>
  <c r="T217"/>
  <c r="R217"/>
  <c r="P217"/>
  <c r="BI209"/>
  <c r="BH209"/>
  <c r="BG209"/>
  <c r="BF209"/>
  <c r="T209"/>
  <c r="R209"/>
  <c r="P209"/>
  <c r="BI200"/>
  <c r="BH200"/>
  <c r="BG200"/>
  <c r="BF200"/>
  <c r="T200"/>
  <c r="R200"/>
  <c r="P200"/>
  <c r="BI196"/>
  <c r="BH196"/>
  <c r="BG196"/>
  <c r="BF196"/>
  <c r="T196"/>
  <c r="T195"/>
  <c r="R196"/>
  <c r="R195"/>
  <c r="P196"/>
  <c r="P195"/>
  <c r="BI172"/>
  <c r="BH172"/>
  <c r="BG172"/>
  <c r="BF172"/>
  <c r="T172"/>
  <c r="T171"/>
  <c r="R172"/>
  <c r="R171"/>
  <c r="P172"/>
  <c r="P171"/>
  <c r="BI158"/>
  <c r="BH158"/>
  <c r="BG158"/>
  <c r="BF158"/>
  <c r="T158"/>
  <c r="R158"/>
  <c r="P158"/>
  <c r="BI151"/>
  <c r="BH151"/>
  <c r="BG151"/>
  <c r="BF151"/>
  <c r="T151"/>
  <c r="R151"/>
  <c r="P151"/>
  <c r="BI133"/>
  <c r="BH133"/>
  <c r="BG133"/>
  <c r="BF133"/>
  <c r="T133"/>
  <c r="R133"/>
  <c r="P133"/>
  <c r="BI114"/>
  <c r="BH114"/>
  <c r="BG114"/>
  <c r="BF114"/>
  <c r="T114"/>
  <c r="T95"/>
  <c r="R114"/>
  <c r="R95"/>
  <c r="P114"/>
  <c r="P95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59"/>
  <c r="J19"/>
  <c r="J14"/>
  <c r="J87"/>
  <c r="E7"/>
  <c r="E50"/>
  <c i="14" r="J39"/>
  <c r="J38"/>
  <c i="1" r="AY69"/>
  <c i="14" r="J37"/>
  <c i="1" r="AX69"/>
  <c i="14" r="BI579"/>
  <c r="BH579"/>
  <c r="BG579"/>
  <c r="BF579"/>
  <c r="T579"/>
  <c r="R579"/>
  <c r="P579"/>
  <c r="BI561"/>
  <c r="BH561"/>
  <c r="BG561"/>
  <c r="BF561"/>
  <c r="T561"/>
  <c r="R561"/>
  <c r="P561"/>
  <c r="BI533"/>
  <c r="BH533"/>
  <c r="BG533"/>
  <c r="BF533"/>
  <c r="T533"/>
  <c r="R533"/>
  <c r="P533"/>
  <c r="BI505"/>
  <c r="BH505"/>
  <c r="BG505"/>
  <c r="BF505"/>
  <c r="T505"/>
  <c r="R505"/>
  <c r="P505"/>
  <c r="BI492"/>
  <c r="BH492"/>
  <c r="BG492"/>
  <c r="BF492"/>
  <c r="T492"/>
  <c r="R492"/>
  <c r="P492"/>
  <c r="BI462"/>
  <c r="BH462"/>
  <c r="BG462"/>
  <c r="BF462"/>
  <c r="T462"/>
  <c r="R462"/>
  <c r="P462"/>
  <c r="BI422"/>
  <c r="BH422"/>
  <c r="BG422"/>
  <c r="BF422"/>
  <c r="T422"/>
  <c r="R422"/>
  <c r="P422"/>
  <c r="BI382"/>
  <c r="BH382"/>
  <c r="BG382"/>
  <c r="BF382"/>
  <c r="T382"/>
  <c r="R382"/>
  <c r="P382"/>
  <c r="BI354"/>
  <c r="BH354"/>
  <c r="BG354"/>
  <c r="BF354"/>
  <c r="T354"/>
  <c r="R354"/>
  <c r="P354"/>
  <c r="BI326"/>
  <c r="BH326"/>
  <c r="BG326"/>
  <c r="BF326"/>
  <c r="T326"/>
  <c r="R326"/>
  <c r="P326"/>
  <c r="BI323"/>
  <c r="BH323"/>
  <c r="BG323"/>
  <c r="BF323"/>
  <c r="T323"/>
  <c r="R323"/>
  <c r="P323"/>
  <c r="BI306"/>
  <c r="BH306"/>
  <c r="BG306"/>
  <c r="BF306"/>
  <c r="T306"/>
  <c r="R306"/>
  <c r="P306"/>
  <c r="BI288"/>
  <c r="BH288"/>
  <c r="BG288"/>
  <c r="BF288"/>
  <c r="T288"/>
  <c r="R288"/>
  <c r="P288"/>
  <c r="BI285"/>
  <c r="BH285"/>
  <c r="BG285"/>
  <c r="BF285"/>
  <c r="T285"/>
  <c r="R285"/>
  <c r="P285"/>
  <c r="BI281"/>
  <c r="BH281"/>
  <c r="BG281"/>
  <c r="BF281"/>
  <c r="T281"/>
  <c r="R281"/>
  <c r="P281"/>
  <c r="BI264"/>
  <c r="BH264"/>
  <c r="BG264"/>
  <c r="BF264"/>
  <c r="T264"/>
  <c r="R264"/>
  <c r="P264"/>
  <c r="BI246"/>
  <c r="BH246"/>
  <c r="BG246"/>
  <c r="BF246"/>
  <c r="T246"/>
  <c r="R246"/>
  <c r="P246"/>
  <c r="BI232"/>
  <c r="BH232"/>
  <c r="BG232"/>
  <c r="BF232"/>
  <c r="T232"/>
  <c r="R232"/>
  <c r="P232"/>
  <c r="BI217"/>
  <c r="BH217"/>
  <c r="BG217"/>
  <c r="BF217"/>
  <c r="T217"/>
  <c r="R217"/>
  <c r="P217"/>
  <c r="BI209"/>
  <c r="BH209"/>
  <c r="BG209"/>
  <c r="BF209"/>
  <c r="T209"/>
  <c r="R209"/>
  <c r="P209"/>
  <c r="BI200"/>
  <c r="BH200"/>
  <c r="BG200"/>
  <c r="BF200"/>
  <c r="T200"/>
  <c r="R200"/>
  <c r="P200"/>
  <c r="BI196"/>
  <c r="BH196"/>
  <c r="BG196"/>
  <c r="BF196"/>
  <c r="T196"/>
  <c r="T195"/>
  <c r="R196"/>
  <c r="R195"/>
  <c r="P196"/>
  <c r="P195"/>
  <c r="BI172"/>
  <c r="BH172"/>
  <c r="BG172"/>
  <c r="BF172"/>
  <c r="T172"/>
  <c r="T171"/>
  <c r="R172"/>
  <c r="R171"/>
  <c r="P172"/>
  <c r="P171"/>
  <c r="BI158"/>
  <c r="BH158"/>
  <c r="BG158"/>
  <c r="BF158"/>
  <c r="T158"/>
  <c r="R158"/>
  <c r="P158"/>
  <c r="BI151"/>
  <c r="BH151"/>
  <c r="BG151"/>
  <c r="BF151"/>
  <c r="T151"/>
  <c r="R151"/>
  <c r="P151"/>
  <c r="BI133"/>
  <c r="BH133"/>
  <c r="BG133"/>
  <c r="BF133"/>
  <c r="T133"/>
  <c r="R133"/>
  <c r="P133"/>
  <c r="BI114"/>
  <c r="BH114"/>
  <c r="BG114"/>
  <c r="BF114"/>
  <c r="T114"/>
  <c r="T95"/>
  <c r="R114"/>
  <c r="R95"/>
  <c r="P114"/>
  <c r="P95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90"/>
  <c r="J19"/>
  <c r="J14"/>
  <c r="J87"/>
  <c r="E7"/>
  <c r="E50"/>
  <c i="13" r="J39"/>
  <c r="J38"/>
  <c i="1" r="AY68"/>
  <c i="13" r="J37"/>
  <c i="1" r="AX68"/>
  <c i="13" r="BI576"/>
  <c r="BH576"/>
  <c r="BG576"/>
  <c r="BF576"/>
  <c r="T576"/>
  <c r="R576"/>
  <c r="P576"/>
  <c r="BI558"/>
  <c r="BH558"/>
  <c r="BG558"/>
  <c r="BF558"/>
  <c r="T558"/>
  <c r="R558"/>
  <c r="P558"/>
  <c r="BI530"/>
  <c r="BH530"/>
  <c r="BG530"/>
  <c r="BF530"/>
  <c r="T530"/>
  <c r="R530"/>
  <c r="P530"/>
  <c r="BI502"/>
  <c r="BH502"/>
  <c r="BG502"/>
  <c r="BF502"/>
  <c r="T502"/>
  <c r="R502"/>
  <c r="P502"/>
  <c r="BI489"/>
  <c r="BH489"/>
  <c r="BG489"/>
  <c r="BF489"/>
  <c r="T489"/>
  <c r="R489"/>
  <c r="P489"/>
  <c r="BI461"/>
  <c r="BH461"/>
  <c r="BG461"/>
  <c r="BF461"/>
  <c r="T461"/>
  <c r="R461"/>
  <c r="P461"/>
  <c r="BI421"/>
  <c r="BH421"/>
  <c r="BG421"/>
  <c r="BF421"/>
  <c r="T421"/>
  <c r="R421"/>
  <c r="P421"/>
  <c r="BI381"/>
  <c r="BH381"/>
  <c r="BG381"/>
  <c r="BF381"/>
  <c r="T381"/>
  <c r="R381"/>
  <c r="P381"/>
  <c r="BI353"/>
  <c r="BH353"/>
  <c r="BG353"/>
  <c r="BF353"/>
  <c r="T353"/>
  <c r="R353"/>
  <c r="P353"/>
  <c r="BI325"/>
  <c r="BH325"/>
  <c r="BG325"/>
  <c r="BF325"/>
  <c r="T325"/>
  <c r="R325"/>
  <c r="P325"/>
  <c r="BI322"/>
  <c r="BH322"/>
  <c r="BG322"/>
  <c r="BF322"/>
  <c r="T322"/>
  <c r="R322"/>
  <c r="P322"/>
  <c r="BI305"/>
  <c r="BH305"/>
  <c r="BG305"/>
  <c r="BF305"/>
  <c r="T305"/>
  <c r="R305"/>
  <c r="P305"/>
  <c r="BI287"/>
  <c r="BH287"/>
  <c r="BG287"/>
  <c r="BF287"/>
  <c r="T287"/>
  <c r="R287"/>
  <c r="P287"/>
  <c r="BI284"/>
  <c r="BH284"/>
  <c r="BG284"/>
  <c r="BF284"/>
  <c r="T284"/>
  <c r="R284"/>
  <c r="P284"/>
  <c r="BI280"/>
  <c r="BH280"/>
  <c r="BG280"/>
  <c r="BF280"/>
  <c r="T280"/>
  <c r="R280"/>
  <c r="P280"/>
  <c r="BI263"/>
  <c r="BH263"/>
  <c r="BG263"/>
  <c r="BF263"/>
  <c r="T263"/>
  <c r="R263"/>
  <c r="P263"/>
  <c r="BI245"/>
  <c r="BH245"/>
  <c r="BG245"/>
  <c r="BF245"/>
  <c r="T245"/>
  <c r="R245"/>
  <c r="P245"/>
  <c r="BI231"/>
  <c r="BH231"/>
  <c r="BG231"/>
  <c r="BF231"/>
  <c r="T231"/>
  <c r="R231"/>
  <c r="P231"/>
  <c r="BI216"/>
  <c r="BH216"/>
  <c r="BG216"/>
  <c r="BF216"/>
  <c r="T216"/>
  <c r="R216"/>
  <c r="P216"/>
  <c r="BI208"/>
  <c r="BH208"/>
  <c r="BG208"/>
  <c r="BF208"/>
  <c r="T208"/>
  <c r="R208"/>
  <c r="P208"/>
  <c r="BI199"/>
  <c r="BH199"/>
  <c r="BG199"/>
  <c r="BF199"/>
  <c r="T199"/>
  <c r="R199"/>
  <c r="P199"/>
  <c r="BI195"/>
  <c r="BH195"/>
  <c r="BG195"/>
  <c r="BF195"/>
  <c r="T195"/>
  <c r="T194"/>
  <c r="R195"/>
  <c r="R194"/>
  <c r="P195"/>
  <c r="P194"/>
  <c r="BI171"/>
  <c r="BH171"/>
  <c r="BG171"/>
  <c r="BF171"/>
  <c r="T171"/>
  <c r="T170"/>
  <c r="R171"/>
  <c r="R170"/>
  <c r="P171"/>
  <c r="P170"/>
  <c r="BI158"/>
  <c r="BH158"/>
  <c r="BG158"/>
  <c r="BF158"/>
  <c r="T158"/>
  <c r="R158"/>
  <c r="P158"/>
  <c r="BI151"/>
  <c r="BH151"/>
  <c r="BG151"/>
  <c r="BF151"/>
  <c r="T151"/>
  <c r="R151"/>
  <c r="P151"/>
  <c r="BI133"/>
  <c r="BH133"/>
  <c r="BG133"/>
  <c r="BF133"/>
  <c r="T133"/>
  <c r="R133"/>
  <c r="P133"/>
  <c r="BI114"/>
  <c r="BH114"/>
  <c r="BG114"/>
  <c r="BF114"/>
  <c r="T114"/>
  <c r="T95"/>
  <c r="R114"/>
  <c r="P114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59"/>
  <c r="J19"/>
  <c r="J14"/>
  <c r="J87"/>
  <c r="E7"/>
  <c r="E81"/>
  <c i="12" r="J39"/>
  <c r="J38"/>
  <c i="1" r="AY67"/>
  <c i="12" r="J37"/>
  <c i="1" r="AX67"/>
  <c i="12" r="BI624"/>
  <c r="BH624"/>
  <c r="BG624"/>
  <c r="BF624"/>
  <c r="T624"/>
  <c r="R624"/>
  <c r="P624"/>
  <c r="BI606"/>
  <c r="BH606"/>
  <c r="BG606"/>
  <c r="BF606"/>
  <c r="T606"/>
  <c r="R606"/>
  <c r="P606"/>
  <c r="BI568"/>
  <c r="BH568"/>
  <c r="BG568"/>
  <c r="BF568"/>
  <c r="T568"/>
  <c r="R568"/>
  <c r="P568"/>
  <c r="BI530"/>
  <c r="BH530"/>
  <c r="BG530"/>
  <c r="BF530"/>
  <c r="T530"/>
  <c r="R530"/>
  <c r="P530"/>
  <c r="BI502"/>
  <c r="BH502"/>
  <c r="BG502"/>
  <c r="BF502"/>
  <c r="T502"/>
  <c r="R502"/>
  <c r="P502"/>
  <c r="BI464"/>
  <c r="BH464"/>
  <c r="BG464"/>
  <c r="BF464"/>
  <c r="T464"/>
  <c r="R464"/>
  <c r="P464"/>
  <c r="BI426"/>
  <c r="BH426"/>
  <c r="BG426"/>
  <c r="BF426"/>
  <c r="T426"/>
  <c r="R426"/>
  <c r="P426"/>
  <c r="BI388"/>
  <c r="BH388"/>
  <c r="BG388"/>
  <c r="BF388"/>
  <c r="T388"/>
  <c r="R388"/>
  <c r="P388"/>
  <c r="BI350"/>
  <c r="BH350"/>
  <c r="BG350"/>
  <c r="BF350"/>
  <c r="T350"/>
  <c r="R350"/>
  <c r="P350"/>
  <c r="BI347"/>
  <c r="BH347"/>
  <c r="BG347"/>
  <c r="BF347"/>
  <c r="T347"/>
  <c r="R347"/>
  <c r="P347"/>
  <c r="BI342"/>
  <c r="BH342"/>
  <c r="BG342"/>
  <c r="BF342"/>
  <c r="T342"/>
  <c r="R342"/>
  <c r="P342"/>
  <c r="BI337"/>
  <c r="BH337"/>
  <c r="BG337"/>
  <c r="BF337"/>
  <c r="T337"/>
  <c r="R337"/>
  <c r="P337"/>
  <c r="BI328"/>
  <c r="BH328"/>
  <c r="BG328"/>
  <c r="BF328"/>
  <c r="T328"/>
  <c r="R328"/>
  <c r="P328"/>
  <c r="BI319"/>
  <c r="BH319"/>
  <c r="BG319"/>
  <c r="BF319"/>
  <c r="T319"/>
  <c r="R319"/>
  <c r="P319"/>
  <c r="BI302"/>
  <c r="BH302"/>
  <c r="BG302"/>
  <c r="BF302"/>
  <c r="T302"/>
  <c r="R302"/>
  <c r="P302"/>
  <c r="BI299"/>
  <c r="BH299"/>
  <c r="BG299"/>
  <c r="BF299"/>
  <c r="T299"/>
  <c r="R299"/>
  <c r="P299"/>
  <c r="BI294"/>
  <c r="BH294"/>
  <c r="BG294"/>
  <c r="BF294"/>
  <c r="T294"/>
  <c r="R294"/>
  <c r="P294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4"/>
  <c r="BH274"/>
  <c r="BG274"/>
  <c r="BF274"/>
  <c r="T274"/>
  <c r="R274"/>
  <c r="P274"/>
  <c r="BI270"/>
  <c r="BH270"/>
  <c r="BG270"/>
  <c r="BF270"/>
  <c r="T270"/>
  <c r="R270"/>
  <c r="P270"/>
  <c r="BI265"/>
  <c r="BH265"/>
  <c r="BG265"/>
  <c r="BF265"/>
  <c r="T265"/>
  <c r="R265"/>
  <c r="P265"/>
  <c r="BI257"/>
  <c r="BH257"/>
  <c r="BG257"/>
  <c r="BF257"/>
  <c r="T257"/>
  <c r="R257"/>
  <c r="P257"/>
  <c r="BI242"/>
  <c r="BH242"/>
  <c r="BG242"/>
  <c r="BF242"/>
  <c r="T242"/>
  <c r="R242"/>
  <c r="P242"/>
  <c r="BI234"/>
  <c r="BH234"/>
  <c r="BG234"/>
  <c r="BF234"/>
  <c r="T234"/>
  <c r="R234"/>
  <c r="P234"/>
  <c r="BI225"/>
  <c r="BH225"/>
  <c r="BG225"/>
  <c r="BF225"/>
  <c r="T225"/>
  <c r="R225"/>
  <c r="P225"/>
  <c r="BI221"/>
  <c r="BH221"/>
  <c r="BG221"/>
  <c r="BF221"/>
  <c r="T221"/>
  <c r="T220"/>
  <c r="R221"/>
  <c r="R220"/>
  <c r="P221"/>
  <c r="P220"/>
  <c r="BI182"/>
  <c r="BH182"/>
  <c r="BG182"/>
  <c r="BF182"/>
  <c r="T182"/>
  <c r="T181"/>
  <c r="R182"/>
  <c r="R181"/>
  <c r="P182"/>
  <c r="P181"/>
  <c r="BI169"/>
  <c r="BH169"/>
  <c r="BG169"/>
  <c r="BF169"/>
  <c r="T169"/>
  <c r="R169"/>
  <c r="P169"/>
  <c r="BI162"/>
  <c r="BH162"/>
  <c r="BG162"/>
  <c r="BF162"/>
  <c r="T162"/>
  <c r="R162"/>
  <c r="P162"/>
  <c r="BI144"/>
  <c r="BH144"/>
  <c r="BG144"/>
  <c r="BF144"/>
  <c r="T144"/>
  <c r="R144"/>
  <c r="P144"/>
  <c r="BI115"/>
  <c r="BH115"/>
  <c r="BG115"/>
  <c r="BF115"/>
  <c r="T115"/>
  <c r="R115"/>
  <c r="P115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88"/>
  <c r="E7"/>
  <c r="E50"/>
  <c i="11" r="J39"/>
  <c r="J38"/>
  <c i="1" r="AY66"/>
  <c i="11" r="J37"/>
  <c i="1" r="AX66"/>
  <c i="11" r="BI761"/>
  <c r="BH761"/>
  <c r="BG761"/>
  <c r="BF761"/>
  <c r="T761"/>
  <c r="R761"/>
  <c r="P761"/>
  <c r="BI728"/>
  <c r="BH728"/>
  <c r="BG728"/>
  <c r="BF728"/>
  <c r="T728"/>
  <c r="R728"/>
  <c r="P728"/>
  <c r="BI696"/>
  <c r="BH696"/>
  <c r="BG696"/>
  <c r="BF696"/>
  <c r="T696"/>
  <c r="R696"/>
  <c r="P696"/>
  <c r="BI640"/>
  <c r="BH640"/>
  <c r="BG640"/>
  <c r="BF640"/>
  <c r="T640"/>
  <c r="R640"/>
  <c r="P640"/>
  <c r="BI608"/>
  <c r="BH608"/>
  <c r="BG608"/>
  <c r="BF608"/>
  <c r="T608"/>
  <c r="R608"/>
  <c r="P608"/>
  <c r="BI576"/>
  <c r="BH576"/>
  <c r="BG576"/>
  <c r="BF576"/>
  <c r="T576"/>
  <c r="R576"/>
  <c r="P576"/>
  <c r="BI544"/>
  <c r="BH544"/>
  <c r="BG544"/>
  <c r="BF544"/>
  <c r="T544"/>
  <c r="R544"/>
  <c r="P544"/>
  <c r="BI512"/>
  <c r="BH512"/>
  <c r="BG512"/>
  <c r="BF512"/>
  <c r="T512"/>
  <c r="R512"/>
  <c r="P512"/>
  <c r="BI509"/>
  <c r="BH509"/>
  <c r="BG509"/>
  <c r="BF509"/>
  <c r="T509"/>
  <c r="R509"/>
  <c r="P509"/>
  <c r="BI505"/>
  <c r="BH505"/>
  <c r="BG505"/>
  <c r="BF505"/>
  <c r="T505"/>
  <c r="R505"/>
  <c r="P505"/>
  <c r="BI500"/>
  <c r="BH500"/>
  <c r="BG500"/>
  <c r="BF500"/>
  <c r="T500"/>
  <c r="R500"/>
  <c r="P500"/>
  <c r="BI493"/>
  <c r="BH493"/>
  <c r="BG493"/>
  <c r="BF493"/>
  <c r="T493"/>
  <c r="R493"/>
  <c r="P493"/>
  <c r="BI490"/>
  <c r="BH490"/>
  <c r="BG490"/>
  <c r="BF490"/>
  <c r="T490"/>
  <c r="R490"/>
  <c r="P490"/>
  <c r="BI486"/>
  <c r="BH486"/>
  <c r="BG486"/>
  <c r="BF486"/>
  <c r="T486"/>
  <c r="R486"/>
  <c r="P486"/>
  <c r="BI478"/>
  <c r="BH478"/>
  <c r="BG478"/>
  <c r="BF478"/>
  <c r="T478"/>
  <c r="R478"/>
  <c r="P478"/>
  <c r="BI470"/>
  <c r="BH470"/>
  <c r="BG470"/>
  <c r="BF470"/>
  <c r="T470"/>
  <c r="R470"/>
  <c r="P470"/>
  <c r="BI454"/>
  <c r="BH454"/>
  <c r="BG454"/>
  <c r="BF454"/>
  <c r="T454"/>
  <c r="R454"/>
  <c r="P454"/>
  <c r="BI446"/>
  <c r="BH446"/>
  <c r="BG446"/>
  <c r="BF446"/>
  <c r="T446"/>
  <c r="R446"/>
  <c r="P446"/>
  <c r="BI437"/>
  <c r="BH437"/>
  <c r="BG437"/>
  <c r="BF437"/>
  <c r="T437"/>
  <c r="R437"/>
  <c r="P437"/>
  <c r="BI433"/>
  <c r="BH433"/>
  <c r="BG433"/>
  <c r="BF433"/>
  <c r="T433"/>
  <c r="R433"/>
  <c r="P433"/>
  <c r="BI426"/>
  <c r="BH426"/>
  <c r="BG426"/>
  <c r="BF426"/>
  <c r="T426"/>
  <c r="R426"/>
  <c r="P426"/>
  <c r="BI419"/>
  <c r="BH419"/>
  <c r="BG419"/>
  <c r="BF419"/>
  <c r="T419"/>
  <c r="R419"/>
  <c r="P419"/>
  <c r="BI404"/>
  <c r="BH404"/>
  <c r="BG404"/>
  <c r="BF404"/>
  <c r="T404"/>
  <c r="R404"/>
  <c r="P404"/>
  <c r="BI394"/>
  <c r="BH394"/>
  <c r="BG394"/>
  <c r="BF394"/>
  <c r="T394"/>
  <c r="R394"/>
  <c r="P394"/>
  <c r="BI390"/>
  <c r="BH390"/>
  <c r="BG390"/>
  <c r="BF390"/>
  <c r="T390"/>
  <c r="R390"/>
  <c r="P390"/>
  <c r="BI386"/>
  <c r="BH386"/>
  <c r="BG386"/>
  <c r="BF386"/>
  <c r="T386"/>
  <c r="R386"/>
  <c r="P386"/>
  <c r="BI379"/>
  <c r="BH379"/>
  <c r="BG379"/>
  <c r="BF379"/>
  <c r="T379"/>
  <c r="R379"/>
  <c r="P379"/>
  <c r="BI376"/>
  <c r="BH376"/>
  <c r="BG376"/>
  <c r="BF376"/>
  <c r="T376"/>
  <c r="R376"/>
  <c r="P376"/>
  <c r="BI353"/>
  <c r="BH353"/>
  <c r="BG353"/>
  <c r="BF353"/>
  <c r="T353"/>
  <c r="R353"/>
  <c r="P353"/>
  <c r="BI330"/>
  <c r="BH330"/>
  <c r="BG330"/>
  <c r="BF330"/>
  <c r="T330"/>
  <c r="R330"/>
  <c r="P330"/>
  <c r="BI307"/>
  <c r="BH307"/>
  <c r="BG307"/>
  <c r="BF307"/>
  <c r="T307"/>
  <c r="R307"/>
  <c r="P307"/>
  <c r="BI303"/>
  <c r="BH303"/>
  <c r="BG303"/>
  <c r="BF303"/>
  <c r="T303"/>
  <c r="T302"/>
  <c r="R303"/>
  <c r="R302"/>
  <c r="P303"/>
  <c r="P302"/>
  <c r="BI267"/>
  <c r="BH267"/>
  <c r="BG267"/>
  <c r="BF267"/>
  <c r="T267"/>
  <c r="T266"/>
  <c r="R267"/>
  <c r="R266"/>
  <c r="P267"/>
  <c r="P266"/>
  <c r="BI243"/>
  <c r="BH243"/>
  <c r="BG243"/>
  <c r="BF243"/>
  <c r="T243"/>
  <c r="T242"/>
  <c r="R243"/>
  <c r="R242"/>
  <c r="P243"/>
  <c r="P242"/>
  <c r="BI231"/>
  <c r="BH231"/>
  <c r="BG231"/>
  <c r="BF231"/>
  <c r="T231"/>
  <c r="R231"/>
  <c r="P231"/>
  <c r="BI223"/>
  <c r="BH223"/>
  <c r="BG223"/>
  <c r="BF223"/>
  <c r="T223"/>
  <c r="R223"/>
  <c r="P223"/>
  <c r="BI202"/>
  <c r="BH202"/>
  <c r="BG202"/>
  <c r="BF202"/>
  <c r="T202"/>
  <c r="R202"/>
  <c r="P202"/>
  <c r="BI188"/>
  <c r="BH188"/>
  <c r="BG188"/>
  <c r="BF188"/>
  <c r="T188"/>
  <c r="R188"/>
  <c r="P188"/>
  <c r="BI184"/>
  <c r="BH184"/>
  <c r="BG184"/>
  <c r="BF184"/>
  <c r="T184"/>
  <c r="R184"/>
  <c r="P184"/>
  <c r="BI167"/>
  <c r="BH167"/>
  <c r="BG167"/>
  <c r="BF167"/>
  <c r="T167"/>
  <c r="R167"/>
  <c r="P167"/>
  <c r="BI130"/>
  <c r="BH130"/>
  <c r="BG130"/>
  <c r="BF130"/>
  <c r="T130"/>
  <c r="T97"/>
  <c r="R130"/>
  <c r="R97"/>
  <c r="P130"/>
  <c r="P97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59"/>
  <c r="J19"/>
  <c r="J14"/>
  <c r="J89"/>
  <c r="E7"/>
  <c r="E50"/>
  <c i="10" r="J39"/>
  <c r="J38"/>
  <c i="1" r="AY64"/>
  <c i="10" r="J37"/>
  <c i="1" r="AX64"/>
  <c i="10" r="BI151"/>
  <c r="BH151"/>
  <c r="BG151"/>
  <c r="BF151"/>
  <c r="T151"/>
  <c r="T150"/>
  <c r="T149"/>
  <c r="R151"/>
  <c r="R150"/>
  <c r="R149"/>
  <c r="P151"/>
  <c r="P150"/>
  <c r="P149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11"/>
  <c r="BH111"/>
  <c r="BG111"/>
  <c r="BF111"/>
  <c r="T111"/>
  <c r="R111"/>
  <c r="R92"/>
  <c r="P111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56"/>
  <c r="E7"/>
  <c r="E78"/>
  <c i="9" r="J39"/>
  <c r="J38"/>
  <c i="1" r="AY63"/>
  <c i="9" r="J37"/>
  <c i="1" r="AX63"/>
  <c i="9" r="BI151"/>
  <c r="BH151"/>
  <c r="BG151"/>
  <c r="BF151"/>
  <c r="T151"/>
  <c r="T150"/>
  <c r="T149"/>
  <c r="R151"/>
  <c r="R150"/>
  <c r="R149"/>
  <c r="P151"/>
  <c r="P150"/>
  <c r="P149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11"/>
  <c r="BH111"/>
  <c r="BG111"/>
  <c r="BF111"/>
  <c r="T111"/>
  <c r="R111"/>
  <c r="R92"/>
  <c r="P111"/>
  <c r="P92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8" r="J39"/>
  <c r="J38"/>
  <c i="1" r="AY62"/>
  <c i="8" r="J37"/>
  <c i="1" r="AX62"/>
  <c i="8" r="BI151"/>
  <c r="BH151"/>
  <c r="BG151"/>
  <c r="BF151"/>
  <c r="T151"/>
  <c r="T150"/>
  <c r="T149"/>
  <c r="R151"/>
  <c r="R150"/>
  <c r="R149"/>
  <c r="P151"/>
  <c r="P150"/>
  <c r="P149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11"/>
  <c r="BH111"/>
  <c r="BG111"/>
  <c r="BF111"/>
  <c r="T111"/>
  <c r="T92"/>
  <c r="R111"/>
  <c r="R92"/>
  <c r="P111"/>
  <c r="P92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59"/>
  <c r="J19"/>
  <c r="J14"/>
  <c r="J84"/>
  <c r="E7"/>
  <c r="E50"/>
  <c i="7" r="J39"/>
  <c r="J38"/>
  <c i="1" r="AY61"/>
  <c i="7" r="J37"/>
  <c i="1" r="AX61"/>
  <c i="7" r="BI151"/>
  <c r="BH151"/>
  <c r="BG151"/>
  <c r="BF151"/>
  <c r="T151"/>
  <c r="T150"/>
  <c r="T149"/>
  <c r="R151"/>
  <c r="R150"/>
  <c r="R149"/>
  <c r="P151"/>
  <c r="P150"/>
  <c r="P149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11"/>
  <c r="BH111"/>
  <c r="BG111"/>
  <c r="BF111"/>
  <c r="T111"/>
  <c r="T92"/>
  <c r="R111"/>
  <c r="R92"/>
  <c r="P111"/>
  <c r="P92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6" r="J39"/>
  <c r="J38"/>
  <c i="1" r="AY60"/>
  <c i="6" r="J37"/>
  <c i="1" r="AX60"/>
  <c i="6" r="BI151"/>
  <c r="BH151"/>
  <c r="BG151"/>
  <c r="BF151"/>
  <c r="T151"/>
  <c r="T150"/>
  <c r="T149"/>
  <c r="R151"/>
  <c r="R150"/>
  <c r="R149"/>
  <c r="P151"/>
  <c r="P150"/>
  <c r="P149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11"/>
  <c r="BH111"/>
  <c r="BG111"/>
  <c r="BF111"/>
  <c r="T111"/>
  <c r="T92"/>
  <c r="R111"/>
  <c r="P111"/>
  <c r="P92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50"/>
  <c i="5" r="J39"/>
  <c r="J38"/>
  <c i="1" r="AY59"/>
  <c i="5" r="J37"/>
  <c i="1" r="AX59"/>
  <c i="5" r="BI151"/>
  <c r="BH151"/>
  <c r="BG151"/>
  <c r="BF151"/>
  <c r="T151"/>
  <c r="T150"/>
  <c r="T149"/>
  <c r="R151"/>
  <c r="R150"/>
  <c r="R149"/>
  <c r="P151"/>
  <c r="P150"/>
  <c r="P149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11"/>
  <c r="BH111"/>
  <c r="BG111"/>
  <c r="BF111"/>
  <c r="T111"/>
  <c r="T92"/>
  <c r="R111"/>
  <c r="P111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56"/>
  <c r="E7"/>
  <c r="E78"/>
  <c i="4" r="J39"/>
  <c r="J38"/>
  <c i="1" r="AY58"/>
  <c i="4" r="J37"/>
  <c i="1" r="AX58"/>
  <c i="4" r="BI151"/>
  <c r="BH151"/>
  <c r="BG151"/>
  <c r="BF151"/>
  <c r="T151"/>
  <c r="T150"/>
  <c r="T149"/>
  <c r="R151"/>
  <c r="R150"/>
  <c r="R149"/>
  <c r="P151"/>
  <c r="P150"/>
  <c r="P149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11"/>
  <c r="BH111"/>
  <c r="BG111"/>
  <c r="BF111"/>
  <c r="T111"/>
  <c r="T92"/>
  <c r="R111"/>
  <c r="R92"/>
  <c r="P111"/>
  <c r="P92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59"/>
  <c r="J19"/>
  <c r="J14"/>
  <c r="J84"/>
  <c r="E7"/>
  <c r="E50"/>
  <c i="3" r="J39"/>
  <c r="J38"/>
  <c i="1" r="AY57"/>
  <c i="3" r="J37"/>
  <c i="1" r="AX57"/>
  <c i="3" r="BI233"/>
  <c r="BH233"/>
  <c r="BG233"/>
  <c r="BF233"/>
  <c r="T233"/>
  <c r="R233"/>
  <c r="P233"/>
  <c r="BI225"/>
  <c r="BH225"/>
  <c r="BG225"/>
  <c r="BF225"/>
  <c r="T225"/>
  <c r="R225"/>
  <c r="P225"/>
  <c r="BI217"/>
  <c r="BH217"/>
  <c r="BG217"/>
  <c r="BF217"/>
  <c r="T217"/>
  <c r="R217"/>
  <c r="P217"/>
  <c r="BI207"/>
  <c r="BH207"/>
  <c r="BG207"/>
  <c r="BF207"/>
  <c r="T207"/>
  <c r="T198"/>
  <c r="R207"/>
  <c r="P207"/>
  <c r="BI199"/>
  <c r="BH199"/>
  <c r="BG199"/>
  <c r="BF199"/>
  <c r="T199"/>
  <c r="R199"/>
  <c r="P199"/>
  <c r="BI186"/>
  <c r="BH186"/>
  <c r="BG186"/>
  <c r="BF186"/>
  <c r="T186"/>
  <c r="R186"/>
  <c r="P186"/>
  <c r="BI177"/>
  <c r="BH177"/>
  <c r="BG177"/>
  <c r="BF177"/>
  <c r="T177"/>
  <c r="R177"/>
  <c r="P177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42"/>
  <c r="BH142"/>
  <c r="BG142"/>
  <c r="BF142"/>
  <c r="T142"/>
  <c r="R142"/>
  <c r="P142"/>
  <c r="BI119"/>
  <c r="BH119"/>
  <c r="BG119"/>
  <c r="BF119"/>
  <c r="T119"/>
  <c r="R119"/>
  <c r="P119"/>
  <c r="BI111"/>
  <c r="BH111"/>
  <c r="BG111"/>
  <c r="BF111"/>
  <c r="T111"/>
  <c r="R111"/>
  <c r="P111"/>
  <c r="BI103"/>
  <c r="BH103"/>
  <c r="BG103"/>
  <c r="BF103"/>
  <c r="T103"/>
  <c r="R103"/>
  <c r="P103"/>
  <c r="BI94"/>
  <c r="BH94"/>
  <c r="BG94"/>
  <c r="BF94"/>
  <c r="T94"/>
  <c r="R94"/>
  <c r="P94"/>
  <c r="J88"/>
  <c r="J87"/>
  <c r="F87"/>
  <c r="F85"/>
  <c r="E83"/>
  <c r="J59"/>
  <c r="J58"/>
  <c r="F58"/>
  <c r="F56"/>
  <c r="E54"/>
  <c r="J20"/>
  <c r="E20"/>
  <c r="F88"/>
  <c r="J19"/>
  <c r="J14"/>
  <c r="J85"/>
  <c r="E7"/>
  <c r="E50"/>
  <c i="2" r="J39"/>
  <c r="J38"/>
  <c i="1" r="AY56"/>
  <c i="2" r="J37"/>
  <c i="1" r="AX56"/>
  <c i="2" r="BI175"/>
  <c r="BH175"/>
  <c r="BG175"/>
  <c r="BF175"/>
  <c r="T175"/>
  <c r="R175"/>
  <c r="P175"/>
  <c r="BI162"/>
  <c r="BH162"/>
  <c r="BG162"/>
  <c r="BF162"/>
  <c r="T162"/>
  <c r="R162"/>
  <c r="P162"/>
  <c r="BI149"/>
  <c r="BH149"/>
  <c r="BG149"/>
  <c r="BF149"/>
  <c r="T149"/>
  <c r="R149"/>
  <c r="P149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09"/>
  <c r="BH109"/>
  <c r="BG109"/>
  <c r="BF109"/>
  <c r="T109"/>
  <c r="R109"/>
  <c r="P109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56"/>
  <c r="E7"/>
  <c r="E50"/>
  <c i="1" r="L50"/>
  <c r="AM50"/>
  <c r="AM49"/>
  <c r="L49"/>
  <c r="AM47"/>
  <c r="L47"/>
  <c r="L45"/>
  <c r="L44"/>
  <c i="24" r="BK88"/>
  <c i="22" r="BK153"/>
  <c i="21" r="BK364"/>
  <c r="J311"/>
  <c r="BK194"/>
  <c i="19" r="J353"/>
  <c r="BK151"/>
  <c i="18" r="BK461"/>
  <c r="BK381"/>
  <c r="J280"/>
  <c r="BK195"/>
  <c i="17" r="BK422"/>
  <c i="13" r="J171"/>
  <c i="11" r="BK433"/>
  <c i="24" r="J106"/>
  <c i="23" r="BK172"/>
  <c r="BK162"/>
  <c r="BK160"/>
  <c r="BK130"/>
  <c r="J116"/>
  <c r="BK100"/>
  <c i="24" r="J91"/>
  <c i="21" r="BK355"/>
  <c r="BK257"/>
  <c r="J135"/>
  <c i="23" r="J106"/>
  <c i="22" r="J177"/>
  <c i="21" r="J160"/>
  <c i="17" r="J200"/>
  <c i="15" r="BK561"/>
  <c i="14" r="J151"/>
  <c i="12" r="BK284"/>
  <c i="24" r="J34"/>
  <c i="19" r="BK531"/>
  <c i="17" r="J462"/>
  <c i="15" r="J232"/>
  <c i="23" r="BK120"/>
  <c r="J102"/>
  <c i="22" r="J160"/>
  <c i="21" r="BK238"/>
  <c i="19" r="BK305"/>
  <c i="18" r="BK114"/>
  <c i="17" r="BK264"/>
  <c i="16" r="BK151"/>
  <c i="15" r="J382"/>
  <c r="J264"/>
  <c r="BK200"/>
  <c r="J114"/>
  <c i="14" r="J209"/>
  <c r="J96"/>
  <c i="13" r="BK216"/>
  <c i="12" r="J606"/>
  <c i="11" r="BK608"/>
  <c r="J188"/>
  <c i="10" r="J131"/>
  <c i="7" r="BK129"/>
  <c i="3" r="BK233"/>
  <c i="2" r="J136"/>
  <c i="23" r="BK102"/>
  <c i="22" r="J158"/>
  <c i="20" r="J172"/>
  <c i="17" r="BK561"/>
  <c i="16" r="BK133"/>
  <c i="15" r="J354"/>
  <c i="14" r="BK422"/>
  <c i="12" r="J350"/>
  <c r="BK169"/>
  <c i="11" r="J223"/>
  <c i="10" r="J139"/>
  <c i="8" r="BK151"/>
  <c i="7" r="BK139"/>
  <c i="4" r="J144"/>
  <c r="BK129"/>
  <c i="3" r="J119"/>
  <c i="2" r="BK93"/>
  <c i="22" r="J100"/>
  <c i="21" r="BK230"/>
  <c i="17" r="J306"/>
  <c i="15" r="J579"/>
  <c r="BK323"/>
  <c i="14" r="BK96"/>
  <c i="13" r="J216"/>
  <c i="23" r="F35"/>
  <c i="16" r="J285"/>
  <c i="15" r="BK114"/>
  <c i="14" r="J505"/>
  <c i="13" r="BK287"/>
  <c i="11" r="J505"/>
  <c r="J184"/>
  <c i="7" r="J127"/>
  <c i="4" r="J127"/>
  <c i="3" r="J94"/>
  <c i="22" r="J153"/>
  <c i="19" r="BK559"/>
  <c r="J231"/>
  <c i="18" r="BK199"/>
  <c i="17" r="J264"/>
  <c i="15" r="BK382"/>
  <c i="14" r="BK281"/>
  <c i="13" r="J284"/>
  <c i="12" r="BK225"/>
  <c i="11" r="J167"/>
  <c i="23" r="J124"/>
  <c i="22" r="BK152"/>
  <c r="J124"/>
  <c i="20" r="BK93"/>
  <c i="14" r="J462"/>
  <c i="13" r="BK325"/>
  <c i="23" r="J140"/>
  <c i="14" r="J306"/>
  <c i="13" r="J287"/>
  <c r="J114"/>
  <c i="12" r="BK342"/>
  <c r="J169"/>
  <c i="11" r="BK303"/>
  <c i="9" r="BK127"/>
  <c i="8" r="BK111"/>
  <c i="19" r="J284"/>
  <c i="18" r="BK421"/>
  <c r="BK263"/>
  <c i="17" r="BK217"/>
  <c i="12" r="BK319"/>
  <c r="BK115"/>
  <c i="11" r="J486"/>
  <c r="J446"/>
  <c r="J419"/>
  <c i="10" r="BK131"/>
  <c i="9" r="J111"/>
  <c i="8" r="J93"/>
  <c i="6" r="J144"/>
  <c i="4" r="J151"/>
  <c i="3" r="J199"/>
  <c i="2" r="BK139"/>
  <c i="23" r="J168"/>
  <c r="BK134"/>
  <c i="21" r="BK211"/>
  <c r="J398"/>
  <c r="BK346"/>
  <c r="BK262"/>
  <c i="20" r="J199"/>
  <c i="19" r="J325"/>
  <c r="BK245"/>
  <c i="18" r="J158"/>
  <c i="16" r="BK533"/>
  <c i="15" r="J133"/>
  <c i="13" r="BK114"/>
  <c i="12" r="J328"/>
  <c r="BK288"/>
  <c i="11" r="BK446"/>
  <c r="J576"/>
  <c r="J353"/>
  <c i="9" r="BK111"/>
  <c i="6" r="J139"/>
  <c r="BK127"/>
  <c i="4" r="BK131"/>
  <c i="24" r="J100"/>
  <c i="23" r="J126"/>
  <c i="22" r="J137"/>
  <c i="20" r="BK106"/>
  <c i="19" r="J208"/>
  <c i="18" r="BK284"/>
  <c i="23" r="J118"/>
  <c i="22" r="J142"/>
  <c i="21" r="J262"/>
  <c i="19" r="BK325"/>
  <c r="J114"/>
  <c i="18" r="BK287"/>
  <c r="BK133"/>
  <c i="17" r="BK505"/>
  <c r="J382"/>
  <c r="BK196"/>
  <c i="16" r="J505"/>
  <c i="15" r="BK505"/>
  <c r="J323"/>
  <c i="14" r="J382"/>
  <c r="BK217"/>
  <c i="13" r="J231"/>
  <c i="23" r="BK136"/>
  <c i="21" r="BK279"/>
  <c i="20" r="J132"/>
  <c i="18" r="BK560"/>
  <c r="J171"/>
  <c i="17" r="BK200"/>
  <c i="12" r="BK302"/>
  <c i="23" r="BK170"/>
  <c r="J152"/>
  <c r="BK112"/>
  <c i="21" r="BK398"/>
  <c r="BK92"/>
  <c r="J346"/>
  <c i="14" r="J288"/>
  <c i="12" r="BK568"/>
  <c i="23" r="J158"/>
  <c i="21" r="BK287"/>
  <c i="15" r="BK462"/>
  <c i="23" r="BK106"/>
  <c i="22" r="J105"/>
  <c i="17" r="BK354"/>
  <c i="16" r="J172"/>
  <c i="15" r="J281"/>
  <c i="4" r="BK127"/>
  <c i="22" r="BK175"/>
  <c i="17" r="J354"/>
  <c i="14" r="J533"/>
  <c i="12" r="J242"/>
  <c i="11" r="BK454"/>
  <c i="10" r="BK129"/>
  <c i="5" r="J127"/>
  <c i="2" r="J109"/>
  <c i="21" r="BK328"/>
  <c i="15" r="BK492"/>
  <c i="13" r="J461"/>
  <c i="21" r="J287"/>
  <c i="18" r="J461"/>
  <c i="13" r="J489"/>
  <c i="24" r="J96"/>
  <c i="16" r="BK246"/>
  <c i="13" r="BK305"/>
  <c i="8" r="J144"/>
  <c i="3" r="J162"/>
  <c i="2" r="J143"/>
  <c i="19" r="J531"/>
  <c i="18" r="BK171"/>
  <c i="15" r="J217"/>
  <c i="12" r="J568"/>
  <c i="10" r="BK151"/>
  <c i="21" r="BK246"/>
  <c i="13" r="BK461"/>
  <c i="23" r="J132"/>
  <c i="13" r="J158"/>
  <c i="11" r="J433"/>
  <c i="9" r="J129"/>
  <c i="6" r="BK129"/>
  <c i="18" r="J504"/>
  <c i="16" r="J281"/>
  <c i="12" r="J182"/>
  <c i="11" r="J470"/>
  <c r="BK202"/>
  <c i="7" r="BK127"/>
  <c i="3" r="BK119"/>
  <c i="21" r="BK381"/>
  <c i="14" r="J285"/>
  <c i="12" r="J234"/>
  <c i="23" r="J150"/>
  <c r="J120"/>
  <c i="17" r="J158"/>
  <c i="23" r="BK98"/>
  <c i="21" r="J257"/>
  <c i="19" r="BK114"/>
  <c i="5" r="J131"/>
  <c i="23" r="BK110"/>
  <c i="20" r="BK227"/>
  <c i="15" r="J505"/>
  <c i="5" r="J151"/>
  <c i="2" r="J132"/>
  <c i="21" r="J355"/>
  <c i="17" r="BK96"/>
  <c i="15" r="BK264"/>
  <c i="22" r="J175"/>
  <c i="19" r="BK158"/>
  <c i="13" r="J576"/>
  <c i="22" r="J92"/>
  <c i="15" r="BK96"/>
  <c i="12" r="J162"/>
  <c i="5" r="BK129"/>
  <c i="2" r="BK162"/>
  <c i="19" r="J461"/>
  <c i="16" r="BK326"/>
  <c i="15" r="J200"/>
  <c i="13" r="J208"/>
  <c i="24" r="BK96"/>
  <c i="22" r="J148"/>
  <c i="20" r="BK241"/>
  <c i="24" r="F37"/>
  <c i="7" r="BK111"/>
  <c i="19" r="BK280"/>
  <c i="18" r="J231"/>
  <c i="12" r="J288"/>
  <c i="11" r="BK426"/>
  <c i="8" r="BK134"/>
  <c i="3" r="BK186"/>
  <c i="24" r="J98"/>
  <c i="23" r="BK116"/>
  <c i="21" r="J279"/>
  <c i="20" r="BK132"/>
  <c i="19" r="J96"/>
  <c i="15" r="BK232"/>
  <c i="12" r="J347"/>
  <c i="11" r="BK419"/>
  <c i="10" r="J134"/>
  <c i="8" r="J139"/>
  <c i="5" r="J134"/>
  <c i="3" r="BK94"/>
  <c i="20" r="J212"/>
  <c i="16" r="BK561"/>
  <c r="J200"/>
  <c i="13" r="BK421"/>
  <c i="12" r="J274"/>
  <c i="11" r="BK490"/>
  <c i="6" r="J151"/>
  <c i="4" r="BK139"/>
  <c i="22" r="J151"/>
  <c i="19" r="J503"/>
  <c i="23" r="BK154"/>
  <c i="22" r="BK151"/>
  <c i="21" r="J275"/>
  <c i="18" r="J560"/>
  <c r="J216"/>
  <c i="17" r="J209"/>
  <c i="16" r="BK288"/>
  <c i="14" r="BK533"/>
  <c i="13" r="J199"/>
  <c i="11" r="BK696"/>
  <c i="6" r="J134"/>
  <c i="3" r="J103"/>
  <c i="23" r="BK132"/>
  <c i="21" r="J238"/>
  <c i="19" r="J280"/>
  <c i="18" r="J421"/>
  <c r="BK158"/>
  <c i="17" r="J232"/>
  <c i="14" r="J172"/>
  <c i="2" r="BK132"/>
  <c i="23" r="J164"/>
  <c r="J122"/>
  <c i="24" r="BK91"/>
  <c i="21" r="BK160"/>
  <c i="23" r="J88"/>
  <c i="18" r="J114"/>
  <c i="14" r="BK209"/>
  <c i="23" r="J86"/>
  <c i="20" r="BK159"/>
  <c i="16" r="J422"/>
  <c i="15" r="BK306"/>
  <c i="14" r="BK492"/>
  <c i="13" r="J280"/>
  <c i="11" r="J728"/>
  <c i="17" r="J533"/>
  <c i="15" r="BK133"/>
  <c i="12" r="J270"/>
  <c i="11" r="BK243"/>
  <c i="10" r="J127"/>
  <c i="5" r="BK131"/>
  <c i="3" r="BK111"/>
  <c i="22" r="J114"/>
  <c i="20" r="J186"/>
  <c i="15" r="J326"/>
  <c i="13" r="BK199"/>
  <c i="19" r="BK195"/>
  <c i="14" r="BK158"/>
  <c i="10" r="BK111"/>
  <c i="15" r="J209"/>
  <c i="16" r="BK217"/>
  <c i="14" r="BK196"/>
  <c i="12" r="J221"/>
  <c i="24" r="J93"/>
  <c i="22" r="BK137"/>
  <c i="14" r="BK354"/>
  <c i="23" r="BK148"/>
  <c i="14" r="J281"/>
  <c i="12" r="BK294"/>
  <c i="11" r="BK376"/>
  <c i="8" r="J127"/>
  <c i="20" r="BK199"/>
  <c i="18" r="J305"/>
  <c i="12" r="J426"/>
  <c i="11" r="BK478"/>
  <c r="BK390"/>
  <c i="9" r="BK131"/>
  <c i="5" r="BK134"/>
  <c i="2" r="BK143"/>
  <c i="23" r="BK164"/>
  <c i="24" r="F36"/>
  <c i="16" r="J579"/>
  <c i="13" r="J325"/>
  <c i="12" r="BK270"/>
  <c i="11" r="BK267"/>
  <c i="9" r="BK151"/>
  <c i="7" r="J139"/>
  <c i="3" r="BK199"/>
  <c i="21" r="BK152"/>
  <c i="17" r="J133"/>
  <c i="16" r="BK323"/>
  <c i="13" r="BK576"/>
  <c r="BK151"/>
  <c i="11" r="J493"/>
  <c i="7" r="BK151"/>
  <c i="4" r="BK151"/>
  <c i="23" r="BK142"/>
  <c i="19" r="J559"/>
  <c i="22" r="J170"/>
  <c r="BK132"/>
  <c i="20" r="BK172"/>
  <c i="18" r="J284"/>
  <c i="17" r="BK462"/>
  <c i="16" r="BK422"/>
  <c i="14" r="BK505"/>
  <c i="13" r="J133"/>
  <c i="11" r="BK130"/>
  <c i="4" r="BK134"/>
  <c i="1" r="AS55"/>
  <c i="22" r="J147"/>
  <c i="21" r="BK255"/>
  <c r="BK135"/>
  <c i="19" r="BK231"/>
  <c i="18" r="J491"/>
  <c r="BK353"/>
  <c r="BK245"/>
  <c i="17" r="J561"/>
  <c r="J281"/>
  <c r="BK133"/>
  <c i="13" r="BK530"/>
  <c i="11" r="BK544"/>
  <c i="2" r="BK134"/>
  <c i="24" r="J103"/>
  <c i="23" r="J166"/>
  <c r="BK158"/>
  <c r="J94"/>
  <c i="22" r="J149"/>
  <c i="21" r="BK337"/>
  <c r="J194"/>
  <c i="23" r="J108"/>
  <c r="J92"/>
  <c i="21" r="J328"/>
  <c i="17" r="J217"/>
  <c i="16" r="J196"/>
  <c i="14" r="BK151"/>
  <c i="12" r="J294"/>
  <c i="11" r="BK640"/>
  <c r="J98"/>
  <c i="23" r="J146"/>
  <c r="BK138"/>
  <c i="22" r="BK128"/>
  <c i="21" r="BK259"/>
  <c i="19" r="BK421"/>
  <c i="15" r="J288"/>
  <c i="12" r="BK388"/>
  <c i="23" r="J100"/>
  <c r="BK90"/>
  <c i="22" r="J87"/>
  <c i="20" r="J241"/>
  <c i="19" r="BK96"/>
  <c i="17" r="BK246"/>
  <c i="16" r="J209"/>
  <c r="J96"/>
  <c i="15" r="BK158"/>
  <c i="14" r="J422"/>
  <c r="BK114"/>
  <c i="13" r="BK133"/>
  <c i="12" r="J265"/>
  <c i="11" r="BK394"/>
  <c i="8" r="J134"/>
  <c i="5" r="J129"/>
  <c i="3" r="BK217"/>
  <c i="2" r="J134"/>
  <c i="23" r="J90"/>
  <c i="15" r="BK533"/>
  <c r="J306"/>
  <c i="19" r="BK208"/>
  <c i="17" r="BK285"/>
  <c i="15" r="BK151"/>
  <c i="13" r="BK231"/>
  <c i="12" r="J225"/>
  <c i="21" r="BK220"/>
  <c i="16" r="J323"/>
  <c i="15" r="J151"/>
  <c i="14" r="BK288"/>
  <c i="12" r="J342"/>
  <c i="11" r="J390"/>
  <c r="BK167"/>
  <c i="5" r="BK151"/>
  <c i="3" r="J233"/>
  <c r="BK160"/>
  <c i="22" r="BK159"/>
  <c i="21" r="J168"/>
  <c i="19" r="BK490"/>
  <c i="18" r="J195"/>
  <c i="15" r="J492"/>
  <c i="14" r="BK246"/>
  <c i="13" r="J195"/>
  <c i="12" r="BK265"/>
  <c i="11" r="BK223"/>
  <c i="24" r="BK93"/>
  <c i="22" r="BK142"/>
  <c i="21" r="J390"/>
  <c i="14" r="J579"/>
  <c r="J217"/>
  <c i="13" r="J322"/>
  <c i="23" r="J136"/>
  <c i="14" r="J323"/>
  <c i="13" r="BK353"/>
  <c r="BK96"/>
  <c i="12" r="BK328"/>
  <c r="BK182"/>
  <c i="11" r="J330"/>
  <c i="9" r="BK139"/>
  <c i="8" r="BK93"/>
  <c i="6" r="BK144"/>
  <c r="J127"/>
  <c i="19" r="J263"/>
  <c i="18" r="J287"/>
  <c i="16" r="BK285"/>
  <c i="12" r="J299"/>
  <c r="J97"/>
  <c i="11" r="J454"/>
  <c r="J386"/>
  <c i="10" r="J129"/>
  <c i="7" r="BK134"/>
  <c i="6" r="J93"/>
  <c i="3" r="BK225"/>
  <c i="2" r="BK149"/>
  <c i="23" r="J170"/>
  <c r="J138"/>
  <c i="21" r="J259"/>
  <c i="22" r="BK148"/>
  <c i="21" r="BK275"/>
  <c r="BK168"/>
  <c i="20" r="J146"/>
  <c i="19" r="BK263"/>
  <c r="BK133"/>
  <c i="17" r="J505"/>
  <c i="15" r="J246"/>
  <c i="13" r="J96"/>
  <c i="12" r="J319"/>
  <c r="BK162"/>
  <c i="11" r="J394"/>
  <c r="J202"/>
  <c i="10" r="J151"/>
  <c i="9" r="J144"/>
  <c r="J93"/>
  <c i="7" r="J131"/>
  <c i="6" r="BK151"/>
  <c i="5" r="BK127"/>
  <c i="3" r="BK177"/>
  <c i="2" r="J93"/>
  <c i="22" r="BK87"/>
  <c i="19" r="J245"/>
  <c i="18" r="BK151"/>
  <c i="17" r="J114"/>
  <c i="16" r="BK382"/>
  <c r="J246"/>
  <c r="BK96"/>
  <c i="13" r="J558"/>
  <c r="J381"/>
  <c i="12" r="BK502"/>
  <c i="18" r="J199"/>
  <c i="17" r="BK579"/>
  <c r="BK306"/>
  <c i="16" r="J561"/>
  <c r="J354"/>
  <c i="15" r="J462"/>
  <c i="14" r="J492"/>
  <c r="BK172"/>
  <c i="12" r="BK606"/>
  <c i="11" r="BK761"/>
  <c r="BK188"/>
  <c i="8" r="J129"/>
  <c i="5" r="J139"/>
  <c i="4" r="J111"/>
  <c i="3" r="J160"/>
  <c i="23" r="BK140"/>
  <c i="22" r="BK160"/>
  <c i="21" r="J381"/>
  <c r="BK266"/>
  <c r="J186"/>
  <c i="20" r="BK186"/>
  <c i="19" r="BK216"/>
  <c i="18" r="J578"/>
  <c r="J263"/>
  <c i="17" r="BK492"/>
  <c r="J326"/>
  <c r="BK209"/>
  <c i="16" r="J232"/>
  <c i="14" r="J114"/>
  <c i="11" r="J696"/>
  <c r="BK493"/>
  <c r="BK353"/>
  <c i="23" r="BK168"/>
  <c r="BK156"/>
  <c r="J148"/>
  <c r="BK118"/>
  <c r="BK104"/>
  <c i="24" r="J88"/>
  <c i="21" r="BK373"/>
  <c r="BK186"/>
  <c i="23" r="J114"/>
  <c i="22" r="J132"/>
  <c i="21" r="J202"/>
  <c r="J143"/>
  <c i="16" r="J492"/>
  <c i="15" r="BK579"/>
  <c i="14" r="J264"/>
  <c i="13" r="BK245"/>
  <c i="11" r="J544"/>
  <c i="23" r="J134"/>
  <c i="22" r="BK180"/>
  <c i="19" r="J577"/>
  <c i="17" r="BK114"/>
  <c i="13" r="BK208"/>
  <c i="23" r="J110"/>
  <c r="BK96"/>
  <c i="22" r="BK165"/>
  <c r="BK114"/>
  <c i="20" r="BK233"/>
  <c i="19" r="BK171"/>
  <c i="17" r="BK281"/>
  <c i="16" r="BK264"/>
  <c r="J114"/>
  <c i="15" r="BK285"/>
  <c r="BK246"/>
  <c r="BK196"/>
  <c r="J96"/>
  <c i="14" r="J133"/>
  <c i="13" r="BK284"/>
  <c i="12" r="J624"/>
  <c r="BK426"/>
  <c i="11" r="J512"/>
  <c i="10" r="BK134"/>
  <c i="5" r="J111"/>
  <c i="3" r="J225"/>
  <c i="23" r="J104"/>
  <c r="BK86"/>
  <c i="22" r="BK110"/>
  <c i="20" r="J106"/>
  <c i="13" r="J305"/>
  <c i="12" r="J280"/>
  <c r="BK97"/>
  <c i="11" r="BK486"/>
  <c r="J303"/>
  <c r="BK184"/>
  <c i="10" r="J93"/>
  <c i="7" r="J144"/>
  <c i="5" r="BK93"/>
  <c i="4" r="J134"/>
  <c i="3" r="BK162"/>
  <c i="2" r="BK136"/>
  <c i="22" r="BK170"/>
  <c i="21" r="J211"/>
  <c i="17" r="J288"/>
  <c i="15" r="J533"/>
  <c r="J285"/>
  <c i="13" r="BK381"/>
  <c r="J151"/>
  <c i="22" r="J95"/>
  <c i="19" r="BK503"/>
  <c r="BK199"/>
  <c i="18" r="BK216"/>
  <c i="16" r="BK209"/>
  <c i="14" r="J246"/>
  <c i="12" r="BK274"/>
  <c i="10" r="BK127"/>
  <c i="20" r="J233"/>
  <c i="17" r="BK151"/>
  <c i="16" r="BK114"/>
  <c i="14" r="BK579"/>
  <c r="BK264"/>
  <c i="12" r="J284"/>
  <c i="11" r="J243"/>
  <c i="7" r="BK131"/>
  <c i="4" r="J129"/>
  <c i="3" r="J177"/>
  <c r="BK103"/>
  <c i="22" r="BK105"/>
  <c i="20" r="J119"/>
  <c i="19" r="J322"/>
  <c i="18" r="BK208"/>
  <c r="BK96"/>
  <c i="16" r="BK200"/>
  <c i="15" r="J172"/>
  <c i="14" r="BK232"/>
  <c r="J158"/>
  <c i="12" r="BK337"/>
  <c r="BK144"/>
  <c i="10" r="BK139"/>
  <c i="23" r="BK122"/>
  <c i="22" r="BK147"/>
  <c r="J119"/>
  <c i="13" r="J502"/>
  <c i="23" r="J130"/>
  <c i="13" r="BK171"/>
  <c i="12" r="BK347"/>
  <c r="BK280"/>
  <c i="11" r="BK404"/>
  <c i="9" r="J151"/>
  <c i="8" r="BK131"/>
  <c i="7" r="J93"/>
  <c i="21" r="BK100"/>
  <c i="19" r="J216"/>
  <c i="18" r="J322"/>
  <c r="J208"/>
  <c i="13" r="BK322"/>
  <c i="12" r="BK234"/>
  <c i="11" r="BK505"/>
  <c r="J376"/>
  <c i="9" r="J139"/>
  <c i="7" r="J151"/>
  <c i="6" r="BK131"/>
  <c i="4" r="J93"/>
  <c i="3" r="J170"/>
  <c i="2" r="BK175"/>
  <c i="23" r="J172"/>
  <c r="BK152"/>
  <c r="BK126"/>
  <c i="22" r="J165"/>
  <c i="21" r="J373"/>
  <c r="J319"/>
  <c r="BK202"/>
  <c i="20" r="J159"/>
  <c i="19" r="J305"/>
  <c r="J151"/>
  <c i="18" r="BK280"/>
  <c i="17" r="J96"/>
  <c i="16" r="BK306"/>
  <c i="14" r="BK382"/>
  <c r="J354"/>
  <c i="12" r="BK464"/>
  <c r="BK299"/>
  <c r="J144"/>
  <c i="11" r="J404"/>
  <c r="J130"/>
  <c i="9" r="J131"/>
  <c i="8" r="BK144"/>
  <c r="J111"/>
  <c i="7" r="BK93"/>
  <c i="6" r="BK139"/>
  <c i="3" r="J207"/>
  <c r="J111"/>
  <c i="22" r="J180"/>
  <c r="J110"/>
  <c i="19" r="BK322"/>
  <c i="18" r="J96"/>
  <c i="16" r="BK579"/>
  <c r="BK505"/>
  <c r="BK354"/>
  <c r="BK196"/>
  <c i="14" r="J326"/>
  <c i="13" r="BK502"/>
  <c r="J353"/>
  <c r="BK195"/>
  <c i="11" r="J608"/>
  <c r="BK509"/>
  <c r="BK470"/>
  <c i="10" r="BK93"/>
  <c i="9" r="BK93"/>
  <c i="6" r="J129"/>
  <c i="4" r="BK144"/>
  <c i="3" r="J158"/>
  <c i="24" r="BK100"/>
  <c i="23" r="J128"/>
  <c i="21" r="BK127"/>
  <c i="20" r="BK119"/>
  <c i="19" r="J421"/>
  <c i="18" r="J532"/>
  <c i="23" r="BK150"/>
  <c i="22" r="J152"/>
  <c r="BK100"/>
  <c i="21" r="J255"/>
  <c i="19" r="BK284"/>
  <c i="18" r="J381"/>
  <c r="BK305"/>
  <c r="J151"/>
  <c i="17" r="BK533"/>
  <c r="J422"/>
  <c r="J172"/>
  <c i="16" r="BK492"/>
  <c r="J217"/>
  <c i="15" r="BK281"/>
  <c i="14" r="BK326"/>
  <c r="BK133"/>
  <c i="12" r="J464"/>
  <c i="11" r="J500"/>
  <c i="9" r="J127"/>
  <c i="5" r="BK144"/>
  <c i="4" r="J131"/>
  <c i="3" r="J142"/>
  <c i="23" r="J142"/>
  <c r="J84"/>
  <c i="22" r="J128"/>
  <c i="21" r="J337"/>
  <c r="BK176"/>
  <c i="19" r="J287"/>
  <c r="J171"/>
  <c i="18" r="BK504"/>
  <c r="BK322"/>
  <c r="BK231"/>
  <c i="17" r="J579"/>
  <c r="J246"/>
  <c r="BK172"/>
  <c i="16" r="J158"/>
  <c i="13" r="J530"/>
  <c i="11" r="J640"/>
  <c r="J267"/>
  <c i="24" r="BK103"/>
  <c i="23" r="BK166"/>
  <c r="J162"/>
  <c r="J154"/>
  <c r="BK124"/>
  <c r="BK114"/>
  <c r="J98"/>
  <c r="J144"/>
  <c i="21" r="BK390"/>
  <c r="BK319"/>
  <c r="J152"/>
  <c i="23" r="J112"/>
  <c r="BK94"/>
  <c i="22" r="BK124"/>
  <c i="21" r="J176"/>
  <c i="17" r="BK288"/>
  <c i="16" r="J462"/>
  <c i="15" r="BK217"/>
  <c i="13" r="BK280"/>
  <c i="12" r="J530"/>
  <c r="BK257"/>
  <c i="11" r="BK576"/>
  <c i="23" r="J156"/>
  <c r="BK144"/>
  <c r="BK128"/>
  <c i="21" r="BK311"/>
  <c r="BK270"/>
  <c i="19" r="J490"/>
  <c i="17" r="BK382"/>
  <c i="15" r="J158"/>
  <c i="12" r="BK350"/>
  <c i="23" r="BK108"/>
  <c r="BK92"/>
  <c r="BK88"/>
  <c i="22" r="BK119"/>
  <c i="21" r="J220"/>
  <c i="20" r="BK146"/>
  <c i="17" r="BK323"/>
  <c i="16" r="J326"/>
  <c r="J133"/>
  <c i="15" r="J422"/>
  <c r="BK209"/>
  <c r="BK172"/>
  <c i="14" r="BK462"/>
  <c r="BK200"/>
  <c i="13" r="J421"/>
  <c r="BK158"/>
  <c i="11" r="J761"/>
  <c r="J509"/>
  <c i="8" r="BK139"/>
  <c i="6" r="J111"/>
  <c i="4" r="BK111"/>
  <c i="3" r="BK158"/>
  <c i="23" r="J96"/>
  <c r="BK84"/>
  <c i="20" r="BK212"/>
  <c r="J93"/>
  <c i="17" r="BK326"/>
  <c i="15" r="J561"/>
  <c r="BK326"/>
  <c i="13" r="BK558"/>
  <c i="12" r="J337"/>
  <c r="BK221"/>
  <c i="11" r="BK500"/>
  <c r="BK330"/>
  <c r="J231"/>
  <c i="10" r="J144"/>
  <c r="J111"/>
  <c i="8" r="BK127"/>
  <c i="5" r="BK139"/>
  <c i="4" r="J139"/>
  <c i="3" r="BK207"/>
  <c i="2" r="J139"/>
  <c i="24" r="F34"/>
  <c i="17" r="J285"/>
  <c i="15" r="BK354"/>
  <c r="BK288"/>
  <c i="14" r="J200"/>
  <c i="13" r="BK263"/>
  <c i="24" r="BK106"/>
  <c i="21" r="J92"/>
  <c i="19" r="BK381"/>
  <c i="18" r="BK491"/>
  <c i="16" r="BK158"/>
  <c i="14" r="J196"/>
  <c i="12" r="J502"/>
  <c i="11" r="J379"/>
  <c i="22" r="BK150"/>
  <c i="17" r="J196"/>
  <c i="16" r="J288"/>
  <c i="15" r="J196"/>
  <c i="14" r="BK323"/>
  <c i="12" r="BK242"/>
  <c i="11" r="BK386"/>
  <c i="7" r="BK144"/>
  <c r="J111"/>
  <c i="3" r="J217"/>
  <c r="BK142"/>
  <c i="2" r="J149"/>
  <c i="21" r="J230"/>
  <c i="19" r="BK577"/>
  <c r="J381"/>
  <c r="J133"/>
  <c i="16" r="BK281"/>
  <c r="BK172"/>
  <c i="7" r="J134"/>
  <c i="6" r="BK134"/>
  <c i="21" r="J127"/>
  <c i="18" r="BK578"/>
  <c r="J353"/>
  <c r="J245"/>
  <c i="17" r="BK232"/>
  <c i="16" r="BK232"/>
  <c i="12" r="J257"/>
  <c i="11" r="J490"/>
  <c r="J437"/>
  <c r="BK379"/>
  <c r="BK307"/>
  <c i="9" r="BK144"/>
  <c i="8" r="BK129"/>
  <c i="5" r="BK111"/>
  <c i="3" r="BK165"/>
  <c i="2" r="J175"/>
  <c r="BK109"/>
  <c i="23" r="J160"/>
  <c i="22" r="BK92"/>
  <c r="BK149"/>
  <c i="21" r="J364"/>
  <c r="J270"/>
  <c r="J266"/>
  <c r="BK143"/>
  <c i="19" r="BK353"/>
  <c r="BK287"/>
  <c i="18" r="BK325"/>
  <c r="J133"/>
  <c i="16" r="J264"/>
  <c i="14" r="BK561"/>
  <c r="BK285"/>
  <c i="12" r="J388"/>
  <c r="J302"/>
  <c i="11" r="J478"/>
  <c r="J426"/>
  <c r="BK231"/>
  <c r="BK98"/>
  <c i="10" r="BK144"/>
  <c i="9" r="BK134"/>
  <c r="BK129"/>
  <c i="8" r="J131"/>
  <c i="7" r="J129"/>
  <c i="5" r="J144"/>
  <c r="J93"/>
  <c i="3" r="J186"/>
  <c i="2" r="J162"/>
  <c i="22" r="BK177"/>
  <c i="19" r="J158"/>
  <c i="17" r="J151"/>
  <c i="16" r="J533"/>
  <c r="BK462"/>
  <c r="J306"/>
  <c r="J151"/>
  <c i="14" r="BK306"/>
  <c i="13" r="BK489"/>
  <c r="J245"/>
  <c i="12" r="BK624"/>
  <c r="J115"/>
  <c i="11" r="BK512"/>
  <c r="BK437"/>
  <c r="J307"/>
  <c i="8" r="J151"/>
  <c i="6" r="J131"/>
  <c r="BK111"/>
  <c i="4" r="BK93"/>
  <c i="24" r="BK98"/>
  <c i="22" r="BK158"/>
  <c i="21" r="J246"/>
  <c r="J100"/>
  <c i="19" r="BK461"/>
  <c r="J195"/>
  <c i="23" r="BK146"/>
  <c i="22" r="J159"/>
  <c r="J150"/>
  <c r="BK95"/>
  <c i="20" r="J227"/>
  <c i="19" r="J199"/>
  <c i="18" r="BK532"/>
  <c r="J325"/>
  <c i="17" r="J492"/>
  <c r="J323"/>
  <c r="BK158"/>
  <c i="16" r="J382"/>
  <c i="15" r="BK422"/>
  <c i="14" r="J561"/>
  <c r="J232"/>
  <c i="13" r="J263"/>
  <c i="12" r="BK530"/>
  <c i="11" r="BK728"/>
  <c i="9" r="J134"/>
  <c i="6" r="BK93"/>
  <c i="3" r="BK170"/>
  <c r="J165"/>
  <c i="1" r="AS65"/>
  <c i="2" l="1" r="P92"/>
  <c i="3" r="R198"/>
  <c i="6" r="R92"/>
  <c i="10" r="T92"/>
  <c i="13" r="P95"/>
  <c i="17" r="P95"/>
  <c i="5" r="P92"/>
  <c i="13" r="R95"/>
  <c i="3" r="P198"/>
  <c i="2" r="R92"/>
  <c r="T92"/>
  <c i="5" r="R92"/>
  <c i="9" r="T92"/>
  <c i="10" r="P92"/>
  <c i="2" r="T131"/>
  <c r="T91"/>
  <c i="3" r="R93"/>
  <c i="4" r="T126"/>
  <c r="T91"/>
  <c r="T90"/>
  <c i="9" r="T126"/>
  <c r="T91"/>
  <c r="T90"/>
  <c i="10" r="BK126"/>
  <c r="J126"/>
  <c r="J66"/>
  <c i="11" r="T306"/>
  <c i="13" r="BK132"/>
  <c r="J132"/>
  <c r="J66"/>
  <c r="P198"/>
  <c i="15" r="R199"/>
  <c i="16" r="BK325"/>
  <c r="J325"/>
  <c r="J71"/>
  <c i="17" r="T325"/>
  <c i="18" r="P132"/>
  <c r="P94"/>
  <c r="BK324"/>
  <c r="J324"/>
  <c r="J71"/>
  <c i="19" r="BK324"/>
  <c r="J324"/>
  <c r="J71"/>
  <c i="20" r="P92"/>
  <c i="21" r="R254"/>
  <c i="17" r="R325"/>
  <c i="18" r="BK132"/>
  <c r="J132"/>
  <c r="J66"/>
  <c r="R198"/>
  <c i="19" r="T198"/>
  <c i="20" r="T185"/>
  <c i="21" r="R310"/>
  <c r="R277"/>
  <c i="23" r="R83"/>
  <c r="R82"/>
  <c r="R81"/>
  <c i="24" r="T95"/>
  <c i="23" r="BK83"/>
  <c r="BK82"/>
  <c r="J82"/>
  <c r="J60"/>
  <c i="2" r="BK131"/>
  <c r="J131"/>
  <c r="J66"/>
  <c r="P131"/>
  <c r="P91"/>
  <c i="3" r="T157"/>
  <c i="5" r="BK126"/>
  <c r="J126"/>
  <c r="J66"/>
  <c i="9" r="R126"/>
  <c r="R91"/>
  <c r="R90"/>
  <c i="11" r="BK378"/>
  <c r="J378"/>
  <c r="J72"/>
  <c i="13" r="P324"/>
  <c i="15" r="T199"/>
  <c i="16" r="R132"/>
  <c r="R94"/>
  <c r="T199"/>
  <c i="17" r="T199"/>
  <c r="T198"/>
  <c i="18" r="R324"/>
  <c i="19" r="T132"/>
  <c r="T94"/>
  <c r="P198"/>
  <c i="21" r="BK185"/>
  <c r="J185"/>
  <c r="J62"/>
  <c r="P310"/>
  <c r="P277"/>
  <c i="24" r="P90"/>
  <c i="2" r="T148"/>
  <c r="T147"/>
  <c i="3" r="BK157"/>
  <c r="J157"/>
  <c r="J66"/>
  <c r="T216"/>
  <c r="T197"/>
  <c i="7" r="T126"/>
  <c r="T91"/>
  <c r="T90"/>
  <c i="11" r="BK166"/>
  <c r="J166"/>
  <c r="J66"/>
  <c r="P511"/>
  <c i="12" r="BK96"/>
  <c r="J96"/>
  <c r="J65"/>
  <c r="R224"/>
  <c r="BK349"/>
  <c r="J349"/>
  <c r="J72"/>
  <c r="T349"/>
  <c i="14" r="BK325"/>
  <c r="J325"/>
  <c r="J71"/>
  <c i="15" r="T325"/>
  <c i="16" r="P325"/>
  <c i="17" r="BK325"/>
  <c r="J325"/>
  <c r="J71"/>
  <c i="19" r="BK132"/>
  <c r="J132"/>
  <c r="J66"/>
  <c i="21" r="P91"/>
  <c r="P254"/>
  <c i="22" r="T94"/>
  <c r="T93"/>
  <c r="T84"/>
  <c i="23" r="J52"/>
  <c i="24" r="R90"/>
  <c r="BK95"/>
  <c r="J95"/>
  <c r="J63"/>
  <c i="2" r="R131"/>
  <c r="R91"/>
  <c i="3" r="T93"/>
  <c r="T92"/>
  <c r="P216"/>
  <c r="P197"/>
  <c i="4" r="R126"/>
  <c r="R91"/>
  <c r="R90"/>
  <c i="5" r="T126"/>
  <c r="T91"/>
  <c r="T90"/>
  <c i="6" r="T126"/>
  <c r="T91"/>
  <c r="T90"/>
  <c i="8" r="R126"/>
  <c r="R91"/>
  <c r="R90"/>
  <c i="9" r="P126"/>
  <c r="P91"/>
  <c r="P90"/>
  <c i="1" r="AU63"/>
  <c i="11" r="BK511"/>
  <c r="J511"/>
  <c r="J73"/>
  <c i="12" r="P143"/>
  <c r="T301"/>
  <c i="13" r="T198"/>
  <c i="15" r="T132"/>
  <c r="T94"/>
  <c i="18" r="R132"/>
  <c r="R94"/>
  <c r="P198"/>
  <c i="20" r="T226"/>
  <c r="T225"/>
  <c i="24" r="T90"/>
  <c r="T86"/>
  <c r="T85"/>
  <c i="6" r="BK126"/>
  <c r="J126"/>
  <c r="J66"/>
  <c i="7" r="R126"/>
  <c r="R91"/>
  <c r="R90"/>
  <c i="8" r="BK126"/>
  <c r="J126"/>
  <c r="J66"/>
  <c i="10" r="T126"/>
  <c r="T91"/>
  <c r="T90"/>
  <c i="11" r="T166"/>
  <c r="T96"/>
  <c r="BK306"/>
  <c r="J306"/>
  <c r="J71"/>
  <c r="P306"/>
  <c i="12" r="T96"/>
  <c r="BK301"/>
  <c r="J301"/>
  <c r="J71"/>
  <c r="P349"/>
  <c r="R349"/>
  <c i="13" r="R132"/>
  <c r="R94"/>
  <c i="23" r="BE142"/>
  <c i="14" r="T132"/>
  <c r="T94"/>
  <c r="R325"/>
  <c i="20" r="R226"/>
  <c r="R225"/>
  <c i="21" r="R91"/>
  <c r="T254"/>
  <c i="10" r="P126"/>
  <c r="P91"/>
  <c r="P90"/>
  <c i="1" r="AU64"/>
  <c i="11" r="R378"/>
  <c i="12" r="P96"/>
  <c r="P95"/>
  <c i="14" r="R132"/>
  <c r="R94"/>
  <c r="R199"/>
  <c i="15" r="BK199"/>
  <c r="J199"/>
  <c r="J70"/>
  <c i="16" r="T325"/>
  <c i="18" r="BK198"/>
  <c r="J198"/>
  <c r="J70"/>
  <c i="19" r="T324"/>
  <c i="20" r="R92"/>
  <c i="2" r="BK148"/>
  <c r="J148"/>
  <c r="J68"/>
  <c i="3" r="P93"/>
  <c r="BK216"/>
  <c r="J216"/>
  <c r="J69"/>
  <c i="4" r="BK126"/>
  <c r="J126"/>
  <c r="J66"/>
  <c i="5" r="P126"/>
  <c r="P91"/>
  <c r="P90"/>
  <c i="1" r="AU59"/>
  <c i="6" r="R126"/>
  <c r="R91"/>
  <c r="R90"/>
  <c i="8" r="T126"/>
  <c r="T91"/>
  <c r="T90"/>
  <c i="11" r="R166"/>
  <c r="R96"/>
  <c i="12" r="R301"/>
  <c i="13" r="R324"/>
  <c i="14" r="P132"/>
  <c r="P94"/>
  <c r="P325"/>
  <c i="16" r="P132"/>
  <c r="P94"/>
  <c i="17" r="R132"/>
  <c r="R94"/>
  <c i="20" r="T92"/>
  <c r="T91"/>
  <c r="T90"/>
  <c i="21" r="BK229"/>
  <c r="J229"/>
  <c r="J64"/>
  <c i="10" r="R126"/>
  <c r="R91"/>
  <c r="R90"/>
  <c i="11" r="T511"/>
  <c i="12" r="BK224"/>
  <c r="J224"/>
  <c r="J70"/>
  <c i="13" r="P132"/>
  <c r="P94"/>
  <c i="14" r="BK199"/>
  <c r="J199"/>
  <c r="J70"/>
  <c i="15" r="P132"/>
  <c r="P94"/>
  <c i="16" r="T132"/>
  <c r="T94"/>
  <c i="17" r="P132"/>
  <c r="P94"/>
  <c i="18" r="T198"/>
  <c i="19" r="R324"/>
  <c i="20" r="R185"/>
  <c i="21" r="P229"/>
  <c i="22" r="BE152"/>
  <c i="13" r="R198"/>
  <c r="R197"/>
  <c i="15" r="R325"/>
  <c i="16" r="BK132"/>
  <c r="J132"/>
  <c r="J66"/>
  <c r="P199"/>
  <c r="P198"/>
  <c i="17" r="R199"/>
  <c r="R198"/>
  <c i="20" r="P185"/>
  <c i="21" r="R185"/>
  <c r="R229"/>
  <c i="24" r="R95"/>
  <c i="2" r="P148"/>
  <c r="P147"/>
  <c i="3" r="P157"/>
  <c i="4" r="P126"/>
  <c r="P91"/>
  <c r="P90"/>
  <c i="1" r="AU58"/>
  <c i="7" r="P126"/>
  <c r="P91"/>
  <c r="P90"/>
  <c i="1" r="AU61"/>
  <c i="9" r="BK126"/>
  <c r="J126"/>
  <c r="J66"/>
  <c i="11" r="R511"/>
  <c i="12" r="R96"/>
  <c r="T224"/>
  <c r="T223"/>
  <c i="14" r="BK132"/>
  <c r="J132"/>
  <c r="J66"/>
  <c r="T199"/>
  <c i="15" r="BK132"/>
  <c r="J132"/>
  <c r="J66"/>
  <c i="17" r="T132"/>
  <c r="T94"/>
  <c r="T93"/>
  <c i="19" r="P132"/>
  <c r="P94"/>
  <c r="BK198"/>
  <c r="J198"/>
  <c r="J70"/>
  <c i="22" r="P94"/>
  <c r="P93"/>
  <c r="P84"/>
  <c i="1" r="AU77"/>
  <c i="3" r="R157"/>
  <c r="R216"/>
  <c r="R197"/>
  <c i="5" r="R126"/>
  <c r="R91"/>
  <c r="R90"/>
  <c i="6" r="P126"/>
  <c r="P91"/>
  <c r="P90"/>
  <c i="1" r="AU60"/>
  <c i="8" r="P126"/>
  <c r="P91"/>
  <c r="P90"/>
  <c i="1" r="AU62"/>
  <c i="11" r="P166"/>
  <c r="P96"/>
  <c r="R306"/>
  <c i="12" r="BK143"/>
  <c r="J143"/>
  <c r="J66"/>
  <c i="13" r="T324"/>
  <c i="14" r="T325"/>
  <c i="15" r="BK325"/>
  <c r="J325"/>
  <c r="J71"/>
  <c i="16" r="R325"/>
  <c i="17" r="BK199"/>
  <c r="J199"/>
  <c r="J70"/>
  <c i="18" r="T324"/>
  <c i="19" r="R132"/>
  <c r="R94"/>
  <c r="R198"/>
  <c r="R197"/>
  <c i="21" r="P185"/>
  <c r="T229"/>
  <c i="23" r="P83"/>
  <c r="P82"/>
  <c r="P81"/>
  <c i="1" r="AU78"/>
  <c i="12" r="T143"/>
  <c r="P301"/>
  <c i="13" r="T132"/>
  <c r="T94"/>
  <c i="14" r="P199"/>
  <c r="P198"/>
  <c i="15" r="P325"/>
  <c i="16" r="BK199"/>
  <c r="J199"/>
  <c r="J70"/>
  <c i="17" r="BK132"/>
  <c r="J132"/>
  <c r="J66"/>
  <c i="19" r="P324"/>
  <c i="21" r="T310"/>
  <c r="T277"/>
  <c i="23" r="BE154"/>
  <c i="24" r="P95"/>
  <c i="11" r="P378"/>
  <c i="12" r="P224"/>
  <c r="P223"/>
  <c i="13" r="BK198"/>
  <c r="J198"/>
  <c r="J70"/>
  <c i="15" r="R132"/>
  <c r="R94"/>
  <c i="16" r="R199"/>
  <c r="R198"/>
  <c i="17" r="P199"/>
  <c i="20" r="BK92"/>
  <c r="J92"/>
  <c r="J65"/>
  <c r="BK226"/>
  <c r="BK225"/>
  <c r="J225"/>
  <c r="J67"/>
  <c i="22" r="BK94"/>
  <c r="J94"/>
  <c r="J64"/>
  <c i="20" r="P226"/>
  <c r="P225"/>
  <c i="21" r="BK91"/>
  <c r="BK310"/>
  <c r="J310"/>
  <c r="J69"/>
  <c i="23" r="T83"/>
  <c r="T82"/>
  <c r="T81"/>
  <c i="24" r="BK90"/>
  <c r="J90"/>
  <c r="J62"/>
  <c i="21" r="T91"/>
  <c i="2" r="R148"/>
  <c r="R147"/>
  <c i="3" r="BK93"/>
  <c r="J93"/>
  <c r="J65"/>
  <c i="7" r="BK126"/>
  <c r="J126"/>
  <c r="J66"/>
  <c i="11" r="T378"/>
  <c i="12" r="R143"/>
  <c i="13" r="BK324"/>
  <c r="J324"/>
  <c r="J71"/>
  <c i="15" r="P199"/>
  <c r="P198"/>
  <c i="17" r="P325"/>
  <c i="18" r="T132"/>
  <c r="T94"/>
  <c r="P324"/>
  <c i="20" r="BK185"/>
  <c r="J185"/>
  <c r="J66"/>
  <c i="21" r="T185"/>
  <c r="BK254"/>
  <c r="J254"/>
  <c r="J65"/>
  <c i="22" r="R94"/>
  <c r="R93"/>
  <c r="R84"/>
  <c i="2" r="J84"/>
  <c i="3" r="J56"/>
  <c r="BE111"/>
  <c i="4" r="BE127"/>
  <c i="5" r="BE93"/>
  <c i="6" r="E78"/>
  <c r="BE111"/>
  <c r="BE151"/>
  <c i="7" r="BE139"/>
  <c i="11" r="BE490"/>
  <c r="BK266"/>
  <c r="J266"/>
  <c r="J68"/>
  <c i="12" r="F59"/>
  <c i="13" r="BE287"/>
  <c i="14" r="BE96"/>
  <c r="BE114"/>
  <c r="BE209"/>
  <c r="BE217"/>
  <c r="BE232"/>
  <c r="BE561"/>
  <c i="15" r="BE217"/>
  <c r="BE285"/>
  <c r="BE326"/>
  <c r="BE382"/>
  <c r="BE492"/>
  <c i="17" r="J87"/>
  <c r="BE114"/>
  <c r="BE326"/>
  <c r="BE462"/>
  <c i="18" r="BE114"/>
  <c r="BE263"/>
  <c r="BE280"/>
  <c r="BE322"/>
  <c r="BE461"/>
  <c r="BE532"/>
  <c r="BE560"/>
  <c i="19" r="J56"/>
  <c r="BE280"/>
  <c r="BE305"/>
  <c i="20" r="J56"/>
  <c r="BE233"/>
  <c i="21" r="BE257"/>
  <c r="BK210"/>
  <c r="J210"/>
  <c r="J63"/>
  <c i="22" r="J78"/>
  <c r="BE124"/>
  <c r="BE158"/>
  <c i="23" r="E71"/>
  <c r="BE120"/>
  <c r="BE122"/>
  <c r="BE128"/>
  <c r="BE138"/>
  <c r="BE140"/>
  <c r="BE152"/>
  <c i="1" r="BC79"/>
  <c i="17" r="BE422"/>
  <c r="BE492"/>
  <c i="18" r="BE216"/>
  <c r="BE245"/>
  <c r="BE287"/>
  <c i="19" r="BE381"/>
  <c r="BE490"/>
  <c r="BE503"/>
  <c r="BE531"/>
  <c i="20" r="E50"/>
  <c i="21" r="BE152"/>
  <c r="BE211"/>
  <c i="22" r="BE105"/>
  <c r="BE128"/>
  <c r="BE149"/>
  <c r="BE160"/>
  <c i="23" r="BE130"/>
  <c r="BE136"/>
  <c i="24" r="BE98"/>
  <c r="BE100"/>
  <c r="BE91"/>
  <c r="BK102"/>
  <c r="J102"/>
  <c r="J64"/>
  <c i="2" r="F59"/>
  <c r="BE162"/>
  <c i="3" r="BE162"/>
  <c i="4" r="E78"/>
  <c r="BE134"/>
  <c i="5" r="BE111"/>
  <c i="6" r="F59"/>
  <c r="BE93"/>
  <c i="8" r="BE139"/>
  <c r="BE151"/>
  <c i="9" r="BE139"/>
  <c r="BK92"/>
  <c r="J92"/>
  <c r="J65"/>
  <c i="10" r="E50"/>
  <c r="J84"/>
  <c r="BE134"/>
  <c r="BE139"/>
  <c i="11" r="BE330"/>
  <c r="BE426"/>
  <c r="BE454"/>
  <c r="BE544"/>
  <c r="BE608"/>
  <c i="12" r="BE280"/>
  <c r="BE606"/>
  <c i="13" r="BE231"/>
  <c r="BE576"/>
  <c i="14" r="J56"/>
  <c r="BE326"/>
  <c i="15" r="BE264"/>
  <c r="BE288"/>
  <c r="BK95"/>
  <c r="J95"/>
  <c r="J65"/>
  <c i="16" r="BE288"/>
  <c r="BE326"/>
  <c r="BE561"/>
  <c i="17" r="E50"/>
  <c r="BE96"/>
  <c r="BE158"/>
  <c r="BE281"/>
  <c r="BE285"/>
  <c i="18" r="E50"/>
  <c r="BE133"/>
  <c r="BE158"/>
  <c r="BK170"/>
  <c r="J170"/>
  <c r="J67"/>
  <c i="19" r="BE195"/>
  <c i="21" r="BE143"/>
  <c i="22" r="E48"/>
  <c r="BE114"/>
  <c r="BE132"/>
  <c r="BE137"/>
  <c i="23" r="F55"/>
  <c i="3" r="BE142"/>
  <c i="4" r="J56"/>
  <c r="F87"/>
  <c r="BE139"/>
  <c r="BE144"/>
  <c r="BK150"/>
  <c r="BK149"/>
  <c r="J149"/>
  <c r="J67"/>
  <c i="5" r="BE129"/>
  <c i="7" r="E50"/>
  <c r="BE144"/>
  <c i="8" r="E78"/>
  <c r="F87"/>
  <c r="BE93"/>
  <c r="BE111"/>
  <c r="BE129"/>
  <c i="9" r="E50"/>
  <c r="F59"/>
  <c r="BE111"/>
  <c i="10" r="BE127"/>
  <c r="BE151"/>
  <c i="11" r="BE184"/>
  <c r="BE188"/>
  <c r="BE267"/>
  <c r="BE419"/>
  <c r="BE433"/>
  <c r="BE505"/>
  <c i="12" r="BE115"/>
  <c r="BE270"/>
  <c r="BE274"/>
  <c i="13" r="F90"/>
  <c r="BE96"/>
  <c i="14" r="BE323"/>
  <c i="15" r="BE96"/>
  <c r="BE422"/>
  <c r="BE505"/>
  <c i="16" r="E50"/>
  <c r="BE114"/>
  <c r="BE217"/>
  <c r="BE281"/>
  <c i="17" r="F59"/>
  <c i="18" r="BE96"/>
  <c r="BE208"/>
  <c r="BE231"/>
  <c r="BE353"/>
  <c i="19" r="BE216"/>
  <c i="20" r="BE106"/>
  <c r="BE119"/>
  <c i="21" r="BE135"/>
  <c r="BE160"/>
  <c r="BE220"/>
  <c r="BE328"/>
  <c r="BE337"/>
  <c i="22" r="BE87"/>
  <c r="BE95"/>
  <c r="BE153"/>
  <c r="BE159"/>
  <c i="21" r="BE194"/>
  <c r="BE230"/>
  <c r="BE246"/>
  <c i="22" r="BK86"/>
  <c r="J86"/>
  <c r="J61"/>
  <c i="23" r="BE118"/>
  <c r="BE132"/>
  <c r="BE150"/>
  <c r="BE160"/>
  <c r="BE162"/>
  <c i="24" r="BE96"/>
  <c i="2" r="BE134"/>
  <c r="BE175"/>
  <c i="3" r="E79"/>
  <c r="BE94"/>
  <c r="BE103"/>
  <c r="BE165"/>
  <c r="BE177"/>
  <c r="BE207"/>
  <c i="4" r="BE131"/>
  <c r="BE151"/>
  <c i="5" r="E50"/>
  <c r="J84"/>
  <c r="BE139"/>
  <c i="6" r="BE134"/>
  <c r="BK92"/>
  <c r="BK91"/>
  <c i="7" r="F59"/>
  <c r="BE129"/>
  <c i="8" r="BE127"/>
  <c r="BE134"/>
  <c r="BK150"/>
  <c r="BK149"/>
  <c r="J149"/>
  <c r="J67"/>
  <c i="9" r="J56"/>
  <c r="BE93"/>
  <c r="BE129"/>
  <c i="10" r="F59"/>
  <c r="BE111"/>
  <c i="11" r="BE202"/>
  <c r="BE303"/>
  <c r="BE486"/>
  <c r="BE493"/>
  <c i="12" r="BE225"/>
  <c r="BE265"/>
  <c r="BE284"/>
  <c r="BE294"/>
  <c r="BK220"/>
  <c r="J220"/>
  <c r="J68"/>
  <c i="13" r="BE263"/>
  <c i="14" r="BE158"/>
  <c i="16" r="BK95"/>
  <c r="BK171"/>
  <c r="J171"/>
  <c r="J67"/>
  <c i="17" r="BE246"/>
  <c i="18" r="BE171"/>
  <c r="BE195"/>
  <c r="BE199"/>
  <c r="BE284"/>
  <c r="BE325"/>
  <c r="BE491"/>
  <c r="BK95"/>
  <c r="J95"/>
  <c r="J65"/>
  <c i="19" r="BE231"/>
  <c i="21" r="E48"/>
  <c i="23" r="BE144"/>
  <c i="24" r="BE103"/>
  <c i="6" r="BE129"/>
  <c r="BE144"/>
  <c i="7" r="BE93"/>
  <c r="BE151"/>
  <c r="BK92"/>
  <c r="J92"/>
  <c r="J65"/>
  <c i="9" r="BE131"/>
  <c r="BE134"/>
  <c r="BE151"/>
  <c i="10" r="BE129"/>
  <c r="BK92"/>
  <c r="J92"/>
  <c r="J65"/>
  <c i="11" r="BE167"/>
  <c r="BE223"/>
  <c r="BE243"/>
  <c r="BE394"/>
  <c r="BE500"/>
  <c r="BE509"/>
  <c i="12" r="BE288"/>
  <c r="BE337"/>
  <c r="BE350"/>
  <c i="13" r="E50"/>
  <c r="J56"/>
  <c r="BE114"/>
  <c r="BE133"/>
  <c r="BE305"/>
  <c r="BE322"/>
  <c r="BK194"/>
  <c r="J194"/>
  <c r="J68"/>
  <c i="14" r="BE151"/>
  <c i="1" r="BD79"/>
  <c i="13" r="BE381"/>
  <c r="BK95"/>
  <c i="14" r="BE505"/>
  <c i="15" r="J56"/>
  <c r="BK171"/>
  <c r="J171"/>
  <c r="J67"/>
  <c r="BK195"/>
  <c r="J195"/>
  <c r="J68"/>
  <c i="20" r="BE186"/>
  <c r="BE212"/>
  <c r="BE227"/>
  <c i="21" r="J52"/>
  <c r="BE176"/>
  <c r="BE186"/>
  <c r="BE311"/>
  <c i="22" r="BE110"/>
  <c i="23" r="BE126"/>
  <c i="11" r="J56"/>
  <c r="BE98"/>
  <c r="BE307"/>
  <c r="BE379"/>
  <c r="BE390"/>
  <c r="BE404"/>
  <c r="BE437"/>
  <c i="12" r="E82"/>
  <c r="BE162"/>
  <c r="BE388"/>
  <c i="13" r="BE158"/>
  <c i="14" r="BE288"/>
  <c r="BE462"/>
  <c i="15" r="BE114"/>
  <c r="BE151"/>
  <c r="BE354"/>
  <c r="BE579"/>
  <c i="16" r="BE246"/>
  <c r="BE306"/>
  <c r="BE354"/>
  <c r="BE505"/>
  <c i="17" r="BE151"/>
  <c r="BE200"/>
  <c r="BE288"/>
  <c r="BK171"/>
  <c r="J171"/>
  <c r="J67"/>
  <c r="BK195"/>
  <c r="J195"/>
  <c r="J68"/>
  <c i="18" r="BE421"/>
  <c r="BE504"/>
  <c i="19" r="BE151"/>
  <c r="BE171"/>
  <c r="BE245"/>
  <c r="BE287"/>
  <c r="BE325"/>
  <c i="21" r="BE270"/>
  <c r="BK278"/>
  <c r="J278"/>
  <c r="J68"/>
  <c i="2" r="BE139"/>
  <c r="BK92"/>
  <c r="J92"/>
  <c r="J65"/>
  <c i="3" r="F59"/>
  <c r="BE119"/>
  <c i="4" r="BE111"/>
  <c r="BK92"/>
  <c r="BK91"/>
  <c r="J91"/>
  <c r="J64"/>
  <c i="5" r="BE151"/>
  <c i="6" r="BE139"/>
  <c i="7" r="J56"/>
  <c r="BE134"/>
  <c r="BK150"/>
  <c r="BK149"/>
  <c r="J149"/>
  <c r="J67"/>
  <c i="8" r="BK92"/>
  <c r="BK91"/>
  <c r="J91"/>
  <c r="J64"/>
  <c i="11" r="F92"/>
  <c r="BE231"/>
  <c r="BK302"/>
  <c r="J302"/>
  <c r="J69"/>
  <c i="12" r="BE169"/>
  <c r="BE299"/>
  <c r="BE328"/>
  <c i="13" r="BE195"/>
  <c i="14" r="E81"/>
  <c r="BE246"/>
  <c r="BE422"/>
  <c r="BE533"/>
  <c r="BE579"/>
  <c r="BK95"/>
  <c r="J95"/>
  <c r="J65"/>
  <c i="15" r="E81"/>
  <c r="F90"/>
  <c r="BE172"/>
  <c r="BE196"/>
  <c i="16" r="BE151"/>
  <c r="BE158"/>
  <c r="BE172"/>
  <c r="BE209"/>
  <c i="17" r="BE133"/>
  <c i="18" r="J87"/>
  <c i="20" r="BE93"/>
  <c i="21" r="BE266"/>
  <c r="BK274"/>
  <c r="J274"/>
  <c r="J66"/>
  <c i="22" r="BE148"/>
  <c i="24" r="BE93"/>
  <c r="BK87"/>
  <c r="J87"/>
  <c r="J61"/>
  <c i="9" r="BE127"/>
  <c i="11" r="BE386"/>
  <c i="12" r="J56"/>
  <c r="BE347"/>
  <c r="BE426"/>
  <c i="13" r="BE199"/>
  <c r="BE461"/>
  <c i="16" r="BK195"/>
  <c r="J195"/>
  <c r="J68"/>
  <c i="19" r="BE284"/>
  <c r="BE353"/>
  <c r="BE421"/>
  <c r="BE577"/>
  <c i="21" r="BE255"/>
  <c r="BE259"/>
  <c i="24" r="BK105"/>
  <c r="J105"/>
  <c r="J65"/>
  <c i="12" r="BK181"/>
  <c r="J181"/>
  <c r="J67"/>
  <c i="13" r="BE171"/>
  <c r="BE208"/>
  <c i="14" r="F59"/>
  <c i="16" r="J87"/>
  <c i="17" r="BE264"/>
  <c r="BK95"/>
  <c r="J95"/>
  <c r="J65"/>
  <c i="18" r="F90"/>
  <c i="19" r="BK170"/>
  <c r="J170"/>
  <c r="J67"/>
  <c r="BK194"/>
  <c r="J194"/>
  <c r="J68"/>
  <c i="20" r="BE199"/>
  <c i="21" r="BE319"/>
  <c i="22" r="BK91"/>
  <c r="J91"/>
  <c r="J62"/>
  <c i="2" r="BE132"/>
  <c r="BE143"/>
  <c r="BE149"/>
  <c i="3" r="BE158"/>
  <c r="BE160"/>
  <c r="BE170"/>
  <c r="BE186"/>
  <c r="BE217"/>
  <c i="4" r="BE93"/>
  <c i="5" r="F59"/>
  <c r="BE134"/>
  <c i="6" r="BK150"/>
  <c r="J150"/>
  <c r="J68"/>
  <c i="7" r="BE127"/>
  <c i="8" r="J56"/>
  <c r="BE131"/>
  <c r="BE144"/>
  <c i="11" r="BE130"/>
  <c r="BE446"/>
  <c r="BE478"/>
  <c r="BK242"/>
  <c r="J242"/>
  <c r="J67"/>
  <c i="12" r="BE144"/>
  <c r="BE182"/>
  <c r="BE234"/>
  <c r="BE257"/>
  <c r="BE302"/>
  <c r="BE319"/>
  <c i="13" r="BE216"/>
  <c r="BE245"/>
  <c r="BE325"/>
  <c r="BE421"/>
  <c r="BE530"/>
  <c r="BK170"/>
  <c r="J170"/>
  <c r="J67"/>
  <c i="14" r="BE492"/>
  <c i="16" r="BE96"/>
  <c r="BE285"/>
  <c i="17" r="BE209"/>
  <c r="BE382"/>
  <c i="18" r="BK194"/>
  <c r="J194"/>
  <c r="J68"/>
  <c i="20" r="BE146"/>
  <c r="BE241"/>
  <c i="22" r="BE100"/>
  <c r="BE165"/>
  <c r="BE170"/>
  <c r="BE177"/>
  <c i="23" r="BE92"/>
  <c r="BE94"/>
  <c r="BE98"/>
  <c i="1" r="BB78"/>
  <c i="2" r="E78"/>
  <c r="BE109"/>
  <c i="3" r="BE233"/>
  <c i="4" r="BE129"/>
  <c i="5" r="BE127"/>
  <c i="6" r="J56"/>
  <c r="BE131"/>
  <c i="7" r="BE111"/>
  <c r="BE131"/>
  <c i="9" r="BE144"/>
  <c i="10" r="BK150"/>
  <c r="J150"/>
  <c r="J68"/>
  <c i="11" r="E83"/>
  <c r="BE576"/>
  <c r="BE640"/>
  <c r="BE696"/>
  <c i="12" r="BE97"/>
  <c i="14" r="BE133"/>
  <c r="BE354"/>
  <c r="BE382"/>
  <c r="BK171"/>
  <c r="J171"/>
  <c r="J67"/>
  <c r="BK195"/>
  <c r="J195"/>
  <c r="J68"/>
  <c i="15" r="BE158"/>
  <c r="BE200"/>
  <c r="BE209"/>
  <c r="BE232"/>
  <c r="BE246"/>
  <c r="BE281"/>
  <c i="16" r="F59"/>
  <c r="BE382"/>
  <c i="17" r="BE217"/>
  <c r="BE232"/>
  <c i="19" r="E81"/>
  <c r="BE158"/>
  <c r="BE322"/>
  <c r="BK95"/>
  <c r="BK94"/>
  <c r="J94"/>
  <c r="J64"/>
  <c i="20" r="F59"/>
  <c r="BE172"/>
  <c i="23" r="BE84"/>
  <c r="BE88"/>
  <c r="BE90"/>
  <c r="BE102"/>
  <c r="BE112"/>
  <c i="24" r="BE106"/>
  <c i="1" r="AW79"/>
  <c i="12" r="BE342"/>
  <c i="13" r="BE151"/>
  <c i="14" r="BE172"/>
  <c r="BE281"/>
  <c i="15" r="BE133"/>
  <c r="BE306"/>
  <c r="BE561"/>
  <c i="16" r="BE232"/>
  <c r="BE462"/>
  <c i="17" r="BE172"/>
  <c r="BE306"/>
  <c r="BE505"/>
  <c r="BE561"/>
  <c r="BE579"/>
  <c i="19" r="F90"/>
  <c r="BE461"/>
  <c r="BE559"/>
  <c i="21" r="BE92"/>
  <c r="BE168"/>
  <c r="BE275"/>
  <c r="BE373"/>
  <c i="22" r="F55"/>
  <c i="23" r="BE116"/>
  <c r="BE134"/>
  <c i="11" r="BE353"/>
  <c r="BK97"/>
  <c r="J97"/>
  <c r="J65"/>
  <c i="12" r="BE464"/>
  <c r="BE624"/>
  <c i="13" r="BE284"/>
  <c i="14" r="BE196"/>
  <c r="BE200"/>
  <c r="BE306"/>
  <c i="15" r="BE323"/>
  <c r="BE462"/>
  <c r="BE533"/>
  <c i="16" r="BE323"/>
  <c r="BE422"/>
  <c r="BE492"/>
  <c r="BE533"/>
  <c r="BE579"/>
  <c i="17" r="BE196"/>
  <c i="20" r="BE132"/>
  <c i="21" r="BE127"/>
  <c r="BE279"/>
  <c r="BE390"/>
  <c r="BE398"/>
  <c i="22" r="BE147"/>
  <c r="BE175"/>
  <c r="BE180"/>
  <c i="23" r="BE86"/>
  <c r="BE96"/>
  <c r="BE108"/>
  <c r="BE110"/>
  <c i="21" r="BE100"/>
  <c r="BE238"/>
  <c r="BE287"/>
  <c r="BE346"/>
  <c r="BE364"/>
  <c i="22" r="BE92"/>
  <c i="24" r="E48"/>
  <c r="J52"/>
  <c r="F55"/>
  <c r="BE88"/>
  <c i="1" r="BA79"/>
  <c i="21" r="BE381"/>
  <c i="23" r="BE100"/>
  <c r="BE104"/>
  <c r="BE106"/>
  <c r="BE114"/>
  <c r="BE146"/>
  <c r="BE148"/>
  <c r="BE156"/>
  <c r="BE158"/>
  <c r="BE164"/>
  <c r="BE166"/>
  <c r="BE168"/>
  <c r="BE170"/>
  <c r="BE172"/>
  <c i="2" r="BE93"/>
  <c r="BE136"/>
  <c i="3" r="BE199"/>
  <c r="BE225"/>
  <c r="BK198"/>
  <c r="J198"/>
  <c r="J68"/>
  <c i="5" r="BE131"/>
  <c r="BE144"/>
  <c r="BK92"/>
  <c r="J92"/>
  <c r="J65"/>
  <c r="BK150"/>
  <c r="J150"/>
  <c r="J68"/>
  <c i="6" r="BE127"/>
  <c i="9" r="BK150"/>
  <c r="J150"/>
  <c r="J68"/>
  <c i="10" r="BE93"/>
  <c r="BE131"/>
  <c r="BE144"/>
  <c i="11" r="BE376"/>
  <c r="BE470"/>
  <c r="BE512"/>
  <c r="BE728"/>
  <c r="BE761"/>
  <c i="12" r="BE221"/>
  <c r="BE242"/>
  <c r="BE502"/>
  <c r="BE530"/>
  <c r="BE568"/>
  <c i="13" r="BE280"/>
  <c r="BE353"/>
  <c r="BE489"/>
  <c r="BE502"/>
  <c r="BE558"/>
  <c i="14" r="BE264"/>
  <c r="BE285"/>
  <c i="16" r="BE133"/>
  <c r="BE196"/>
  <c r="BE200"/>
  <c r="BE264"/>
  <c i="17" r="BE323"/>
  <c r="BE354"/>
  <c r="BE533"/>
  <c i="18" r="BE151"/>
  <c r="BE305"/>
  <c r="BE381"/>
  <c r="BE578"/>
  <c i="19" r="BE96"/>
  <c r="BE114"/>
  <c r="BE133"/>
  <c r="BE199"/>
  <c r="BE208"/>
  <c r="BE263"/>
  <c i="20" r="BE159"/>
  <c i="21" r="F55"/>
  <c r="BE202"/>
  <c r="BE262"/>
  <c r="BE355"/>
  <c i="22" r="BE119"/>
  <c r="BE142"/>
  <c r="BE150"/>
  <c r="BE151"/>
  <c i="23" r="BE124"/>
  <c i="5" r="J36"/>
  <c i="1" r="AW59"/>
  <c i="11" r="J36"/>
  <c i="1" r="AW66"/>
  <c i="16" r="F36"/>
  <c i="1" r="BA71"/>
  <c i="20" r="F37"/>
  <c i="1" r="BB75"/>
  <c i="21" r="F34"/>
  <c i="1" r="BA76"/>
  <c i="18" r="F36"/>
  <c i="1" r="BA73"/>
  <c i="22" r="F34"/>
  <c i="1" r="BA77"/>
  <c i="20" r="F38"/>
  <c i="1" r="BC75"/>
  <c i="8" r="F36"/>
  <c i="1" r="BA62"/>
  <c i="8" r="F38"/>
  <c i="1" r="BC62"/>
  <c i="11" r="F37"/>
  <c i="1" r="BB66"/>
  <c i="24" r="F35"/>
  <c i="1" r="BB79"/>
  <c i="11" r="F36"/>
  <c i="1" r="BA66"/>
  <c i="17" r="J36"/>
  <c i="1" r="AW72"/>
  <c i="21" r="F36"/>
  <c i="1" r="BC76"/>
  <c i="4" r="J36"/>
  <c i="1" r="AW58"/>
  <c i="19" r="F36"/>
  <c i="1" r="BA74"/>
  <c i="11" r="F39"/>
  <c i="1" r="BD66"/>
  <c i="22" r="F35"/>
  <c i="1" r="BB77"/>
  <c i="16" r="F37"/>
  <c i="1" r="BB71"/>
  <c i="19" r="J36"/>
  <c i="1" r="AW74"/>
  <c i="10" r="F39"/>
  <c i="1" r="BD64"/>
  <c i="8" r="J36"/>
  <c i="1" r="AW62"/>
  <c i="22" r="J34"/>
  <c i="1" r="AW77"/>
  <c i="3" r="J36"/>
  <c i="1" r="AW57"/>
  <c i="21" r="F37"/>
  <c i="1" r="BD76"/>
  <c i="23" r="F37"/>
  <c i="1" r="BD78"/>
  <c i="7" r="F36"/>
  <c i="1" r="BA61"/>
  <c i="16" r="F38"/>
  <c i="1" r="BC71"/>
  <c i="20" r="F36"/>
  <c i="1" r="BA75"/>
  <c i="13" r="F38"/>
  <c i="1" r="BC68"/>
  <c i="23" r="J34"/>
  <c i="1" r="AW78"/>
  <c i="19" r="F37"/>
  <c i="1" r="BB74"/>
  <c i="3" r="F38"/>
  <c i="1" r="BC57"/>
  <c i="10" r="F38"/>
  <c i="1" r="BC64"/>
  <c i="4" r="F36"/>
  <c i="1" r="BA58"/>
  <c i="3" r="F37"/>
  <c i="1" r="BB57"/>
  <c i="10" r="J36"/>
  <c i="1" r="AW64"/>
  <c i="18" r="F39"/>
  <c i="1" r="BD73"/>
  <c i="17" r="F39"/>
  <c i="1" r="BD72"/>
  <c i="19" r="F38"/>
  <c i="1" r="BC74"/>
  <c i="7" r="F39"/>
  <c i="1" r="BD61"/>
  <c i="7" r="J36"/>
  <c i="1" r="AW61"/>
  <c i="6" r="J36"/>
  <c i="1" r="AW60"/>
  <c i="3" r="F39"/>
  <c i="1" r="BD57"/>
  <c i="10" r="F36"/>
  <c i="1" r="BA64"/>
  <c i="22" r="F37"/>
  <c i="1" r="BD77"/>
  <c i="13" r="F37"/>
  <c i="1" r="BB68"/>
  <c i="9" r="F39"/>
  <c i="1" r="BD63"/>
  <c i="13" r="J36"/>
  <c i="1" r="AW68"/>
  <c i="19" r="F39"/>
  <c i="1" r="BD74"/>
  <c i="2" r="F36"/>
  <c i="1" r="BA56"/>
  <c i="6" r="F39"/>
  <c i="1" r="BD60"/>
  <c i="4" r="F39"/>
  <c i="1" r="BD58"/>
  <c i="5" r="F39"/>
  <c i="1" r="BD59"/>
  <c i="9" r="F38"/>
  <c i="1" r="BC63"/>
  <c i="8" r="F39"/>
  <c i="1" r="BD62"/>
  <c i="13" r="F36"/>
  <c i="1" r="BA68"/>
  <c i="15" r="J36"/>
  <c i="1" r="AW70"/>
  <c i="20" r="F39"/>
  <c i="1" r="BD75"/>
  <c i="5" r="F37"/>
  <c i="1" r="BB59"/>
  <c i="14" r="J36"/>
  <c i="1" r="AW69"/>
  <c i="17" r="F37"/>
  <c i="1" r="BB72"/>
  <c i="23" r="F36"/>
  <c i="1" r="BC78"/>
  <c i="10" r="F37"/>
  <c i="1" r="BB64"/>
  <c i="18" r="J36"/>
  <c i="1" r="AW73"/>
  <c i="9" r="F37"/>
  <c i="1" r="BB63"/>
  <c i="14" r="F37"/>
  <c i="1" r="BB69"/>
  <c i="14" r="F36"/>
  <c i="1" r="BA69"/>
  <c i="22" r="F36"/>
  <c i="1" r="BC77"/>
  <c i="6" r="F37"/>
  <c i="1" r="BB60"/>
  <c i="17" r="F36"/>
  <c i="1" r="BA72"/>
  <c i="15" r="F39"/>
  <c i="1" r="BD70"/>
  <c i="2" r="F37"/>
  <c i="1" r="BB56"/>
  <c i="3" r="F36"/>
  <c i="1" r="BA57"/>
  <c i="7" r="F38"/>
  <c i="1" r="BC61"/>
  <c i="15" r="F36"/>
  <c i="1" r="BA70"/>
  <c i="15" r="F38"/>
  <c i="1" r="BC70"/>
  <c i="18" r="F37"/>
  <c i="1" r="BB73"/>
  <c i="4" r="F38"/>
  <c i="1" r="BC58"/>
  <c i="15" r="F37"/>
  <c i="1" r="BB70"/>
  <c i="6" r="F38"/>
  <c i="1" r="BC60"/>
  <c i="2" r="F39"/>
  <c i="1" r="BD56"/>
  <c i="12" r="F37"/>
  <c i="1" r="BB67"/>
  <c i="14" r="F39"/>
  <c i="1" r="BD69"/>
  <c i="9" r="J36"/>
  <c i="1" r="AW63"/>
  <c i="2" r="F38"/>
  <c i="1" r="BC56"/>
  <c i="7" r="F37"/>
  <c i="1" r="BB61"/>
  <c i="23" r="F34"/>
  <c i="1" r="BA78"/>
  <c i="9" r="F36"/>
  <c i="1" r="BA63"/>
  <c r="AS54"/>
  <c i="4" r="F37"/>
  <c i="1" r="BB58"/>
  <c i="12" r="F36"/>
  <c i="1" r="BA67"/>
  <c i="12" r="F38"/>
  <c i="1" r="BC67"/>
  <c i="12" r="J36"/>
  <c i="1" r="AW67"/>
  <c i="8" r="F37"/>
  <c i="1" r="BB62"/>
  <c i="6" r="F36"/>
  <c i="1" r="BA60"/>
  <c i="13" r="F39"/>
  <c i="1" r="BD68"/>
  <c i="17" r="F38"/>
  <c i="1" r="BC72"/>
  <c i="11" r="F38"/>
  <c i="1" r="BC66"/>
  <c i="5" r="F36"/>
  <c i="1" r="BA59"/>
  <c i="12" r="F39"/>
  <c i="1" r="BD67"/>
  <c i="21" r="J34"/>
  <c i="1" r="AW76"/>
  <c i="5" r="F38"/>
  <c i="1" r="BC59"/>
  <c i="18" r="F38"/>
  <c i="1" r="BC73"/>
  <c i="21" r="F35"/>
  <c i="1" r="BB76"/>
  <c i="2" r="J36"/>
  <c i="1" r="AW56"/>
  <c i="16" r="J36"/>
  <c i="1" r="AW71"/>
  <c i="20" r="J36"/>
  <c i="1" r="AW75"/>
  <c i="16" r="F39"/>
  <c i="1" r="BD71"/>
  <c i="14" r="F38"/>
  <c i="1" r="BC69"/>
  <c i="24" l="1" r="P86"/>
  <c r="P85"/>
  <c i="1" r="AU79"/>
  <c i="19" r="R93"/>
  <c i="15" r="P93"/>
  <c i="1" r="AU70"/>
  <c i="24" r="R86"/>
  <c r="R85"/>
  <c i="16" r="R93"/>
  <c i="17" r="R93"/>
  <c i="2" r="R90"/>
  <c i="14" r="P93"/>
  <c i="1" r="AU69"/>
  <c i="20" r="P91"/>
  <c r="P90"/>
  <c i="1" r="AU75"/>
  <c i="2" r="T90"/>
  <c i="16" r="P93"/>
  <c i="1" r="AU71"/>
  <c i="13" r="R93"/>
  <c i="2" r="P90"/>
  <c i="1" r="AU56"/>
  <c i="12" r="R95"/>
  <c i="3" r="P92"/>
  <c r="P91"/>
  <c i="1" r="AU57"/>
  <c i="16" r="BK94"/>
  <c r="J94"/>
  <c r="J64"/>
  <c i="12" r="P94"/>
  <c i="1" r="AU67"/>
  <c i="20" r="R91"/>
  <c r="R90"/>
  <c i="21" r="R90"/>
  <c r="R89"/>
  <c i="13" r="BK94"/>
  <c r="J94"/>
  <c r="J64"/>
  <c i="17" r="P198"/>
  <c r="P93"/>
  <c i="1" r="AU72"/>
  <c i="19" r="P197"/>
  <c r="P93"/>
  <c i="1" r="AU74"/>
  <c i="14" r="T198"/>
  <c r="T93"/>
  <c i="3" r="T91"/>
  <c i="15" r="R198"/>
  <c r="R93"/>
  <c i="13" r="T197"/>
  <c r="T93"/>
  <c i="12" r="R223"/>
  <c i="13" r="P197"/>
  <c r="P93"/>
  <c i="1" r="AU68"/>
  <c i="14" r="R198"/>
  <c r="R93"/>
  <c i="21" r="T90"/>
  <c r="T89"/>
  <c r="P90"/>
  <c r="P89"/>
  <c i="1" r="AU76"/>
  <c i="15" r="T198"/>
  <c r="T93"/>
  <c i="12" r="T95"/>
  <c r="T94"/>
  <c i="16" r="T198"/>
  <c r="T93"/>
  <c i="18" r="R197"/>
  <c r="R93"/>
  <c r="T197"/>
  <c r="T93"/>
  <c i="19" r="T197"/>
  <c r="T93"/>
  <c i="11" r="R305"/>
  <c r="R95"/>
  <c r="P305"/>
  <c r="P95"/>
  <c i="1" r="AU66"/>
  <c i="11" r="T305"/>
  <c r="T95"/>
  <c i="21" r="BK90"/>
  <c r="J90"/>
  <c r="J60"/>
  <c i="18" r="P197"/>
  <c r="P93"/>
  <c i="1" r="AU73"/>
  <c i="3" r="R92"/>
  <c r="R91"/>
  <c i="6" r="J92"/>
  <c r="J65"/>
  <c i="8" r="BK90"/>
  <c r="J90"/>
  <c i="18" r="BK94"/>
  <c r="J94"/>
  <c r="J64"/>
  <c i="21" r="J91"/>
  <c r="J61"/>
  <c r="BK277"/>
  <c r="J277"/>
  <c r="J67"/>
  <c i="22" r="BK93"/>
  <c r="J93"/>
  <c r="J63"/>
  <c i="23" r="J83"/>
  <c r="J61"/>
  <c i="3" r="BK92"/>
  <c r="J92"/>
  <c r="J64"/>
  <c i="5" r="BK149"/>
  <c r="J149"/>
  <c r="J67"/>
  <c i="6" r="J91"/>
  <c r="J64"/>
  <c r="BK149"/>
  <c r="J149"/>
  <c r="J67"/>
  <c i="7" r="BK91"/>
  <c r="J91"/>
  <c r="J64"/>
  <c i="10" r="BK91"/>
  <c r="J91"/>
  <c r="J64"/>
  <c i="17" r="BK94"/>
  <c r="J94"/>
  <c r="J64"/>
  <c i="22" r="BK85"/>
  <c r="J85"/>
  <c r="J60"/>
  <c i="2" r="BK91"/>
  <c r="J91"/>
  <c r="J64"/>
  <c i="4" r="BK90"/>
  <c r="J90"/>
  <c i="2" r="BK147"/>
  <c r="J147"/>
  <c r="J67"/>
  <c i="4" r="J92"/>
  <c r="J65"/>
  <c r="J150"/>
  <c r="J68"/>
  <c i="8" r="J92"/>
  <c r="J65"/>
  <c i="9" r="BK91"/>
  <c r="J91"/>
  <c r="J64"/>
  <c r="BK149"/>
  <c r="J149"/>
  <c r="J67"/>
  <c i="11" r="BK96"/>
  <c i="16" r="J95"/>
  <c r="J65"/>
  <c i="19" r="J95"/>
  <c r="J65"/>
  <c i="7" r="J150"/>
  <c r="J68"/>
  <c i="12" r="BK223"/>
  <c r="J223"/>
  <c r="J69"/>
  <c i="13" r="BK197"/>
  <c r="J197"/>
  <c r="J69"/>
  <c i="24" r="BK86"/>
  <c r="J86"/>
  <c r="J60"/>
  <c i="14" r="BK94"/>
  <c r="J94"/>
  <c r="J64"/>
  <c i="15" r="BK94"/>
  <c r="J94"/>
  <c r="J64"/>
  <c r="BK198"/>
  <c r="J198"/>
  <c r="J69"/>
  <c i="19" r="BK197"/>
  <c r="J197"/>
  <c r="J69"/>
  <c i="13" r="J95"/>
  <c r="J65"/>
  <c i="5" r="BK91"/>
  <c r="BK90"/>
  <c r="J90"/>
  <c i="8" r="J150"/>
  <c r="J68"/>
  <c i="11" r="BK305"/>
  <c r="J305"/>
  <c r="J70"/>
  <c i="12" r="BK95"/>
  <c r="BK94"/>
  <c r="J94"/>
  <c r="J63"/>
  <c i="14" r="BK198"/>
  <c r="J198"/>
  <c r="J69"/>
  <c i="17" r="BK198"/>
  <c r="J198"/>
  <c r="J69"/>
  <c i="16" r="BK198"/>
  <c r="J198"/>
  <c r="J69"/>
  <c i="20" r="J226"/>
  <c r="J68"/>
  <c i="3" r="BK197"/>
  <c r="J197"/>
  <c r="J67"/>
  <c i="10" r="BK149"/>
  <c r="J149"/>
  <c r="J67"/>
  <c i="18" r="BK197"/>
  <c r="J197"/>
  <c r="J69"/>
  <c i="23" r="BK81"/>
  <c r="J81"/>
  <c r="J59"/>
  <c i="20" r="BK91"/>
  <c r="BK90"/>
  <c r="J90"/>
  <c r="J63"/>
  <c i="1" r="BB55"/>
  <c r="AX55"/>
  <c i="8" r="J35"/>
  <c i="1" r="AV62"/>
  <c r="AT62"/>
  <c i="23" r="F33"/>
  <c i="1" r="AZ78"/>
  <c i="8" r="F35"/>
  <c i="1" r="AZ62"/>
  <c i="13" r="F35"/>
  <c i="1" r="AZ68"/>
  <c i="14" r="F35"/>
  <c i="1" r="AZ69"/>
  <c r="BC65"/>
  <c r="AY65"/>
  <c i="9" r="J35"/>
  <c i="1" r="AV63"/>
  <c r="AT63"/>
  <c r="BA55"/>
  <c r="BC55"/>
  <c r="BC54"/>
  <c r="AY54"/>
  <c i="20" r="F35"/>
  <c i="1" r="AZ75"/>
  <c i="22" r="J33"/>
  <c i="1" r="AV77"/>
  <c r="AT77"/>
  <c i="11" r="F35"/>
  <c i="1" r="AZ66"/>
  <c i="19" r="J35"/>
  <c i="1" r="AV74"/>
  <c r="AT74"/>
  <c i="11" r="J35"/>
  <c i="1" r="AV66"/>
  <c r="AT66"/>
  <c r="BD65"/>
  <c r="AU55"/>
  <c i="17" r="J35"/>
  <c i="1" r="AV72"/>
  <c r="AT72"/>
  <c i="7" r="F35"/>
  <c i="1" r="AZ61"/>
  <c i="20" r="J35"/>
  <c i="1" r="AV75"/>
  <c r="AT75"/>
  <c i="23" r="J33"/>
  <c i="1" r="AV78"/>
  <c r="AT78"/>
  <c i="4" r="J35"/>
  <c i="1" r="AV58"/>
  <c r="AT58"/>
  <c i="2" r="J35"/>
  <c i="1" r="AV56"/>
  <c r="AT56"/>
  <c r="BB65"/>
  <c r="AX65"/>
  <c r="BD55"/>
  <c i="4" r="J32"/>
  <c i="1" r="AG58"/>
  <c i="5" r="J35"/>
  <c i="1" r="AV59"/>
  <c r="AT59"/>
  <c i="10" r="F35"/>
  <c i="1" r="AZ64"/>
  <c i="3" r="F35"/>
  <c i="1" r="AZ57"/>
  <c i="19" r="F35"/>
  <c i="1" r="AZ74"/>
  <c i="10" r="J35"/>
  <c i="1" r="AV64"/>
  <c r="AT64"/>
  <c i="12" r="J35"/>
  <c i="1" r="AV67"/>
  <c r="AT67"/>
  <c i="12" r="F35"/>
  <c i="1" r="AZ67"/>
  <c i="8" r="J32"/>
  <c i="1" r="AG62"/>
  <c r="BA65"/>
  <c r="AW65"/>
  <c i="6" r="F35"/>
  <c i="1" r="AZ60"/>
  <c i="22" r="F33"/>
  <c i="1" r="AZ77"/>
  <c i="4" r="F35"/>
  <c i="1" r="AZ58"/>
  <c i="7" r="J35"/>
  <c i="1" r="AV61"/>
  <c r="AT61"/>
  <c i="16" r="J35"/>
  <c i="1" r="AV71"/>
  <c r="AT71"/>
  <c i="24" r="F33"/>
  <c i="1" r="AZ79"/>
  <c i="15" r="J35"/>
  <c i="1" r="AV70"/>
  <c r="AT70"/>
  <c i="21" r="J33"/>
  <c i="1" r="AV76"/>
  <c r="AT76"/>
  <c i="21" r="F33"/>
  <c i="1" r="AZ76"/>
  <c i="14" r="J35"/>
  <c i="1" r="AV69"/>
  <c r="AT69"/>
  <c i="18" r="F35"/>
  <c i="1" r="AZ73"/>
  <c i="5" r="F35"/>
  <c i="1" r="AZ59"/>
  <c i="13" r="J35"/>
  <c i="1" r="AV68"/>
  <c r="AT68"/>
  <c i="16" r="F35"/>
  <c i="1" r="AZ71"/>
  <c i="6" r="J35"/>
  <c i="1" r="AV60"/>
  <c r="AT60"/>
  <c i="9" r="F35"/>
  <c i="1" r="AZ63"/>
  <c i="17" r="F35"/>
  <c i="1" r="AZ72"/>
  <c i="15" r="F35"/>
  <c i="1" r="AZ70"/>
  <c i="5" r="J32"/>
  <c i="1" r="AG59"/>
  <c i="2" r="F35"/>
  <c i="1" r="AZ56"/>
  <c i="3" r="J35"/>
  <c i="1" r="AV57"/>
  <c r="AT57"/>
  <c i="24" r="J33"/>
  <c i="1" r="AV79"/>
  <c r="AT79"/>
  <c i="18" r="J35"/>
  <c i="1" r="AV73"/>
  <c r="AT73"/>
  <c i="11" l="1" r="BK95"/>
  <c r="J95"/>
  <c r="J63"/>
  <c i="12" r="R94"/>
  <c i="4" r="J41"/>
  <c i="5" r="J41"/>
  <c i="8" r="J41"/>
  <c i="6" r="BK90"/>
  <c r="J90"/>
  <c r="J63"/>
  <c i="19" r="BK93"/>
  <c r="J93"/>
  <c i="12" r="J95"/>
  <c r="J64"/>
  <c i="18" r="BK93"/>
  <c r="J93"/>
  <c i="2" r="BK90"/>
  <c r="J90"/>
  <c i="10" r="BK90"/>
  <c r="J90"/>
  <c r="J63"/>
  <c i="3" r="BK91"/>
  <c r="J91"/>
  <c i="5" r="J63"/>
  <c i="8" r="J63"/>
  <c i="14" r="BK93"/>
  <c r="J93"/>
  <c i="5" r="J91"/>
  <c r="J64"/>
  <c i="17" r="BK93"/>
  <c r="J93"/>
  <c i="20" r="J91"/>
  <c r="J64"/>
  <c i="24" r="BK85"/>
  <c r="J85"/>
  <c r="J59"/>
  <c i="11" r="J96"/>
  <c r="J64"/>
  <c i="4" r="J63"/>
  <c i="9" r="BK90"/>
  <c r="J90"/>
  <c r="J63"/>
  <c i="21" r="BK89"/>
  <c r="J89"/>
  <c i="16" r="BK93"/>
  <c r="J93"/>
  <c r="J63"/>
  <c i="22" r="BK84"/>
  <c r="J84"/>
  <c i="7" r="BK90"/>
  <c r="J90"/>
  <c r="J63"/>
  <c i="15" r="BK93"/>
  <c r="J93"/>
  <c i="13" r="BK93"/>
  <c r="J93"/>
  <c i="1" r="AN62"/>
  <c r="AN59"/>
  <c r="AN58"/>
  <c r="BA54"/>
  <c r="W30"/>
  <c r="BD54"/>
  <c r="W33"/>
  <c r="BB54"/>
  <c r="AX54"/>
  <c r="AZ65"/>
  <c r="AV65"/>
  <c r="AT65"/>
  <c i="23" r="J30"/>
  <c i="1" r="AG78"/>
  <c r="AN78"/>
  <c r="AZ55"/>
  <c r="AV55"/>
  <c r="AW55"/>
  <c r="AU65"/>
  <c i="2" r="J32"/>
  <c i="1" r="AG56"/>
  <c r="AN56"/>
  <c i="21" r="J30"/>
  <c i="1" r="AG76"/>
  <c r="AN76"/>
  <c r="W32"/>
  <c i="22" r="J30"/>
  <c i="1" r="AG77"/>
  <c r="AN77"/>
  <c i="19" r="J32"/>
  <c i="1" r="AG74"/>
  <c r="AN74"/>
  <c r="AY55"/>
  <c i="17" r="J32"/>
  <c i="1" r="AG72"/>
  <c r="AN72"/>
  <c i="15" r="J32"/>
  <c i="1" r="AG70"/>
  <c r="AN70"/>
  <c i="18" r="J32"/>
  <c i="1" r="AG73"/>
  <c r="AN73"/>
  <c i="12" r="J32"/>
  <c i="1" r="AG67"/>
  <c r="AN67"/>
  <c i="13" r="J32"/>
  <c i="1" r="AG68"/>
  <c r="AN68"/>
  <c i="3" r="J32"/>
  <c i="1" r="AG57"/>
  <c r="AN57"/>
  <c i="20" r="J32"/>
  <c i="1" r="AG75"/>
  <c r="AN75"/>
  <c i="14" r="J32"/>
  <c i="1" r="AG69"/>
  <c r="AN69"/>
  <c i="15" l="1" r="J63"/>
  <c i="19" r="J41"/>
  <c r="J63"/>
  <c i="20" r="J41"/>
  <c i="22" r="J39"/>
  <c r="J59"/>
  <c i="18" r="J63"/>
  <c i="21" r="J59"/>
  <c i="13" r="J63"/>
  <c i="23" r="J39"/>
  <c i="3" r="J41"/>
  <c r="J63"/>
  <c i="12" r="J41"/>
  <c i="13" r="J41"/>
  <c i="14" r="J63"/>
  <c i="17" r="J41"/>
  <c i="2" r="J41"/>
  <c i="15" r="J41"/>
  <c i="2" r="J63"/>
  <c i="17" r="J63"/>
  <c i="18" r="J41"/>
  <c i="14" r="J41"/>
  <c i="21" r="J39"/>
  <c i="1" r="AW54"/>
  <c r="AK30"/>
  <c i="6" r="J32"/>
  <c i="1" r="AG60"/>
  <c r="AN60"/>
  <c i="11" r="J32"/>
  <c i="1" r="AG66"/>
  <c r="AN66"/>
  <c r="AZ54"/>
  <c r="AV54"/>
  <c r="AK29"/>
  <c r="AT55"/>
  <c i="9" r="J32"/>
  <c i="1" r="AG63"/>
  <c r="AN63"/>
  <c r="W31"/>
  <c r="AU54"/>
  <c i="24" r="J30"/>
  <c i="1" r="AG79"/>
  <c r="AN79"/>
  <c i="16" r="J32"/>
  <c i="1" r="AG71"/>
  <c r="AN71"/>
  <c i="7" r="J32"/>
  <c i="1" r="AG61"/>
  <c r="AN61"/>
  <c i="10" r="J32"/>
  <c i="1" r="AG64"/>
  <c r="AN64"/>
  <c i="6" l="1" r="J41"/>
  <c i="11" r="J41"/>
  <c i="9" r="J41"/>
  <c i="10" r="J41"/>
  <c i="24" r="J39"/>
  <c i="7" r="J41"/>
  <c i="16" r="J41"/>
  <c i="1" r="AG55"/>
  <c r="W29"/>
  <c r="AG65"/>
  <c r="AN65"/>
  <c r="AT54"/>
  <c l="1" r="AN55"/>
  <c r="AG54"/>
  <c r="AN54"/>
  <c l="1" r="AK26"/>
  <c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<sst xmlns="http://schemas.openxmlformats.org/spreadsheetml/2006/main">
  <si>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</si>
  <si>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</si>
  <si>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</si>
  <si>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</si>
  <si>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</si>
  <si>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{8eb2a16f-3cce-47f6-abcb-a72a181368c7}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</si>
  <si>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</si>
  <si>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</si>
  <si>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</si>
  <si>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</si>
  <si>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</si>
  <si>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</si>
  <si>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</si>
  <si>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</si>
  <si>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2025-068-3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</si>
  <si>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</si>
  <si>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</si>
  <si>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Stavební úpravy únikových cest</t>
  </si>
  <si>
    <t>KSO:</t>
  </si>
  <si>
    <t/>
  </si>
  <si>
    <t>CC-CZ:</t>
  </si>
  <si>
    <t>Místo:</t>
  </si>
  <si>
    <t>Dům Dlouhá 1, Aš</t>
  </si>
  <si>
    <t>Datum:</t>
  </si>
  <si>
    <t>28. 11. 2025</t>
  </si>
  <si>
    <t>Zadavatel:</t>
  </si>
  <si>
    <t>IČ:</t>
  </si>
  <si>
    <t>Město Aš,Kamenná 52, 352 01 Aš</t>
  </si>
  <si>
    <t>DIČ:</t>
  </si>
  <si>
    <t>Účastník:</t>
  </si>
  <si>
    <t>Vyplň údaj</t>
  </si>
  <si>
    <t>Projektant:</t>
  </si>
  <si>
    <t>ČOS exim s.r.o. Alešova 26, České Budějovice</t>
  </si>
  <si>
    <t>True</t>
  </si>
  <si>
    <t>Zpracovatel:</t>
  </si>
  <si>
    <t>Ing. Dana Mlejnková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</si>
  <si>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</si>
  <si>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</si>
  <si>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</si>
  <si>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</si>
  <si>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</si>
  <si>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</si>
  <si>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</si>
  <si>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</si>
  <si>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</si>
  <si>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</si>
  <si>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</si>
  <si>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</si>
  <si>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</si>
  <si>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</si>
  <si>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</si>
  <si>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</si>
  <si>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</si>
  <si>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</si>
  <si>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</si>
  <si>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</si>
  <si>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</si>
  <si>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</si>
  <si>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</si>
  <si>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</si>
  <si>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</si>
  <si>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</si>
  <si>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</si>
  <si>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</si>
  <si>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</si>
  <si>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</si>
  <si>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</si>
  <si>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</si>
  <si>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</si>
  <si>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</si>
  <si>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</si>
  <si>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</si>
  <si>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</si>
  <si>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</si>
  <si>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</si>
  <si>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</si>
  <si>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2025-068-01</t>
  </si>
  <si>
    <t>Bourací práce</t>
  </si>
  <si>
    <t>STA</t>
  </si>
  <si>
    <t>1</t>
  </si>
  <si>
    <t>{c662328b-a3c1-423e-82d3-18e1782b8e08}</t>
  </si>
  <si>
    <t>2</t>
  </si>
  <si>
    <t>/</t>
  </si>
  <si>
    <t>2025-068-01-01</t>
  </si>
  <si>
    <t>Bourací práce- 1.PP</t>
  </si>
  <si>
    <t>Soupis</t>
  </si>
  <si>
    <t>{df4b6970-c2e0-4177-8d2f-188bb0d95bb7}</t>
  </si>
  <si>
    <t>2025-068-01-02</t>
  </si>
  <si>
    <t>Bourací práce- 1.NP</t>
  </si>
  <si>
    <t>{99780b30-5fcb-457a-9d83-69262ee619a0}</t>
  </si>
  <si>
    <t>2025-068-01-03</t>
  </si>
  <si>
    <t>Bourací práce- 2.NP</t>
  </si>
  <si>
    <t>{b32c7ad7-5e67-4552-8322-147b8cb9d2ab}</t>
  </si>
  <si>
    <t>2025-068-01-04</t>
  </si>
  <si>
    <t>Bourací práce- 3.NP</t>
  </si>
  <si>
    <t>{dcddfbe6-7da2-40b7-b839-0cb462d28cf4}</t>
  </si>
  <si>
    <t>2025-068-01-05</t>
  </si>
  <si>
    <t>Bourací práce- 4.NP</t>
  </si>
  <si>
    <t>{32d3faa2-ca95-4f8e-af62-e10bab620a28}</t>
  </si>
  <si>
    <t>2025-068-01-06</t>
  </si>
  <si>
    <t>Bourací práce- 5.NP</t>
  </si>
  <si>
    <t>{5341594b-302f-4532-8fa1-676ee8104a70}</t>
  </si>
  <si>
    <t>2025-068-01-07</t>
  </si>
  <si>
    <t>Bourací práce- 6.NP</t>
  </si>
  <si>
    <t>{32d6da60-add7-4c9a-a2db-1929202ee40f}</t>
  </si>
  <si>
    <t>2025-068-01-08</t>
  </si>
  <si>
    <t>Bourací práce- 7.NP</t>
  </si>
  <si>
    <t>{f289d79c-0c64-4c80-a278-72aa430dd760}</t>
  </si>
  <si>
    <t>2025-068-01-09</t>
  </si>
  <si>
    <t>Bourací práce- 8.NP</t>
  </si>
  <si>
    <t>{a271f94a-865c-4cf6-b14d-5a9ef422bdb8}</t>
  </si>
  <si>
    <t>2025-068-02</t>
  </si>
  <si>
    <t>Nové kce</t>
  </si>
  <si>
    <t>{2bb9d31c-ac64-443e-87ab-578ed7782b99}</t>
  </si>
  <si>
    <t>2025-068-02-01</t>
  </si>
  <si>
    <t>Nové kce - 1.PP</t>
  </si>
  <si>
    <t>{fab9fb97-d014-49e8-9ede-88aa8ae4ce3a}</t>
  </si>
  <si>
    <t>2025-068-02-02</t>
  </si>
  <si>
    <t>Nové kce - 1.NP</t>
  </si>
  <si>
    <t>{9e6e6f18-f8df-4310-9c6a-f54886bac8e6}</t>
  </si>
  <si>
    <t>2025-068-02-03</t>
  </si>
  <si>
    <t>Nové kce - 2.NP</t>
  </si>
  <si>
    <t>{530261e1-80a0-42c4-a8ab-1d6ce4279169}</t>
  </si>
  <si>
    <t>2025-068-02-04</t>
  </si>
  <si>
    <t>Nové kce - 3.NP</t>
  </si>
  <si>
    <t>{7c86693a-b7b7-4247-bd57-f629649d1a7b}</t>
  </si>
  <si>
    <t>2025-068-02-05</t>
  </si>
  <si>
    <t>Nové kce - 4.NP</t>
  </si>
  <si>
    <t>{693a6097-420a-48d2-87ae-f0fa4c599c18}</t>
  </si>
  <si>
    <t>2025-068-02-06</t>
  </si>
  <si>
    <t>Nové kce - 5.NP</t>
  </si>
  <si>
    <t>{b38a7d11-103b-4a28-94fb-ec79a171ebf9}</t>
  </si>
  <si>
    <t>2025-068-02-07</t>
  </si>
  <si>
    <t>Nové kce - 6.NP</t>
  </si>
  <si>
    <t>{23a6ce7d-d842-4aa9-923b-5f37e5789fda}</t>
  </si>
  <si>
    <t>2025-068-02-08</t>
  </si>
  <si>
    <t>Nové kce - 7.NP</t>
  </si>
  <si>
    <t>{ba487ad9-aa3e-430a-8b45-39885164f865}</t>
  </si>
  <si>
    <t>2025-068-02-09</t>
  </si>
  <si>
    <t>Nové kce - 8.NP</t>
  </si>
  <si>
    <t>{80556e8f-3dc3-4ea0-b283-f72cc1b2ded5}</t>
  </si>
  <si>
    <t>2025-068-02-10</t>
  </si>
  <si>
    <t>Nové kce - 1.NP - požární schodiště</t>
  </si>
  <si>
    <t>{3038bc91-da52-44e6-8e10-8fe19c81f883}</t>
  </si>
  <si>
    <t>2025-068-03</t>
  </si>
  <si>
    <t>Kryté parkoviště</t>
  </si>
  <si>
    <t>{5523687f-a0f8-41e5-a432-753ae6495388}</t>
  </si>
  <si>
    <t>2025-068-04</t>
  </si>
  <si>
    <t>Elektro</t>
  </si>
  <si>
    <t>{3044b960-0ce8-4b11-9ded-b2cd5bfe6c61}</t>
  </si>
  <si>
    <t>2025-068-05</t>
  </si>
  <si>
    <t>Slaboproud - EPS</t>
  </si>
  <si>
    <t>{47016cd0-d873-4b6d-917f-4384b9c97e09}</t>
  </si>
  <si>
    <t>2025-068-06</t>
  </si>
  <si>
    <t>VRN- vedlejší rozpočtové náklady</t>
  </si>
  <si>
    <t>{77c8bf1d-7e8b-4997-81f8-707c47eb8360}</t>
  </si>
  <si>
    <t>KRYCÍ LIST SOUPISU PRACÍ</t>
  </si>
  <si>
    <t>Objekt:</t>
  </si>
  <si>
    <t>2025-068-01 - Bourací práce</t>
  </si>
  <si>
    <t>Soupis:</t>
  </si>
  <si>
    <t>2025-068-01-01 - Bourací práce- 1.PP</t>
  </si>
  <si>
    <t>Dům dlouhá 1, Aš</t>
  </si>
  <si>
    <t xml:space="preserve">Zpracováno dle metodiky ÚRS s maximálním zatříděním položek (popisu činností) dle Třídníku stavebních konstrukcí a prací. Použita databáze směrných cen 2025/II. Položky, které databáze neobsahuje, oceněny dle brutto ceníků příslušných dodavatelů. Veškeré názvy jednotlivých zařízení jsou uvedeny pouze pro určení technické úrovně a provozních parametrů. Ve všech případech lze použít i jiná než navržená zařízení, která mají podobnou nebo minimálně stejnou kvalitu, účinnost a výkon, parametry použití, ev. hlučnost (která bezpodmínečně splňuje platné hygienické normy).  Celková množství u jednotlivých položek (kusy, metry) byla odměřena a sečtena ručně a digitálně z výkresů.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</si>
  <si>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</si>
  <si>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</si>
  <si>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</si>
  <si>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</si>
  <si>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</si>
  <si>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9 - Ostatní konstrukce a práce, bourání</t>
  </si>
  <si>
    <t xml:space="preserve">    997 - Doprava suti a vybouraných hmot</t>
  </si>
  <si>
    <t>PSV - Práce a dodávky PSV</t>
  </si>
  <si>
    <t xml:space="preserve">    766 - Konstrukce truhlářské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</si>
  <si>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</si>
  <si>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</si>
  <si>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</si>
  <si>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</si>
  <si>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</si>
  <si>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</si>
  <si>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</si>
  <si>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</si>
  <si>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</si>
  <si>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</si>
  <si>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</si>
  <si>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</si>
  <si>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</si>
  <si>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</si>
  <si>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</si>
  <si>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</si>
  <si>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9</t>
  </si>
  <si>
    <t>Ostatní konstrukce a práce, bourání</t>
  </si>
  <si>
    <t>K</t>
  </si>
  <si>
    <t>968072455</t>
  </si>
  <si>
    <t>Vybourání kovových rámů oken s křídly, dveřních zárubní, vrat, stěn, ostění nebo obkladů dveřních zárubní, plochy do 2 m2</t>
  </si>
  <si>
    <t>m2</t>
  </si>
  <si>
    <t>CS ÚRS 2025 02</t>
  </si>
  <si>
    <t>4</t>
  </si>
  <si>
    <t>1344287365</t>
  </si>
  <si>
    <t>Online PSC</t>
  </si>
  <si>
    <t>https://podminky.urs.cz/item/CS_URS_2025_02/968072455</t>
  </si>
  <si>
    <t>VV</t>
  </si>
  <si>
    <t>bourací 1/PP/2</t>
  </si>
  <si>
    <t>m.č./025/</t>
  </si>
  <si>
    <t>zárubně</t>
  </si>
  <si>
    <t>vybourání zárubní /900*1970/</t>
  </si>
  <si>
    <t>0,9*1,97</t>
  </si>
  <si>
    <t>bourací 1/PP/6</t>
  </si>
  <si>
    <t>m.č./032/</t>
  </si>
  <si>
    <t>m.č./A136/600*1970/</t>
  </si>
  <si>
    <t>dveře</t>
  </si>
  <si>
    <t>0,6*1,97</t>
  </si>
  <si>
    <t>Součet</t>
  </si>
  <si>
    <t>968072456</t>
  </si>
  <si>
    <t>Vybourání kovových rámů oken s křídly, dveřních zárubní, vrat, stěn, ostění nebo obkladů dveřních zárubní, plochy přes 2 m2</t>
  </si>
  <si>
    <t>-960368689</t>
  </si>
  <si>
    <t>https://podminky.urs.cz/item/CS_URS_2025_02/968072456</t>
  </si>
  <si>
    <t>bourací 1/PP/4</t>
  </si>
  <si>
    <t>m.č./023/</t>
  </si>
  <si>
    <t>vybourání zárubní dvojkř./1450*1970/</t>
  </si>
  <si>
    <t>1,45*1,97</t>
  </si>
  <si>
    <t>bourací 1/PP/8</t>
  </si>
  <si>
    <t>m.č./033/</t>
  </si>
  <si>
    <t>vybourání zárubní dvojkř./1700*2100/</t>
  </si>
  <si>
    <t>1,7*2,1</t>
  </si>
  <si>
    <t>bourací 1/PP/14</t>
  </si>
  <si>
    <t>m.č./A101/</t>
  </si>
  <si>
    <t>mč.č/A134/1800*3250/</t>
  </si>
  <si>
    <t>1,8*3,25</t>
  </si>
  <si>
    <t>mč.č/A135/1800*3250/</t>
  </si>
  <si>
    <t>997</t>
  </si>
  <si>
    <t>Doprava suti a vybouraných hmot</t>
  </si>
  <si>
    <t>3</t>
  </si>
  <si>
    <t>997013211</t>
  </si>
  <si>
    <t>Vnitrostaveništní doprava suti a vybouraných hmot vodorovně do 50 m s naložením ručně pro budovy a haly výšky do 6 m</t>
  </si>
  <si>
    <t>t</t>
  </si>
  <si>
    <t>2109168200</t>
  </si>
  <si>
    <t>https://podminky.urs.cz/item/CS_URS_2025_02/997013211</t>
  </si>
  <si>
    <t>997013501</t>
  </si>
  <si>
    <t>Odvoz suti a vybouraných hmot na skládku nebo meziskládku se složením, na vzdálenost do 1 km</t>
  </si>
  <si>
    <t>1753142732</t>
  </si>
  <si>
    <t>https://podminky.urs.cz/item/CS_URS_2025_02/997013501</t>
  </si>
  <si>
    <t>5</t>
  </si>
  <si>
    <t>997013509</t>
  </si>
  <si>
    <t>Odvoz suti a vybouraných hmot na skládku nebo meziskládku se složením, na vzdálenost Příplatek k ceně za každý další započatý 1 km přes 1 km</t>
  </si>
  <si>
    <t>1109764291</t>
  </si>
  <si>
    <t>https://podminky.urs.cz/item/CS_URS_2025_02/997013509</t>
  </si>
  <si>
    <t>2,567*16 'Přepočtené koeficientem množství</t>
  </si>
  <si>
    <t>6</t>
  </si>
  <si>
    <t>997013631</t>
  </si>
  <si>
    <t>Poplatek za uložení stavebního odpadu na skládce (skládkovné) směsného stavebního a demoličního zatříděného do Katalogu odpadů pod kódem 17 09 04</t>
  </si>
  <si>
    <t>-1407922414</t>
  </si>
  <si>
    <t>https://podminky.urs.cz/item/CS_URS_2025_02/997013631</t>
  </si>
  <si>
    <t>0,359+1,367</t>
  </si>
  <si>
    <t>7</t>
  </si>
  <si>
    <t>997013811</t>
  </si>
  <si>
    <t>Poplatek za uložení stavebního odpadu na skládce (skládkovné) dřevěného zatříděného do Katalogu odpadů pod kódem 17 02 01</t>
  </si>
  <si>
    <t>-1615900066</t>
  </si>
  <si>
    <t>https://podminky.urs.cz/item/CS_URS_2025_02/997013811</t>
  </si>
  <si>
    <t>0,306+0,223+0,302</t>
  </si>
  <si>
    <t>PSV</t>
  </si>
  <si>
    <t>Práce a dodávky PSV</t>
  </si>
  <si>
    <t>766</t>
  </si>
  <si>
    <t>Konstrukce truhlářské</t>
  </si>
  <si>
    <t>8</t>
  </si>
  <si>
    <t>766421821</t>
  </si>
  <si>
    <t>Demontáž obložení podhledů palubkami</t>
  </si>
  <si>
    <t>16</t>
  </si>
  <si>
    <t>-1040745633</t>
  </si>
  <si>
    <t>https://podminky.urs.cz/item/CS_URS_2025_02/766421821</t>
  </si>
  <si>
    <t>bourací 1/PP/9</t>
  </si>
  <si>
    <t>m.č./A134/</t>
  </si>
  <si>
    <t>dřevo</t>
  </si>
  <si>
    <t>odstranění dřevěného podhledu</t>
  </si>
  <si>
    <t>4,515*4,94</t>
  </si>
  <si>
    <t>bourací 1/PP/11</t>
  </si>
  <si>
    <t>m.č./A135/</t>
  </si>
  <si>
    <t>4,515*1,235</t>
  </si>
  <si>
    <t>766421822</t>
  </si>
  <si>
    <t>Demontáž obložení podhledů podkladových roštů</t>
  </si>
  <si>
    <t>-677152154</t>
  </si>
  <si>
    <t>https://podminky.urs.cz/item/CS_URS_2025_02/766421822</t>
  </si>
  <si>
    <t>bourací 1/PP/10</t>
  </si>
  <si>
    <t>rám</t>
  </si>
  <si>
    <t>odstranění dřevěného podkladního rámu - podhled</t>
  </si>
  <si>
    <t>bourací 1/PP/12</t>
  </si>
  <si>
    <t>10</t>
  </si>
  <si>
    <t>766691914</t>
  </si>
  <si>
    <t>Ostatní práce vyvěšení nebo zavěšení křídel dřevěných dveřních, plochy do 2 m2</t>
  </si>
  <si>
    <t>kus</t>
  </si>
  <si>
    <t>-2047326903</t>
  </si>
  <si>
    <t>https://podminky.urs.cz/item/CS_URS_2025_02/766691914</t>
  </si>
  <si>
    <t>bourací 1/PP/1</t>
  </si>
  <si>
    <t>vyvěšení dveří rozměr/900*1970/</t>
  </si>
  <si>
    <t>bourací 1/PP/3</t>
  </si>
  <si>
    <t xml:space="preserve">vyvěšení  dvojkř.dveří rozměr/1450*1970/</t>
  </si>
  <si>
    <t>bourací 1/PP/5</t>
  </si>
  <si>
    <t>bourací 1/PP/7</t>
  </si>
  <si>
    <t xml:space="preserve">vyvěšení  dvojkř.dveří rozměr/1700*2100/</t>
  </si>
  <si>
    <t>bourací 1/PP/13</t>
  </si>
  <si>
    <t>m.č./A136/</t>
  </si>
  <si>
    <t>2025-068-01-02 - Bourací práce- 1.NP</t>
  </si>
  <si>
    <t xml:space="preserve">    764 - Konstrukce klempířské</t>
  </si>
  <si>
    <t>962032241</t>
  </si>
  <si>
    <t>Bourání zdiva nadzákladového z cihel pálených plných nebo lícových nebo vápenopískových cementovou, objemu přes 1 m3</t>
  </si>
  <si>
    <t>m3</t>
  </si>
  <si>
    <t>1169837593</t>
  </si>
  <si>
    <t>https://podminky.urs.cz/item/CS_URS_2025_02/962032241</t>
  </si>
  <si>
    <t>bourací 1/NP/18</t>
  </si>
  <si>
    <t>m.č./119A/</t>
  </si>
  <si>
    <t>zdivo</t>
  </si>
  <si>
    <t xml:space="preserve">odbourání zdiva pod oknem - budou nové dveře  tl stěny /480/</t>
  </si>
  <si>
    <t>2*(2,21-0,9)*0,48</t>
  </si>
  <si>
    <t>bude přeměřeno na stavbě</t>
  </si>
  <si>
    <t>962042320</t>
  </si>
  <si>
    <t>Bourání zdiva z betonu prostého nadzákladového objemu do 1 m3</t>
  </si>
  <si>
    <t>-1236998686</t>
  </si>
  <si>
    <t>https://podminky.urs.cz/item/CS_URS_2025_02/962042320</t>
  </si>
  <si>
    <t>bourací 1/NP/20</t>
  </si>
  <si>
    <t>beton</t>
  </si>
  <si>
    <t>vybourání zábradelní zídky- beton tl/150/</t>
  </si>
  <si>
    <t>(0,5+3,5+0,5)*0,9*0,15</t>
  </si>
  <si>
    <t>968062356</t>
  </si>
  <si>
    <t>Vybourání dřevěných rámů oken s křídly, dveřních zárubní, vrat, stěn, ostění nebo obkladů rámů oken s křídly dvojitých, plochy do 4 m2</t>
  </si>
  <si>
    <t>-22148343</t>
  </si>
  <si>
    <t>https://podminky.urs.cz/item/CS_URS_2025_02/968062356</t>
  </si>
  <si>
    <t>bourací 1/NP/17</t>
  </si>
  <si>
    <t>okno</t>
  </si>
  <si>
    <t>vybourání okna /1500*1500/</t>
  </si>
  <si>
    <t>1,5*1,5</t>
  </si>
  <si>
    <t>-961124563</t>
  </si>
  <si>
    <t>bourací 1/NP/2</t>
  </si>
  <si>
    <t>m.č./120A/</t>
  </si>
  <si>
    <t>vybourání zárubní /800*1970/</t>
  </si>
  <si>
    <t>0,8*1,97</t>
  </si>
  <si>
    <t>bourací 1/NP/6</t>
  </si>
  <si>
    <t>m.č./122B/</t>
  </si>
  <si>
    <t>vybourání zárubní /600*1970/</t>
  </si>
  <si>
    <t>bourací 1/NP/10</t>
  </si>
  <si>
    <t>m.č./119/</t>
  </si>
  <si>
    <t>bourací 1/NP/14</t>
  </si>
  <si>
    <t>971033531</t>
  </si>
  <si>
    <t>Vybourání otvorů ve zdivu základovém nebo nadzákladovém z cihel, tvárnic, příčkovek z cihel pálených na maltu vápennou nebo vápenocementovou plochy do 1 m2, tl. do 150 mm</t>
  </si>
  <si>
    <t>1335572974</t>
  </si>
  <si>
    <t>https://podminky.urs.cz/item/CS_URS_2025_02/971033531</t>
  </si>
  <si>
    <t>bourací 1/NP/3</t>
  </si>
  <si>
    <t>otvor</t>
  </si>
  <si>
    <t>zvětšení otvoru( budou větší dveře)../v/1,97+0,15/</t>
  </si>
  <si>
    <t>(0,9*2,12)-(0,8*1,97)</t>
  </si>
  <si>
    <t>příčka tl/150/mm</t>
  </si>
  <si>
    <t>bourací 1/NP/11</t>
  </si>
  <si>
    <t>781249527</t>
  </si>
  <si>
    <t>1784564821</t>
  </si>
  <si>
    <t>447122513</t>
  </si>
  <si>
    <t>4,832*16 'Přepočtené koeficientem množství</t>
  </si>
  <si>
    <t>997013601</t>
  </si>
  <si>
    <t>Poplatek za uložení stavebního odpadu na skládce (skládkovné) z prostého betonu zatříděného do Katalogu odpadů pod kódem 17 01 01</t>
  </si>
  <si>
    <t>1666810515</t>
  </si>
  <si>
    <t>https://podminky.urs.cz/item/CS_URS_2025_02/997013601</t>
  </si>
  <si>
    <t>1,338</t>
  </si>
  <si>
    <t>997013603</t>
  </si>
  <si>
    <t>Poplatek za uložení stavebního odpadu na skládce (skládkovné) cihelného zatříděného do Katalogu odpadů pod kódem 17 01 02</t>
  </si>
  <si>
    <t>-1431676465</t>
  </si>
  <si>
    <t>https://podminky.urs.cz/item/CS_URS_2025_02/997013603</t>
  </si>
  <si>
    <t>2,453</t>
  </si>
  <si>
    <t>Vybourání otvorů ve zdivu základovém nebo nadzákladovém z cihel, tvárnic, příčkovek z cihel pálených na maltu vápennou nebo vápenocementovou plochy do</t>
  </si>
  <si>
    <t>0,179</t>
  </si>
  <si>
    <t>11</t>
  </si>
  <si>
    <t>-518028008</t>
  </si>
  <si>
    <t>0,464</t>
  </si>
  <si>
    <t>Demontáž klempířských konstrukcí oplechování horních ploch zdí a nadezdívek do suti</t>
  </si>
  <si>
    <t>0,009</t>
  </si>
  <si>
    <t>Demontáž klempířských konstrukcí oplechování parapetů do suti</t>
  </si>
  <si>
    <t>0,003</t>
  </si>
  <si>
    <t>-721332574</t>
  </si>
  <si>
    <t>0,122</t>
  </si>
  <si>
    <t>Demontáž dřevěných stěn zasklených</t>
  </si>
  <si>
    <t>0,104</t>
  </si>
  <si>
    <t>Ostatní práce vyvěšení nebo zavěšení křídel dřevěných okenních, plochy přes 1,5 m2</t>
  </si>
  <si>
    <t>0,017</t>
  </si>
  <si>
    <t>0,144</t>
  </si>
  <si>
    <t>764</t>
  </si>
  <si>
    <t>Konstrukce klempířské</t>
  </si>
  <si>
    <t>13</t>
  </si>
  <si>
    <t>764002841</t>
  </si>
  <si>
    <t>m</t>
  </si>
  <si>
    <t>1006568251</t>
  </si>
  <si>
    <t>https://podminky.urs.cz/item/CS_URS_2025_02/764002841</t>
  </si>
  <si>
    <t>bourací 1/NP/19</t>
  </si>
  <si>
    <t>oplech</t>
  </si>
  <si>
    <t>odstranění oplechování horní hrany zídky</t>
  </si>
  <si>
    <t>0,5+3,5+0,5</t>
  </si>
  <si>
    <t>14</t>
  </si>
  <si>
    <t>764002851</t>
  </si>
  <si>
    <t>-1057827415</t>
  </si>
  <si>
    <t>https://podminky.urs.cz/item/CS_URS_2025_02/764002851</t>
  </si>
  <si>
    <t>bourací 1/NP/15</t>
  </si>
  <si>
    <t>parapet</t>
  </si>
  <si>
    <t>opdstranění vnějšího parapetu okna</t>
  </si>
  <si>
    <t>2,42-0,9</t>
  </si>
  <si>
    <t>stěna/480/mm</t>
  </si>
  <si>
    <t>15</t>
  </si>
  <si>
    <t>766112820</t>
  </si>
  <si>
    <t>400437665</t>
  </si>
  <si>
    <t>https://podminky.urs.cz/item/CS_URS_2025_02/766112820</t>
  </si>
  <si>
    <t>bourací 1/NP/8</t>
  </si>
  <si>
    <t>stěna</t>
  </si>
  <si>
    <t>odstranění stěny s dveřmi/2420*2620/</t>
  </si>
  <si>
    <t>2,42*2,62</t>
  </si>
  <si>
    <t>766691912</t>
  </si>
  <si>
    <t>-1079289267</t>
  </si>
  <si>
    <t>https://podminky.urs.cz/item/CS_URS_2025_02/766691912</t>
  </si>
  <si>
    <t>bourací 1/NP/16</t>
  </si>
  <si>
    <t>vyvěšení</t>
  </si>
  <si>
    <t>vyvěšení okna /1500*1500/</t>
  </si>
  <si>
    <t>17</t>
  </si>
  <si>
    <t>-408352688</t>
  </si>
  <si>
    <t>bourací 1/NP/1</t>
  </si>
  <si>
    <t>vyvěšení dveří rozměr/800*1970/</t>
  </si>
  <si>
    <t>bourací 1/NP/5</t>
  </si>
  <si>
    <t>vyvěšení dveří rozměr/600*1970/</t>
  </si>
  <si>
    <t>bourací 1/NP/7</t>
  </si>
  <si>
    <t>vyvěšení dvojkř.dveří ze stěny/900+690*2100/</t>
  </si>
  <si>
    <t>bourací 1/NP/9</t>
  </si>
  <si>
    <t>bourací 1/NP/13</t>
  </si>
  <si>
    <t>2025-068-01-03 - Bourací práce- 2.NP</t>
  </si>
  <si>
    <t>-995169003</t>
  </si>
  <si>
    <t>bourací 2/NP/2</t>
  </si>
  <si>
    <t>m.č./220/</t>
  </si>
  <si>
    <t>bourací 2/NP/6</t>
  </si>
  <si>
    <t>m.č./222B/</t>
  </si>
  <si>
    <t>bourací 2/NP/8</t>
  </si>
  <si>
    <t>m.č./219/</t>
  </si>
  <si>
    <t>-2065547100</t>
  </si>
  <si>
    <t>bourací 2/NP/3</t>
  </si>
  <si>
    <t>bourací 2/NP/9</t>
  </si>
  <si>
    <t>1074155444</t>
  </si>
  <si>
    <t>-1733348088</t>
  </si>
  <si>
    <t>-999559997</t>
  </si>
  <si>
    <t>0,581*16 'Přepočtené koeficientem množství</t>
  </si>
  <si>
    <t>1768734428</t>
  </si>
  <si>
    <t>-1247975701</t>
  </si>
  <si>
    <t>0,329</t>
  </si>
  <si>
    <t>932850799</t>
  </si>
  <si>
    <t>0,072</t>
  </si>
  <si>
    <t>455747493</t>
  </si>
  <si>
    <t>bourací 2/NP/1</t>
  </si>
  <si>
    <t>bourací 2/NP/5</t>
  </si>
  <si>
    <t>bourací 2/NP/7</t>
  </si>
  <si>
    <t>2025-068-01-04 - Bourací práce- 3.NP</t>
  </si>
  <si>
    <t>-1920917986</t>
  </si>
  <si>
    <t>bourací 3/NP/2</t>
  </si>
  <si>
    <t>m.č./320/</t>
  </si>
  <si>
    <t>bourací 3/NP/6</t>
  </si>
  <si>
    <t>m.č./322B/</t>
  </si>
  <si>
    <t>bourací 3/NP/8</t>
  </si>
  <si>
    <t>m.č./319/</t>
  </si>
  <si>
    <t>-408905492</t>
  </si>
  <si>
    <t>bourací 3/NP/3</t>
  </si>
  <si>
    <t>bourací 3/NP/9</t>
  </si>
  <si>
    <t>997013212</t>
  </si>
  <si>
    <t>Vnitrostaveništní doprava suti a vybouraných hmot vodorovně do 50 m s naložením ručně pro budovy a haly výšky přes 6 do 9 m</t>
  </si>
  <si>
    <t>638635691</t>
  </si>
  <si>
    <t>https://podminky.urs.cz/item/CS_URS_2025_02/997013212</t>
  </si>
  <si>
    <t>-1452479810</t>
  </si>
  <si>
    <t>-1730805514</t>
  </si>
  <si>
    <t>-639524485</t>
  </si>
  <si>
    <t>-415119773</t>
  </si>
  <si>
    <t>1058677924</t>
  </si>
  <si>
    <t>208404920</t>
  </si>
  <si>
    <t>bourací 3/NP/1</t>
  </si>
  <si>
    <t>bourací 3/NP/5</t>
  </si>
  <si>
    <t>bourací 3/NP/7</t>
  </si>
  <si>
    <t>2025-068-01-05 - Bourací práce- 4.NP</t>
  </si>
  <si>
    <t>972397859</t>
  </si>
  <si>
    <t>bourací 4/NP/2</t>
  </si>
  <si>
    <t>m.č./420/</t>
  </si>
  <si>
    <t>bourací 4/NP/6</t>
  </si>
  <si>
    <t>m.č./422B/</t>
  </si>
  <si>
    <t>bourací 4/NP/8</t>
  </si>
  <si>
    <t>m.č./419/</t>
  </si>
  <si>
    <t>718089579</t>
  </si>
  <si>
    <t>bourací 4/NP/3</t>
  </si>
  <si>
    <t>bourací 4/NP/9</t>
  </si>
  <si>
    <t>1849986581</t>
  </si>
  <si>
    <t>1885477498</t>
  </si>
  <si>
    <t>-477626784</t>
  </si>
  <si>
    <t>357451418</t>
  </si>
  <si>
    <t>540604301</t>
  </si>
  <si>
    <t>-1204466921</t>
  </si>
  <si>
    <t>-1858715179</t>
  </si>
  <si>
    <t>bourací 4/NP/1</t>
  </si>
  <si>
    <t>bourací 4/NP/5</t>
  </si>
  <si>
    <t>bourací 4/NP/7</t>
  </si>
  <si>
    <t>2025-068-01-06 - Bourací práce- 5.NP</t>
  </si>
  <si>
    <t>-1064830610</t>
  </si>
  <si>
    <t>bourací 5/NP/2</t>
  </si>
  <si>
    <t>m.č./520/</t>
  </si>
  <si>
    <t>bourací 5/NP/6</t>
  </si>
  <si>
    <t>m.č./522B/</t>
  </si>
  <si>
    <t>bourací 5/NP/8</t>
  </si>
  <si>
    <t>m.č./519/</t>
  </si>
  <si>
    <t>894758866</t>
  </si>
  <si>
    <t>bourací 5/NP/3</t>
  </si>
  <si>
    <t>bourací 5/NP/9</t>
  </si>
  <si>
    <t>997013213</t>
  </si>
  <si>
    <t>Vnitrostaveništní doprava suti a vybouraných hmot vodorovně do 50 m s naložením ručně pro budovy a haly výšky přes 9 do 12 m</t>
  </si>
  <si>
    <t>951174403</t>
  </si>
  <si>
    <t>https://podminky.urs.cz/item/CS_URS_2025_02/997013213</t>
  </si>
  <si>
    <t>-1725400166</t>
  </si>
  <si>
    <t>593498859</t>
  </si>
  <si>
    <t>-1434347972</t>
  </si>
  <si>
    <t>1908496353</t>
  </si>
  <si>
    <t>-1186662711</t>
  </si>
  <si>
    <t>-568657152</t>
  </si>
  <si>
    <t>bourací 5/NP/1</t>
  </si>
  <si>
    <t>bourací 5/NP/5</t>
  </si>
  <si>
    <t>bourací 5/NP/7</t>
  </si>
  <si>
    <t>2025-068-01-07 - Bourací práce- 6.NP</t>
  </si>
  <si>
    <t>1283203127</t>
  </si>
  <si>
    <t>bourací 6/NP/2</t>
  </si>
  <si>
    <t>m.č./620/</t>
  </si>
  <si>
    <t>bourací 6/NP/6</t>
  </si>
  <si>
    <t>m.č./622B/</t>
  </si>
  <si>
    <t>bourací 6/NP/8</t>
  </si>
  <si>
    <t>m.č./619/</t>
  </si>
  <si>
    <t>310121902</t>
  </si>
  <si>
    <t>bourací 6/NP/3</t>
  </si>
  <si>
    <t>bourací 6/NP/9</t>
  </si>
  <si>
    <t>997013214</t>
  </si>
  <si>
    <t>Vnitrostaveništní doprava suti a vybouraných hmot vodorovně do 50 m s naložením ručně pro budovy a haly výšky přes 12 do 15 m</t>
  </si>
  <si>
    <t>1261911338</t>
  </si>
  <si>
    <t>https://podminky.urs.cz/item/CS_URS_2025_02/997013214</t>
  </si>
  <si>
    <t>-430899130</t>
  </si>
  <si>
    <t>2059355692</t>
  </si>
  <si>
    <t>1744808417</t>
  </si>
  <si>
    <t>878240030</t>
  </si>
  <si>
    <t>-1755085776</t>
  </si>
  <si>
    <t>81697354</t>
  </si>
  <si>
    <t>bourací 6/NP/1</t>
  </si>
  <si>
    <t>bourací 6/NP/5</t>
  </si>
  <si>
    <t>bourací 6/NP/7</t>
  </si>
  <si>
    <t>2025-068-01-08 - Bourací práce- 7.NP</t>
  </si>
  <si>
    <t>-79648089</t>
  </si>
  <si>
    <t>bourací 7/NP/2</t>
  </si>
  <si>
    <t>m.č./720/</t>
  </si>
  <si>
    <t>bourací 7/NP/6</t>
  </si>
  <si>
    <t>m.č./722B/</t>
  </si>
  <si>
    <t>bourací 7/NP/8</t>
  </si>
  <si>
    <t>m.č./719/</t>
  </si>
  <si>
    <t>-847085442</t>
  </si>
  <si>
    <t>bourací 7/NP/3</t>
  </si>
  <si>
    <t>bourací 7/NP/9</t>
  </si>
  <si>
    <t>997013215</t>
  </si>
  <si>
    <t>Vnitrostaveništní doprava suti a vybouraných hmot vodorovně do 50 m s naložením ručně pro budovy a haly výšky přes 15 do 18 m</t>
  </si>
  <si>
    <t>229861182</t>
  </si>
  <si>
    <t>https://podminky.urs.cz/item/CS_URS_2025_02/997013215</t>
  </si>
  <si>
    <t>442305424</t>
  </si>
  <si>
    <t>-98316933</t>
  </si>
  <si>
    <t>2114879625</t>
  </si>
  <si>
    <t>-295257604</t>
  </si>
  <si>
    <t>-694957893</t>
  </si>
  <si>
    <t>1404356937</t>
  </si>
  <si>
    <t>bourací 7/NP/1</t>
  </si>
  <si>
    <t>bourací 7/NP/5</t>
  </si>
  <si>
    <t>bourací 7/NP/7</t>
  </si>
  <si>
    <t>2025-068-01-09 - Bourací práce- 8.NP</t>
  </si>
  <si>
    <t>-1842109455</t>
  </si>
  <si>
    <t>bourací 8/NP/2</t>
  </si>
  <si>
    <t>m.č./820/</t>
  </si>
  <si>
    <t>bourací 8/NP/6</t>
  </si>
  <si>
    <t>m.č./822B/</t>
  </si>
  <si>
    <t>bourací 8/NP/8</t>
  </si>
  <si>
    <t>m.č./819/</t>
  </si>
  <si>
    <t>-2076226060</t>
  </si>
  <si>
    <t>bourací 8/NP/3</t>
  </si>
  <si>
    <t>bourací 8/NP/9</t>
  </si>
  <si>
    <t>997013216</t>
  </si>
  <si>
    <t>Vnitrostaveništní doprava suti a vybouraných hmot vodorovně do 50 m s naložením ručně pro budovy a haly výšky přes 18 do 21 m</t>
  </si>
  <si>
    <t>-1853956354</t>
  </si>
  <si>
    <t>https://podminky.urs.cz/item/CS_URS_2025_02/997013216</t>
  </si>
  <si>
    <t>-23840448</t>
  </si>
  <si>
    <t>1869239631</t>
  </si>
  <si>
    <t>2141443802</t>
  </si>
  <si>
    <t>-456991533</t>
  </si>
  <si>
    <t>1718842325</t>
  </si>
  <si>
    <t>373617317</t>
  </si>
  <si>
    <t>bourací 8/NP/1</t>
  </si>
  <si>
    <t>bourací 8/NP/5</t>
  </si>
  <si>
    <t>bourací 8/NP/7</t>
  </si>
  <si>
    <t>2025-068-02 - Nové kce</t>
  </si>
  <si>
    <t>2025-068-02-01 - Nové kce - 1.PP</t>
  </si>
  <si>
    <t xml:space="preserve">    6 - Úpravy povrchů, podlahy a osazování výplní</t>
  </si>
  <si>
    <t xml:space="preserve">    64 - Osazování výplní otvorů</t>
  </si>
  <si>
    <t xml:space="preserve">    94 - Lešení a stavební výtahy</t>
  </si>
  <si>
    <t xml:space="preserve">    95 - Dokončovací konstrukce a práce pozemních staveb</t>
  </si>
  <si>
    <t xml:space="preserve">    998 - Přesun hmot</t>
  </si>
  <si>
    <t xml:space="preserve">    763 - Konstrukce suché výstavby</t>
  </si>
  <si>
    <t xml:space="preserve">    767 - Konstrukce zámečnické</t>
  </si>
  <si>
    <t xml:space="preserve">    784 - Dokončovací práce - malby</t>
  </si>
  <si>
    <t>Úpravy povrchů, podlahy a osazování výplní</t>
  </si>
  <si>
    <t>612325421</t>
  </si>
  <si>
    <t>Oprava vápenocementové omítky vnitřních ploch štukové dvouvrstvé, tl. jádrové omítky do 20 mm a tl. štuku do 3 mm stěn, v rozsahu opravované plochy do 10%</t>
  </si>
  <si>
    <t>1371164283</t>
  </si>
  <si>
    <t>https://podminky.urs.cz/item/CS_URS_2025_02/612325421</t>
  </si>
  <si>
    <t>nové kce 1/PP/9</t>
  </si>
  <si>
    <t>omítka</t>
  </si>
  <si>
    <t xml:space="preserve">oprava omítky </t>
  </si>
  <si>
    <t>3,45*2,63</t>
  </si>
  <si>
    <t>nové kce 1/PP/21</t>
  </si>
  <si>
    <t>nové kce 1/PP/31</t>
  </si>
  <si>
    <t>nové kce 1/PP/43</t>
  </si>
  <si>
    <t>(9,07+9,07+2,25+2,25)*2,63</t>
  </si>
  <si>
    <t>nové kce 1/PP/55</t>
  </si>
  <si>
    <t>(4,515+4,515+4,94+4,94)*2,63</t>
  </si>
  <si>
    <t>(0,835+0,835+0,875+0,875)*2,63</t>
  </si>
  <si>
    <t>(3,485+3,485+1,235+1,235)*3,25</t>
  </si>
  <si>
    <t>619995001</t>
  </si>
  <si>
    <t>Začištění omítek (s dodáním hmot) kolem oken, dveří, podlah, obkladů apod.</t>
  </si>
  <si>
    <t>-1284123126</t>
  </si>
  <si>
    <t>https://podminky.urs.cz/item/CS_URS_2025_02/619995001</t>
  </si>
  <si>
    <t>nové kce 1/PP/8</t>
  </si>
  <si>
    <t>začištění</t>
  </si>
  <si>
    <t>začištění kolem dveří</t>
  </si>
  <si>
    <t>0,9+1,97+1,97</t>
  </si>
  <si>
    <t>nové kce 1/PP/20</t>
  </si>
  <si>
    <t>nové kce 1/PP/30</t>
  </si>
  <si>
    <t>nové kce 1/PP/42</t>
  </si>
  <si>
    <t>1,45+2,1+2,1</t>
  </si>
  <si>
    <t>nové kce 1/PP/54</t>
  </si>
  <si>
    <t>1,7+2,1+2,1</t>
  </si>
  <si>
    <t>m.č./A101/- dveře D/7/</t>
  </si>
  <si>
    <t>1,6+2,1+2,1</t>
  </si>
  <si>
    <t>m.č./A134/ dveře D/8/</t>
  </si>
  <si>
    <t>1,8+3,25+3,25</t>
  </si>
  <si>
    <t>m.č./A135/ dveře D/9/</t>
  </si>
  <si>
    <t>m.č./A136/ dveře D/10/</t>
  </si>
  <si>
    <t>0,6+1,97+1,97</t>
  </si>
  <si>
    <t>64</t>
  </si>
  <si>
    <t>Osazování výplní otvorů</t>
  </si>
  <si>
    <t>642945111</t>
  </si>
  <si>
    <t>Osazování ocelových zárubní protipožárních nebo protiplynových dveří do vynechaného otvoru, s obetonováním, dveří jednokřídlových do 2,5 m2</t>
  </si>
  <si>
    <t>2009010221</t>
  </si>
  <si>
    <t>https://podminky.urs.cz/item/CS_URS_2025_02/642945111</t>
  </si>
  <si>
    <t>nové kce 1/PP/3</t>
  </si>
  <si>
    <t>zárubeň</t>
  </si>
  <si>
    <t>zárubeň protipožární /900*1970/</t>
  </si>
  <si>
    <t>příčka/150/</t>
  </si>
  <si>
    <t>nové kce 1/PP/15</t>
  </si>
  <si>
    <t>dveře - zárubeň D10 rozměr/600*1970/ m.č./136/</t>
  </si>
  <si>
    <t>M</t>
  </si>
  <si>
    <t>55331560</t>
  </si>
  <si>
    <t>zárubeň jednokřídlá ocelová pro zdění s protipožární úpravou tl stěny 110-150mm rozměru 600/1970, 2100mm</t>
  </si>
  <si>
    <t>CS ÚRS 2025 01</t>
  </si>
  <si>
    <t>-1836912326</t>
  </si>
  <si>
    <t>55331563</t>
  </si>
  <si>
    <t>zárubeň jednokřídlá ocelová pro zdění s protipožární úpravou tl stěny 110-150mm rozměru 900/1970, 2100mm</t>
  </si>
  <si>
    <t>-1959768559</t>
  </si>
  <si>
    <t>642945112</t>
  </si>
  <si>
    <t>Osazování ocelových zárubní protipožárních nebo protiplynových dveří do vynechaného otvoru, s obetonováním, dveří dvoukřídlových přes 2,5 do 6,5 m2</t>
  </si>
  <si>
    <t>-1732322153</t>
  </si>
  <si>
    <t>https://podminky.urs.cz/item/CS_URS_2025_02/642945112</t>
  </si>
  <si>
    <t>nové kce 1/PP/25</t>
  </si>
  <si>
    <t>D/5/- zárubeň dvojkř.protipožární /900+550*1970/</t>
  </si>
  <si>
    <t>nové kce 1/PP/37</t>
  </si>
  <si>
    <t>D/6/-zárubeň dvojkř.protipožární /900+500*2100/</t>
  </si>
  <si>
    <t>nové kce 1/PP/49</t>
  </si>
  <si>
    <t>D/7/ - zárubeň dvojkř.protipožární /900+800*2100/</t>
  </si>
  <si>
    <t>tl/150/</t>
  </si>
  <si>
    <t>55331762</t>
  </si>
  <si>
    <t>zárubeň dvoukřídlá ocelová pro zdění s protipožární úpravou tl stěny 110-150mm rozměru 1450/1970, 2100mm</t>
  </si>
  <si>
    <t>-276300158</t>
  </si>
  <si>
    <t>5533176.R</t>
  </si>
  <si>
    <t>zárubeň dvoukřídlá ocelová pro zdění s protipožární úpravou tl stěny 110-150mm rozměru 1700/1970, 2100mm</t>
  </si>
  <si>
    <t>1902979099</t>
  </si>
  <si>
    <t>D/6/ - zárubeň dvojkř.protipožární /900+800*2100/</t>
  </si>
  <si>
    <t>94</t>
  </si>
  <si>
    <t>Lešení a stavební výtahy</t>
  </si>
  <si>
    <t>949101111</t>
  </si>
  <si>
    <t>Lešení pomocné pracovní pro objekty pozemních staveb pro zatížení do 150 kg/m2, o výšce lešeňové podlahy do 1,9 m</t>
  </si>
  <si>
    <t>-872713132</t>
  </si>
  <si>
    <t>https://podminky.urs.cz/item/CS_URS_2025_02/949101111</t>
  </si>
  <si>
    <t>nové kce 1/PP/36</t>
  </si>
  <si>
    <t>lešení</t>
  </si>
  <si>
    <t>lešení pomocné</t>
  </si>
  <si>
    <t>2,25*26,845</t>
  </si>
  <si>
    <t>nové kce 1/PP/48</t>
  </si>
  <si>
    <t>9,07*2,25</t>
  </si>
  <si>
    <t>nové kce 1/PP/60</t>
  </si>
  <si>
    <t>nové kce 1/PP/62</t>
  </si>
  <si>
    <t>4,51*1,235</t>
  </si>
  <si>
    <t>95</t>
  </si>
  <si>
    <t>Dokončovací konstrukce a práce pozemních staveb</t>
  </si>
  <si>
    <t>952901111</t>
  </si>
  <si>
    <t>Vyčištění budov nebo objektů před předáním do užívání budov bytové nebo občanské výstavby, světlé výšky podlaží do 4 m</t>
  </si>
  <si>
    <t>-2068423748</t>
  </si>
  <si>
    <t>https://podminky.urs.cz/item/CS_URS_2025_02/952901111</t>
  </si>
  <si>
    <t>nové kce 1/PP/63</t>
  </si>
  <si>
    <t>úklid</t>
  </si>
  <si>
    <t>závěrečný úklid</t>
  </si>
  <si>
    <t>3,45*2,5</t>
  </si>
  <si>
    <t>nové kce 1/PP/64</t>
  </si>
  <si>
    <t>nové kce 1/PP/65</t>
  </si>
  <si>
    <t>nové kce 1/PP/66</t>
  </si>
  <si>
    <t>nové kce 1/PP/67</t>
  </si>
  <si>
    <t>nové kce 1/PP/68</t>
  </si>
  <si>
    <t>0,835*0,875</t>
  </si>
  <si>
    <t>998</t>
  </si>
  <si>
    <t>Přesun hmot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</si>
  <si>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</si>
  <si>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</si>
  <si>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-1463936403</t>
  </si>
  <si>
    <t>https://podminky.urs.cz/item/CS_URS_2025_02/998018001</t>
  </si>
  <si>
    <t>763</t>
  </si>
  <si>
    <t>Konstrukce suché výstavby</t>
  </si>
  <si>
    <t>763131431</t>
  </si>
  <si>
    <t>Podhled ze sádrokartonových desek dvouvrstvá zavěšená spodní konstrukce z ocelových profilů CD, UD jednoduše opláštěná deskou protipožární DF, tl. 12,5 mm, bez izolace, REI do 90</t>
  </si>
  <si>
    <t>-2047543392</t>
  </si>
  <si>
    <t>https://podminky.urs.cz/item/CS_URS_2025_02/763131431</t>
  </si>
  <si>
    <t>nové kce 1/PP/35</t>
  </si>
  <si>
    <t>SDK-podhled</t>
  </si>
  <si>
    <t>SDK podhled protipožární</t>
  </si>
  <si>
    <t>nové kce 1/PP/47</t>
  </si>
  <si>
    <t>nové kce 1/PP/59</t>
  </si>
  <si>
    <t>nové kce 1/PP/61</t>
  </si>
  <si>
    <t>763131714</t>
  </si>
  <si>
    <t>Podhled ze sádrokartonových desek ostatní práce a konstrukce na podhledech ze sádrokartonových desek základní penetrační nátěr</t>
  </si>
  <si>
    <t>1757504975</t>
  </si>
  <si>
    <t>https://podminky.urs.cz/item/CS_URS_2025_02/763131714</t>
  </si>
  <si>
    <t>763131771</t>
  </si>
  <si>
    <t>Podhled ze sádrokartonových desek Příplatek k cenám za rovinnost kvality speciální tmelení kvality Q3</t>
  </si>
  <si>
    <t>850921558</t>
  </si>
  <si>
    <t>https://podminky.urs.cz/item/CS_URS_2025_02/763131771</t>
  </si>
  <si>
    <t>998763331</t>
  </si>
  <si>
    <t>Přesun hmot pro konstrukce montované z desek sádrokartonových, sádrovláknitých, cementovláknitých nebo cementových stanovený z hmotnosti přesunovaného materiálu vodorovná dopravní vzdálenost do 50 m ruční (bez užití mechanizace) v objektech výšky do 6 m</t>
  </si>
  <si>
    <t>-1393634958</t>
  </si>
  <si>
    <t>https://podminky.urs.cz/item/CS_URS_2025_02/998763331</t>
  </si>
  <si>
    <t>767</t>
  </si>
  <si>
    <t>Konstrukce zámečnické</t>
  </si>
  <si>
    <t>767114141</t>
  </si>
  <si>
    <t>Montáž stěn a příček rámových zasklených s požární odolností z hliníkových nebo ocelových profilů do zdiva do 6 m2</t>
  </si>
  <si>
    <t>1044274996</t>
  </si>
  <si>
    <t>https://podminky.urs.cz/item/CS_URS_2025_02/767114141</t>
  </si>
  <si>
    <t>stěna D8 rozměr 1800/1970+1250/</t>
  </si>
  <si>
    <t>stěna D9 rozměr 1800/1970+1250/</t>
  </si>
  <si>
    <t>553411,R8</t>
  </si>
  <si>
    <t>D8- celoprosklenná stěna s dveřmiš=1800mm s hliníkovým rámem , se zvýšenou okopnou částí 300mm, paniková klika, se zvýrazněnou částí ve výši 800mm.Zasklebezp.sklem CONNEX. Nadsvětlík v= 1250</t>
  </si>
  <si>
    <t>32</t>
  </si>
  <si>
    <t>1957663881</t>
  </si>
  <si>
    <t>18</t>
  </si>
  <si>
    <t>553411,R9</t>
  </si>
  <si>
    <t>D9- vnější celoprosklenná stěna s dveřmiš=1800mm s hliníkovým rámem , se zvýšenou okopnou částí 300mm, paniková klika, se zvýrazněnou částí ve výši 800mm.Zasklebezp.sklem CONNEX. Nadsvětlík v= 1250,UW menší než 1,7W(m2K)</t>
  </si>
  <si>
    <t>-1977218076</t>
  </si>
  <si>
    <t>19</t>
  </si>
  <si>
    <t>767646510</t>
  </si>
  <si>
    <t>Montáž dveří ocelových nebo hliníkových protipožárních uzávěrů jednokřídlových</t>
  </si>
  <si>
    <t>982218504</t>
  </si>
  <si>
    <t>https://podminky.urs.cz/item/CS_URS_2025_01/767646510</t>
  </si>
  <si>
    <t>dveře D3</t>
  </si>
  <si>
    <t>nové kce 1/PP/</t>
  </si>
  <si>
    <t>m.č./125</t>
  </si>
  <si>
    <t>D/3/- osazení protipožárních dveří /900*1970/</t>
  </si>
  <si>
    <t>vnitřní dveřní křídlo,ze 2/3 zasklení sklem s pož.odolností EI30 tl.17mm,hladké,barva hnědá kovové kování nerez</t>
  </si>
  <si>
    <t>20</t>
  </si>
  <si>
    <t>427524594</t>
  </si>
  <si>
    <t>Mezisoučet</t>
  </si>
  <si>
    <t>dveře D10 rozměr/600*1970/</t>
  </si>
  <si>
    <t>5534119.R3</t>
  </si>
  <si>
    <t>D/3- rozměr/900/1970/ vnitřní dveřní křídlo,ze 2/3 zasklení sklem s pož.odolností EI30DP1-S200-C, m,hladké,barva světle hnědá ,kovové,kování nerez- m.č./023/</t>
  </si>
  <si>
    <t>-1981764675</t>
  </si>
  <si>
    <t>D/3- rozměr/900/1970/ vnitřní dveřní křídlo,ze 2/3 zasklení</t>
  </si>
  <si>
    <t>sklem s pož.odolností EI30DP1-S200-C, m,hladké,barva světle hnědá ,kovové,kování nerez- m.č./023/</t>
  </si>
  <si>
    <t>tl.17mm,hladké,barva světle hnědá ,CPL,kování nerez- m.č./023/</t>
  </si>
  <si>
    <t>,CPL,kování nerez- m.č./023/</t>
  </si>
  <si>
    <t>22</t>
  </si>
  <si>
    <t>5534119.R3-2</t>
  </si>
  <si>
    <t>D/3- rozměr/900/1970/ vnitřní dveřní křídlo,ze 2/3 zasklení sklem s pož.odolností EI30DP1-S200-C, m,hladké,barva světle hnědá ,kovové,kování nerez- m.č./032/</t>
  </si>
  <si>
    <t>-779694739</t>
  </si>
  <si>
    <t>,CPL,kování nerez- m.č./032/</t>
  </si>
  <si>
    <t>23</t>
  </si>
  <si>
    <t>5534119.R10</t>
  </si>
  <si>
    <t>D/10- rozměr/600/1970/ vnitřní dveřní křídlo, s pož.odolností EI30DP1-S200-C, m,hladké,barva světle hnědá ,kovové,kování nerez- m.č./136/</t>
  </si>
  <si>
    <t>-854543351</t>
  </si>
  <si>
    <t>24</t>
  </si>
  <si>
    <t>767646521</t>
  </si>
  <si>
    <t>Montáž dveří ocelových nebo hliníkových protipožárních uzávěrů dvoukřídlových, výšky do 1970 mm</t>
  </si>
  <si>
    <t>217249145</t>
  </si>
  <si>
    <t>https://podminky.urs.cz/item/CS_URS_2025_01/767646521</t>
  </si>
  <si>
    <t>dveře D5</t>
  </si>
  <si>
    <t>m.č./033</t>
  </si>
  <si>
    <t>D/5/- osazení protipožárních dveří /900+550*1970/</t>
  </si>
  <si>
    <t>25</t>
  </si>
  <si>
    <t>553.RD5</t>
  </si>
  <si>
    <t xml:space="preserve">D5 - dveře dvoukřídlé - vnitřní dveřní křídlo,ze 2/3 zasklení sklem s pož.odolností EI30DP1-S200-C tl.17mm,hladké,barva bílá  ,kovovéL,kování nerez, rozměr /900+550/  1450x1970mm </t>
  </si>
  <si>
    <t>-2059852691</t>
  </si>
  <si>
    <t>nové kce 1/PP/26</t>
  </si>
  <si>
    <t>D/5/- osazení protipožárních dvojkř.dveří /900+550*1970/</t>
  </si>
  <si>
    <t xml:space="preserve">vnitřní dveřní křídlo,ze 2/3 zasklení sklem s pož.odolností EI30 tl.17mm,hladké,barva bílá  kovové,kování nerez</t>
  </si>
  <si>
    <t>26</t>
  </si>
  <si>
    <t>767646522</t>
  </si>
  <si>
    <t>Montáž dveří ocelových nebo hliníkových protipožárních uzávěrů dvoukřídlových, výšky přes 1970 do 2200 mm</t>
  </si>
  <si>
    <t>-1744716641</t>
  </si>
  <si>
    <t>https://podminky.urs.cz/item/CS_URS_2025_01/767646522</t>
  </si>
  <si>
    <t>nové kce 1/PP/38</t>
  </si>
  <si>
    <t>m.č./134</t>
  </si>
  <si>
    <t>D/6/- osazení protipožárních dvojkř.dveří /900+800*1970/</t>
  </si>
  <si>
    <t xml:space="preserve">vnitřní dveřní křídlo,ze 2/3 zasklení sklem s pož.odolností EI30 tl.17mm,hladké,barva bílá  ,kovové,kování nerez</t>
  </si>
  <si>
    <t>nové kce 1/PP/50</t>
  </si>
  <si>
    <t>D/7/- osazení protipožárních dvojkř.dveří /900+800*2100/</t>
  </si>
  <si>
    <t xml:space="preserve">vnitřní dveřní křídlo,ze 2/3 zasklení sklem s pož.odolností EI30 tl.17mm,hladké,barva bílá  ,CPL,kování nerez</t>
  </si>
  <si>
    <t>27</t>
  </si>
  <si>
    <t>553R-D6</t>
  </si>
  <si>
    <t xml:space="preserve">D6- vnitřní dveřní křídlo,ze 2/3 zasklení sklem s pož.odolností EI30DP21-S200-C tl.17mm,hladké,barva bílá  ,kovové,kování nerez rozměr /900+800/ - 1700x2100mm </t>
  </si>
  <si>
    <t>1759451844</t>
  </si>
  <si>
    <t>28</t>
  </si>
  <si>
    <t>553R- D7</t>
  </si>
  <si>
    <t xml:space="preserve">D7 - dveře dvoukřídlé vnitřní dveřní křídlo,ze 2/3 zasklení sklem s pož.odolností EI30DP1-S200-C tl.17mm,hladké,barva bílá  ,kovovéL,kování nerez rozměr 900+800/ 1700x12100mm </t>
  </si>
  <si>
    <t>-133110199</t>
  </si>
  <si>
    <t>29</t>
  </si>
  <si>
    <t>767649191</t>
  </si>
  <si>
    <t>Montáž dveří ocelových nebo hliníkových doplňků dveří samozavírače hydraulického</t>
  </si>
  <si>
    <t>950187230</t>
  </si>
  <si>
    <t>https://podminky.urs.cz/item/CS_URS_2025_01/767649191</t>
  </si>
  <si>
    <t>30</t>
  </si>
  <si>
    <t>54917250</t>
  </si>
  <si>
    <t>samozavírač dveří hydraulický</t>
  </si>
  <si>
    <t>-1098197983</t>
  </si>
  <si>
    <t>31</t>
  </si>
  <si>
    <t>767649198</t>
  </si>
  <si>
    <t>Montáž dveří ocelových nebo hliníkových doplňků dveří panikového kování dveří dvoukřídlých</t>
  </si>
  <si>
    <t>693641722</t>
  </si>
  <si>
    <t>https://podminky.urs.cz/item/CS_URS_2025_01/767649198</t>
  </si>
  <si>
    <t>dveře D/8 a D/9/</t>
  </si>
  <si>
    <t>1+1</t>
  </si>
  <si>
    <t>dveře D/6/D7/D5/</t>
  </si>
  <si>
    <t>1+1+1</t>
  </si>
  <si>
    <t>54914135</t>
  </si>
  <si>
    <t>kování panikové klika/klika</t>
  </si>
  <si>
    <t>1537719743</t>
  </si>
  <si>
    <t>2*2 'Přepočtené koeficientem množství</t>
  </si>
  <si>
    <t>33</t>
  </si>
  <si>
    <t>5491413.R</t>
  </si>
  <si>
    <t>kování panikové koule/klika</t>
  </si>
  <si>
    <t>-1626880754</t>
  </si>
  <si>
    <t>34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</si>
  <si>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</si>
  <si>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</si>
  <si>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308226153</t>
  </si>
  <si>
    <t>https://podminky.urs.cz/item/CS_URS_2025_01/998767121</t>
  </si>
  <si>
    <t>784</t>
  </si>
  <si>
    <t>Dokončovací práce - malby</t>
  </si>
  <si>
    <t>35</t>
  </si>
  <si>
    <t>784171101</t>
  </si>
  <si>
    <t>Zakrytí nemalovaných ploch (materiál ve specifikaci) včetně pozdějšího odkrytí podlah</t>
  </si>
  <si>
    <t>-1907567254</t>
  </si>
  <si>
    <t>https://podminky.urs.cz/item/CS_URS_2025_02/784171101</t>
  </si>
  <si>
    <t>nové kce 1/PP/11</t>
  </si>
  <si>
    <t>zakrytí</t>
  </si>
  <si>
    <t>zakrytí podlah</t>
  </si>
  <si>
    <t>nové kce 1/PP/23</t>
  </si>
  <si>
    <t>nové kce 1/PP/33</t>
  </si>
  <si>
    <t>nové kce 1/PP/45</t>
  </si>
  <si>
    <t>nové kce 1/PP/57</t>
  </si>
  <si>
    <t>3,485*1,235</t>
  </si>
  <si>
    <t>36</t>
  </si>
  <si>
    <t>581248440</t>
  </si>
  <si>
    <t>fólie pro malířské potřeby zakrývací tl 25µ 4x5m</t>
  </si>
  <si>
    <t>2102885489</t>
  </si>
  <si>
    <t>125,398*1,1 'Přepočtené koeficientem množství</t>
  </si>
  <si>
    <t>37</t>
  </si>
  <si>
    <t>784171111</t>
  </si>
  <si>
    <t>Zakrytí nemalovaných ploch (materiál ve specifikaci) včetně pozdějšího odkrytí svislých ploch např. stěn, oken, dveří v místnostech výšky do 3,80</t>
  </si>
  <si>
    <t>1766773820</t>
  </si>
  <si>
    <t>https://podminky.urs.cz/item/CS_URS_2025_02/784171111</t>
  </si>
  <si>
    <t>nové kce 1/PP/12</t>
  </si>
  <si>
    <t>zakrytí dveří</t>
  </si>
  <si>
    <t>nové kce 1/PP/24</t>
  </si>
  <si>
    <t>nové kce 1/PP/34</t>
  </si>
  <si>
    <t>(0,9*1,97*14)+(1,45*1,97)</t>
  </si>
  <si>
    <t>nové kce 1/PP/46</t>
  </si>
  <si>
    <t>(0,9*1,97*3)+(0,8*1,97*3)+(1,4*1,97)+(1,4*2,1)</t>
  </si>
  <si>
    <t>nové kce 1/PP/58</t>
  </si>
  <si>
    <t>(1,7*2,1)+(1,7*2,1)+(1,8*3,25)+0,6*1,97)</t>
  </si>
  <si>
    <t>1,8*3,25*2</t>
  </si>
  <si>
    <t>38</t>
  </si>
  <si>
    <t>-683286864</t>
  </si>
  <si>
    <t>(1,7*2,1)+(1,7*2,1)+(1,8*3,25)+(0,6*1,97)</t>
  </si>
  <si>
    <t>74,024*1,1 'Přepočtené koeficientem množství</t>
  </si>
  <si>
    <t>39</t>
  </si>
  <si>
    <t>784181111</t>
  </si>
  <si>
    <t>Penetrace podkladu jednonásobná základní silikátová bezbarvá v místnostech výšky do 3,80 m</t>
  </si>
  <si>
    <t>519872758</t>
  </si>
  <si>
    <t>https://podminky.urs.cz/item/CS_URS_2025_02/784181111</t>
  </si>
  <si>
    <t>nové kce 1/PP/10</t>
  </si>
  <si>
    <t>výmalba</t>
  </si>
  <si>
    <t>výmalba stěny</t>
  </si>
  <si>
    <t>nové kce 1/PP/22</t>
  </si>
  <si>
    <t>nové kce 1/PP/32</t>
  </si>
  <si>
    <t>(2,25+26,845+2,25+26,845)*2,63</t>
  </si>
  <si>
    <t>nové kce 1/PP/44</t>
  </si>
  <si>
    <t>nové kce 1/PP/56</t>
  </si>
  <si>
    <t>stropy</t>
  </si>
  <si>
    <t>stěny</t>
  </si>
  <si>
    <t>(0,875+0,875+0,835+0,835)*2,63</t>
  </si>
  <si>
    <t>strop</t>
  </si>
  <si>
    <t>40</t>
  </si>
  <si>
    <t>784191005</t>
  </si>
  <si>
    <t>Čištění vnitřních ploch hrubý úklid po provedení malířských prací omytím dveří nebo vrat</t>
  </si>
  <si>
    <t>1484934186</t>
  </si>
  <si>
    <t>https://podminky.urs.cz/item/CS_URS_2025_02/784191005</t>
  </si>
  <si>
    <t>41</t>
  </si>
  <si>
    <t>784191007</t>
  </si>
  <si>
    <t>Čištění vnitřních ploch hrubý úklid po provedení malířských prací omytím podlah</t>
  </si>
  <si>
    <t>-177744646</t>
  </si>
  <si>
    <t>https://podminky.urs.cz/item/CS_URS_2025_02/784191007</t>
  </si>
  <si>
    <t>42</t>
  </si>
  <si>
    <t>784211101</t>
  </si>
  <si>
    <t>Malby z malířských směsí oděruvzdorných za mokra dvojnásobné, bílé za mokra oděruvzdorné výborně v místnostech výšky do 3,80 m</t>
  </si>
  <si>
    <t>-1394270753</t>
  </si>
  <si>
    <t>https://podminky.urs.cz/item/CS_URS_2025_02/784211101</t>
  </si>
  <si>
    <t>2025-068-02-02 - Nové kce - 1.NP</t>
  </si>
  <si>
    <t>-1065802640</t>
  </si>
  <si>
    <t>nové kce 1/NP/9</t>
  </si>
  <si>
    <t>m.č./120/</t>
  </si>
  <si>
    <t>nové kce 1/NP/21</t>
  </si>
  <si>
    <t>(1,5+1,5+1,15+1,15)*2,63</t>
  </si>
  <si>
    <t>nové kce 1/NP/33</t>
  </si>
  <si>
    <t>(2,6+3,45+2,6)*2,63</t>
  </si>
  <si>
    <t>268042743</t>
  </si>
  <si>
    <t>nové kce 1/NP/8</t>
  </si>
  <si>
    <t>nové kce 1/NP/20</t>
  </si>
  <si>
    <t>nové kce 1/NP/32</t>
  </si>
  <si>
    <t>nové kce 1/NP/44</t>
  </si>
  <si>
    <t>(2,42+2,4+2,42)</t>
  </si>
  <si>
    <t>nové kce 1/NP/51</t>
  </si>
  <si>
    <t>2,6+2,4+2,4</t>
  </si>
  <si>
    <t>-1461989013</t>
  </si>
  <si>
    <t>nové kce 1/NP/3</t>
  </si>
  <si>
    <t>D/3/ -zárubeň protipožární /900*1970/</t>
  </si>
  <si>
    <t>nové kce 1/NP/16</t>
  </si>
  <si>
    <t>D/4/ -zárubeň protipožární /600*1970/</t>
  </si>
  <si>
    <t>nové kce 1/NP/27</t>
  </si>
  <si>
    <t>562337690</t>
  </si>
  <si>
    <t>594548295</t>
  </si>
  <si>
    <t>-664632129</t>
  </si>
  <si>
    <t>nové kce 1/NP/54</t>
  </si>
  <si>
    <t>(3,45+2,6+2,6)*2,5</t>
  </si>
  <si>
    <t>nové kce 1/NP/55</t>
  </si>
  <si>
    <t>3,45*3,4</t>
  </si>
  <si>
    <t>nové kce 1/NP/56</t>
  </si>
  <si>
    <t>1,31*2,42</t>
  </si>
  <si>
    <t>nové kce 1/NP/57</t>
  </si>
  <si>
    <t>1,5*1,15</t>
  </si>
  <si>
    <t>nové kce 1/NP/58</t>
  </si>
  <si>
    <t>2,6*3,45</t>
  </si>
  <si>
    <t>nové kce 1/NP/59</t>
  </si>
  <si>
    <t>3,45*3,3</t>
  </si>
  <si>
    <t>nové kce 1/NP/60</t>
  </si>
  <si>
    <t>2,6*1,31</t>
  </si>
  <si>
    <t>590538909</t>
  </si>
  <si>
    <t>766660021</t>
  </si>
  <si>
    <t>Montáž dveřních křídel dřevěných nebo plastových otevíravých do ocelové zárubně protipožárních jednokřídlových, šířky do 800 mm</t>
  </si>
  <si>
    <t>1585911209</t>
  </si>
  <si>
    <t>https://podminky.urs.cz/item/CS_URS_2025_02/766660021</t>
  </si>
  <si>
    <t>nové kce 1/NP/17</t>
  </si>
  <si>
    <t>D/4/ -osazení protipožárních dveří /600*1970/</t>
  </si>
  <si>
    <t>vnitřní dveřní křídlo,plné, hladké,barva světle hnědá ,CPL,kování nerez</t>
  </si>
  <si>
    <t>61162096</t>
  </si>
  <si>
    <t>D4 - dveře jednokřídlé dřevotřískové protipožární EI (EW) 30 D3 povrch laminátový plné 600x1970mm- EI 30DP3 -S200-C</t>
  </si>
  <si>
    <t>399471093</t>
  </si>
  <si>
    <t>766660022</t>
  </si>
  <si>
    <t>Montáž dveřních křídel dřevěných nebo plastových otevíravých do ocelové zárubně protipožárních jednokřídlových, šířky přes 800 mm</t>
  </si>
  <si>
    <t>-1820436448</t>
  </si>
  <si>
    <t>https://podminky.urs.cz/item/CS_URS_2025_02/766660022</t>
  </si>
  <si>
    <t>nové kce 1/NP/4</t>
  </si>
  <si>
    <t>m.č./116/</t>
  </si>
  <si>
    <t>D/3/ -osazení protipožárních dveří /900*1970/</t>
  </si>
  <si>
    <t>vnitřní dveřní křídlo,ze 2/3 zasklení sklem s pož.odolností EI30 tl.17mm,hladké,barva světle hnědá ,CPL,kování nerez</t>
  </si>
  <si>
    <t>nové kce 1/NP/28</t>
  </si>
  <si>
    <t>61165314.R</t>
  </si>
  <si>
    <t>D3 - dveře jednokřídlé vnitřní dveřní křídlo,ze 2/3 zasklení sklem s pož.odolností EI30 tl.17mm,hladké,barva světle hnědá ,CPL,kování nerez 900x1970 mm- EI 30DP3 -S200-C</t>
  </si>
  <si>
    <t>931560011</t>
  </si>
  <si>
    <t xml:space="preserve">D3 - dveře jednokřídlé vnitřní dveřní křídlo,ze 2/3 zasklení sklem s pož.odolností EI30 tl.17mm,hladké,barva světle hnědá ,CPL,kování nerez 900x1970 </t>
  </si>
  <si>
    <t>766660717</t>
  </si>
  <si>
    <t>Montáž dveřních doplňků samozavírače na zárubeň ocelovou</t>
  </si>
  <si>
    <t>-593030383</t>
  </si>
  <si>
    <t>https://podminky.urs.cz/item/CS_URS_2025_02/766660717</t>
  </si>
  <si>
    <t>samozavírač</t>
  </si>
  <si>
    <t>-381856981</t>
  </si>
  <si>
    <t>766660733.1</t>
  </si>
  <si>
    <t>Montáž dveřních doplňků dveřního kování štítku s klikou</t>
  </si>
  <si>
    <t>-250320239</t>
  </si>
  <si>
    <t>dveře D/3/</t>
  </si>
  <si>
    <t>dveře D/4/</t>
  </si>
  <si>
    <t>54914140</t>
  </si>
  <si>
    <t>dveřní kování štítové klika/klika lakovaný nerez</t>
  </si>
  <si>
    <t>1208702725</t>
  </si>
  <si>
    <t>54914110</t>
  </si>
  <si>
    <t>dveřní kování štítové klika/koule lakovaný nerez</t>
  </si>
  <si>
    <t>-2100435552</t>
  </si>
  <si>
    <t>766660752</t>
  </si>
  <si>
    <t>Montáž dveřních doplňků dveřního kování interiérového zámkové vložky</t>
  </si>
  <si>
    <t>538281767</t>
  </si>
  <si>
    <t>https://podminky.urs.cz/item/CS_URS_2025_02/766660752</t>
  </si>
  <si>
    <t>zámek</t>
  </si>
  <si>
    <t>osazení zámku s vložkou</t>
  </si>
  <si>
    <t>54964212.R</t>
  </si>
  <si>
    <t xml:space="preserve">vložka cylindrická stavební  - bude upřesněno s investorem na stavbě dle dveřních křídel</t>
  </si>
  <si>
    <t>2008457223</t>
  </si>
  <si>
    <t>998766121</t>
  </si>
  <si>
    <t>Přesun hmot pro konstrukce truhlářské stanovený z hmotnosti přesunovaného materiálu vodorovná dopravní vzdálenost do 50 m ruční (bez užití mechanizace) v objektech výšky do 6 m</t>
  </si>
  <si>
    <t>-1959260721</t>
  </si>
  <si>
    <t>https://podminky.urs.cz/item/CS_URS_2025_02/998766121</t>
  </si>
  <si>
    <t>1092993457</t>
  </si>
  <si>
    <t>nové kce 1/NP/40</t>
  </si>
  <si>
    <t>D1- osazení celoprosklenné stěny rám AL</t>
  </si>
  <si>
    <t>D1- celoprosklenná stěna dl.2420mm s dveřmi š=900mm s hliníkovým rámem , se zvýšenou okopnou částí 300mm, paniková klika, se zvýrazněnou částí ve výši</t>
  </si>
  <si>
    <t>800mm.Zasklení bezp.sklem rozměr: /2420*2100 a d z toho dveře 900/2100m.č.119a</t>
  </si>
  <si>
    <t>2,42*2,1</t>
  </si>
  <si>
    <t>nové kce 1/NP/47</t>
  </si>
  <si>
    <t>D2 - osazení celoprosklenné stěny rám AL/2640*2100/</t>
  </si>
  <si>
    <t>2,64*2,1</t>
  </si>
  <si>
    <t xml:space="preserve">D2 - celoprosklenná stěna dl.2640mm s dvoukřídlovými dveřmi š=900+690 mm s hliníkovým rámem, se zvýšenou okopnou částí 300mm,  paniková klika, se zvýr</t>
  </si>
  <si>
    <t xml:space="preserve"> se zvýrazněnou částí ve výši 800mm. Zasklení bezp.sklem m.č./120a/</t>
  </si>
  <si>
    <t>55341366.R</t>
  </si>
  <si>
    <t>D1- celoprosklenná stěna dl.2420mm s dveřmi š=900mm s hliníkovým rámem , se zvýšenou okopnou částí 300mm, paniková klika, se zvýrazněnou částí ve výši 800mm.Zasklení bezp.sklem rozměr: /2420*2100 z toho dveře 900/2100 m.č.119a</t>
  </si>
  <si>
    <t>-493347142</t>
  </si>
  <si>
    <t>55341366.R2</t>
  </si>
  <si>
    <t xml:space="preserve">D2 - celoprosklenná stěna dl.2640mm s dvoukřídlovými dveřmi š=900+690 mm s hliníkovým rámem, se zvýšenou okopnou částí 300mm,  paniková klika, se zvýrazněnou částí ve výši 800mm.Zasklení bezp.sklem m.č./120a/</t>
  </si>
  <si>
    <t>391547398</t>
  </si>
  <si>
    <t>-654556112</t>
  </si>
  <si>
    <t>dveře D/1 a D2/</t>
  </si>
  <si>
    <t>-1058562441</t>
  </si>
  <si>
    <t>dveře D/1 a D2</t>
  </si>
  <si>
    <t>1600741220</t>
  </si>
  <si>
    <t>-2080280678</t>
  </si>
  <si>
    <t>nové kce 1/NP/11</t>
  </si>
  <si>
    <t>nové kce 1/NP/14</t>
  </si>
  <si>
    <t>nové kce 1/NP/23</t>
  </si>
  <si>
    <t>nové kce 1/NP/35</t>
  </si>
  <si>
    <t>nové kce 1/NP/38</t>
  </si>
  <si>
    <t>nové kce 1/NP/45</t>
  </si>
  <si>
    <t>1,65*2,42</t>
  </si>
  <si>
    <t>nové kce 1/NP/52</t>
  </si>
  <si>
    <t>-1008943065</t>
  </si>
  <si>
    <t>62,834*1,1 'Přepočtené koeficientem množství</t>
  </si>
  <si>
    <t>1252882840</t>
  </si>
  <si>
    <t>nové kce 1/NP/12</t>
  </si>
  <si>
    <t>(0,9*1,97)+(0,6*1,97)</t>
  </si>
  <si>
    <t>nové kce 1/NP/15</t>
  </si>
  <si>
    <t>2,6*2,4</t>
  </si>
  <si>
    <t>nové kce 1/NP/24</t>
  </si>
  <si>
    <t>nové kce 1/NP/36</t>
  </si>
  <si>
    <t>(0,9*1,97)</t>
  </si>
  <si>
    <t>nové kce 1/NP/39</t>
  </si>
  <si>
    <t>2,42*2,4</t>
  </si>
  <si>
    <t>nové kce 1/NP/46</t>
  </si>
  <si>
    <t>nové kce 1/NP/53</t>
  </si>
  <si>
    <t>356384291</t>
  </si>
  <si>
    <t>28,584*1,1 'Přepočtené koeficientem množství</t>
  </si>
  <si>
    <t>1471680662</t>
  </si>
  <si>
    <t>nové kce 1/NP/10</t>
  </si>
  <si>
    <t>(3,45*2,63)</t>
  </si>
  <si>
    <t>nové kce 1/NP/13</t>
  </si>
  <si>
    <t>výmalba schod.</t>
  </si>
  <si>
    <t>(3,45*2,63)-(1,59*2,62)+(3,4*2,63*2)</t>
  </si>
  <si>
    <t>nové kce 1/NP/22</t>
  </si>
  <si>
    <t>nové kce 1/NP/34</t>
  </si>
  <si>
    <t>nové kce 1/NP/37</t>
  </si>
  <si>
    <t>(3,45*2,63)-(1,59*2,62)+(3,3*2,63*2)</t>
  </si>
  <si>
    <t>-992680384</t>
  </si>
  <si>
    <t>2,42*2,2</t>
  </si>
  <si>
    <t>2,62*2,1</t>
  </si>
  <si>
    <t>-1300307339</t>
  </si>
  <si>
    <t>981625241</t>
  </si>
  <si>
    <t>784211107</t>
  </si>
  <si>
    <t>Malby z malířských směsí oděruvzdorných za mokra dvojnásobné, bílé za mokra oděruvzdorné výborně na schodišti o výšce podlaží do 3,80 m</t>
  </si>
  <si>
    <t>24177365</t>
  </si>
  <si>
    <t>https://podminky.urs.cz/item/CS_URS_2025_02/784211107</t>
  </si>
  <si>
    <t>2025-068-02-03 - Nové kce - 2.NP</t>
  </si>
  <si>
    <t>-1134222224</t>
  </si>
  <si>
    <t>nové kce 2/NP/9</t>
  </si>
  <si>
    <t>(3,45+2,7+2,7)*2,63</t>
  </si>
  <si>
    <t>nové kce 2/NP/22</t>
  </si>
  <si>
    <t>m.č./220B/</t>
  </si>
  <si>
    <t>nové kce 2/NP/34</t>
  </si>
  <si>
    <t>-620167309</t>
  </si>
  <si>
    <t>nové kce 2/NP/8</t>
  </si>
  <si>
    <t>nové kce 2/NP/21</t>
  </si>
  <si>
    <t>nové kce 2/NP/33</t>
  </si>
  <si>
    <t>532502491</t>
  </si>
  <si>
    <t>nové kce 2/NP/3</t>
  </si>
  <si>
    <t>m.č./216/</t>
  </si>
  <si>
    <t>nové kce 2/NP/17</t>
  </si>
  <si>
    <t>nové kce 2/NP/28</t>
  </si>
  <si>
    <t>-1050063664</t>
  </si>
  <si>
    <t>-294882363</t>
  </si>
  <si>
    <t>-215497375</t>
  </si>
  <si>
    <t>nové kce 2/NP/42</t>
  </si>
  <si>
    <t>3,45*2,7-(1,3*1,8)</t>
  </si>
  <si>
    <t>nové kce 2/NP/43</t>
  </si>
  <si>
    <t>nové kce 2/NP/44</t>
  </si>
  <si>
    <t>nové kce 2/NP/45</t>
  </si>
  <si>
    <t>3,45*5,925</t>
  </si>
  <si>
    <t>44918845</t>
  </si>
  <si>
    <t>879685264</t>
  </si>
  <si>
    <t>nové kce 2/NP/18</t>
  </si>
  <si>
    <t>D/4- dveře jednokřídlé dřevotřískové protipožární EI (EW) 30 D3 povrch laminátový plné 600x1970-2100mm- EI 30DP3 -S200-C</t>
  </si>
  <si>
    <t>189141327</t>
  </si>
  <si>
    <t>-865479062</t>
  </si>
  <si>
    <t>nové kce 2/NP/4</t>
  </si>
  <si>
    <t>vnitřní dveřní křídlo,ze 2/3 Zasklení sklem s pož.odolností EI30 tl.17mm,hladké,barva světle hnědá ,CPL,kování nerez</t>
  </si>
  <si>
    <t>nové kce 2/NP/29</t>
  </si>
  <si>
    <t xml:space="preserve">D3 - vnitřní dveřní křídlo,ze 2/3 Zasklení sklem s pož.odolností EI30 tl.17mm,hladké,barva světle hnědá ,CPL,kování nerez rozměr  900x1970mm-EI 30DP3 -S200-C</t>
  </si>
  <si>
    <t>-1523871028</t>
  </si>
  <si>
    <t>295827654</t>
  </si>
  <si>
    <t>nové kce 2/NP/6</t>
  </si>
  <si>
    <t>nové kce 2/NP/19</t>
  </si>
  <si>
    <t>nové kce 2/NP/31</t>
  </si>
  <si>
    <t>-355760851</t>
  </si>
  <si>
    <t>766660734</t>
  </si>
  <si>
    <t>Montáž dveřních doplňků dveřního kování bezpečnostního panikového kování</t>
  </si>
  <si>
    <t>1018364248</t>
  </si>
  <si>
    <t>https://podminky.urs.cz/item/CS_URS_2025_02/766660734</t>
  </si>
  <si>
    <t>1067295626</t>
  </si>
  <si>
    <t>-1228157476</t>
  </si>
  <si>
    <t>nové kce 2/NP/7</t>
  </si>
  <si>
    <t>m.č./216</t>
  </si>
  <si>
    <t>nové kce 2/NP/20</t>
  </si>
  <si>
    <t>nové kce 2/NP/32</t>
  </si>
  <si>
    <t>-6918787</t>
  </si>
  <si>
    <t>817617084</t>
  </si>
  <si>
    <t>359925906</t>
  </si>
  <si>
    <t>nové kce 2/NP/11</t>
  </si>
  <si>
    <t>nové kce 2/NP/14</t>
  </si>
  <si>
    <t>nové kce 2/NP/24</t>
  </si>
  <si>
    <t>nové kce 2/NP/36</t>
  </si>
  <si>
    <t>3,45*2,6</t>
  </si>
  <si>
    <t>nové kce 2/NP/39</t>
  </si>
  <si>
    <t>3,45*3,325</t>
  </si>
  <si>
    <t>486629022</t>
  </si>
  <si>
    <t>38,215*1,1 'Přepočtené koeficientem množství</t>
  </si>
  <si>
    <t>-1527710913</t>
  </si>
  <si>
    <t>nové kce 2/NP/16</t>
  </si>
  <si>
    <t>zakrytí okna</t>
  </si>
  <si>
    <t>1,2*1,2</t>
  </si>
  <si>
    <t>nové kce 2/NP/41</t>
  </si>
  <si>
    <t>nové kce 2/NP/12</t>
  </si>
  <si>
    <t>nové kce 2/NP/15</t>
  </si>
  <si>
    <t>(0,9*2,1)</t>
  </si>
  <si>
    <t>nové kce 2/NP/25</t>
  </si>
  <si>
    <t>nové kce 2/NP/37</t>
  </si>
  <si>
    <t>nové kce 2/NP/40</t>
  </si>
  <si>
    <t>-1738226701</t>
  </si>
  <si>
    <t>12,57*1,1 'Přepočtené koeficientem množství</t>
  </si>
  <si>
    <t>-234045494</t>
  </si>
  <si>
    <t>nové kce 2/NP/10</t>
  </si>
  <si>
    <t>nové kce 2/NP/23</t>
  </si>
  <si>
    <t>nové kce 2/NP/35</t>
  </si>
  <si>
    <t>nové kce 2/NP/13</t>
  </si>
  <si>
    <t>(3,45*2,63)-(2,42*2,21)+(3,5*2,63*2)</t>
  </si>
  <si>
    <t>nové kce 2/NP/38</t>
  </si>
  <si>
    <t>(3,45+2,3+2,3)*2,63</t>
  </si>
  <si>
    <t>784191003</t>
  </si>
  <si>
    <t>Čištění vnitřních ploch hrubý úklid po provedení malířských prací omytím oken dvojitých nebo zdvojených</t>
  </si>
  <si>
    <t>994450843</t>
  </si>
  <si>
    <t>https://podminky.urs.cz/item/CS_URS_2025_02/784191003</t>
  </si>
  <si>
    <t>-2144257018</t>
  </si>
  <si>
    <t>-1568873621</t>
  </si>
  <si>
    <t>-1403136930</t>
  </si>
  <si>
    <t>-1290034078</t>
  </si>
  <si>
    <t>2025-068-02-04 - Nové kce - 3.NP</t>
  </si>
  <si>
    <t>-2116931102</t>
  </si>
  <si>
    <t>nové kce 3/NP/9</t>
  </si>
  <si>
    <t>nové kce 3/NP/22</t>
  </si>
  <si>
    <t>nové kce 3/NP/34</t>
  </si>
  <si>
    <t>582971929</t>
  </si>
  <si>
    <t>nové kce 3/NP/8</t>
  </si>
  <si>
    <t>nové kce 3/NP/21</t>
  </si>
  <si>
    <t>nové kce 3/NP/33</t>
  </si>
  <si>
    <t>-506999496</t>
  </si>
  <si>
    <t>nové kce 3/NP/3</t>
  </si>
  <si>
    <t>m.č./316/</t>
  </si>
  <si>
    <t>nové kce 3/NP/17</t>
  </si>
  <si>
    <t>nové kce 3/NP/28</t>
  </si>
  <si>
    <t>334159531</t>
  </si>
  <si>
    <t>-371668801</t>
  </si>
  <si>
    <t>-2119778832</t>
  </si>
  <si>
    <t>nové kce 3/NP/42</t>
  </si>
  <si>
    <t>nové kce 3/NP/43</t>
  </si>
  <si>
    <t>nové kce 3/NP/44</t>
  </si>
  <si>
    <t>nové kce 3/NP/45</t>
  </si>
  <si>
    <t>998018002</t>
  </si>
  <si>
    <t>Přesun hmot pro budovy občanské výstavby, bydlení, výrobu a služby ruční (bez užití mechanizace) vodorovná dopravní vzdálenost do 100 m pro budovy s jakoukoliv nosnou konstrukcí výšky přes 6 do 12 m</t>
  </si>
  <si>
    <t>-1469392743</t>
  </si>
  <si>
    <t>https://podminky.urs.cz/item/CS_URS_2025_02/998018002</t>
  </si>
  <si>
    <t>1734326897</t>
  </si>
  <si>
    <t>nové kce 3/NP/18</t>
  </si>
  <si>
    <t>-148056640</t>
  </si>
  <si>
    <t>1071297852</t>
  </si>
  <si>
    <t>nové kce 3/NP/4</t>
  </si>
  <si>
    <t>nové kce 3/NP/29</t>
  </si>
  <si>
    <t>D3 - vnitřní dveřní křídlo,ze 2/3 zasklení sklem s pož.odolností EI30 tl.17mm,hladké,barva světle hnědá ,CPL,kování nerez rozměr 900x1970mm- EI 30DP3 -S200-C</t>
  </si>
  <si>
    <t>-2089187489</t>
  </si>
  <si>
    <t>-659263270</t>
  </si>
  <si>
    <t>nové kce 3/NP/6</t>
  </si>
  <si>
    <t>nové kce 3/NP/19</t>
  </si>
  <si>
    <t>nové kce 3/NP/31</t>
  </si>
  <si>
    <t>664904757</t>
  </si>
  <si>
    <t>1505213459</t>
  </si>
  <si>
    <t>1074665059</t>
  </si>
  <si>
    <t>578874948</t>
  </si>
  <si>
    <t>nové kce 3/NP/7</t>
  </si>
  <si>
    <t>nové kce 3/NP/20</t>
  </si>
  <si>
    <t>nové kce 3/NP/32</t>
  </si>
  <si>
    <t>-625346023</t>
  </si>
  <si>
    <t>998766122</t>
  </si>
  <si>
    <t>Přesun hmot pro konstrukce truhlářské stanovený z hmotnosti přesunovaného materiálu vodorovná dopravní vzdálenost do 50 m ruční (bez užití mechanizace) v objektech výšky přes 6 do 12 m</t>
  </si>
  <si>
    <t>241278074</t>
  </si>
  <si>
    <t>https://podminky.urs.cz/item/CS_URS_2025_02/998766122</t>
  </si>
  <si>
    <t>1367070202</t>
  </si>
  <si>
    <t>nové kce 3/NP/11</t>
  </si>
  <si>
    <t>nové kce 3/NP/14</t>
  </si>
  <si>
    <t>nové kce 3/NP/24</t>
  </si>
  <si>
    <t>nové kce 3/NP/36</t>
  </si>
  <si>
    <t>nové kce 3/NP/39</t>
  </si>
  <si>
    <t>1143048342</t>
  </si>
  <si>
    <t>71364526</t>
  </si>
  <si>
    <t>nové kce 3/NP/16</t>
  </si>
  <si>
    <t>nové kce 3/NP/41</t>
  </si>
  <si>
    <t>nové kce 3/NP/12</t>
  </si>
  <si>
    <t>nové kce 3/NP/15</t>
  </si>
  <si>
    <t>nové kce 3/NP/25</t>
  </si>
  <si>
    <t>nové kce 3/NP/37</t>
  </si>
  <si>
    <t>nové kce 3/NP/40</t>
  </si>
  <si>
    <t>842886163</t>
  </si>
  <si>
    <t>2128117779</t>
  </si>
  <si>
    <t>nové kce 3/NP/10</t>
  </si>
  <si>
    <t>nové kce 3/NP/23</t>
  </si>
  <si>
    <t>nové kce 3/NP/35</t>
  </si>
  <si>
    <t>nové kce 3/NP/13</t>
  </si>
  <si>
    <t>nové kce 3/NP/38</t>
  </si>
  <si>
    <t>-1326229230</t>
  </si>
  <si>
    <t>-596439644</t>
  </si>
  <si>
    <t>-31332261</t>
  </si>
  <si>
    <t>-467436360</t>
  </si>
  <si>
    <t>1481792617</t>
  </si>
  <si>
    <t>2025-068-02-05 - Nové kce - 4.NP</t>
  </si>
  <si>
    <t>-420310622</t>
  </si>
  <si>
    <t>nové kce 4/NP/9</t>
  </si>
  <si>
    <t>nové kce 4/NP/22</t>
  </si>
  <si>
    <t>nové kce 4/NP/34</t>
  </si>
  <si>
    <t>-423092805</t>
  </si>
  <si>
    <t>nové kce 4/NP/8</t>
  </si>
  <si>
    <t>nové kce 4/NP/21</t>
  </si>
  <si>
    <t>nové kce 4/NP/33</t>
  </si>
  <si>
    <t>-705896658</t>
  </si>
  <si>
    <t>nové kce 4/NP/3</t>
  </si>
  <si>
    <t>m.č./416/</t>
  </si>
  <si>
    <t>nové kce 4/NP/17</t>
  </si>
  <si>
    <t>nové kce 4/NP/28</t>
  </si>
  <si>
    <t>1209057927</t>
  </si>
  <si>
    <t>-1157442087</t>
  </si>
  <si>
    <t>-2006335843</t>
  </si>
  <si>
    <t>nové kce 4/NP/42</t>
  </si>
  <si>
    <t>nové kce 4/NP/43</t>
  </si>
  <si>
    <t>nové kce 4/NP/44</t>
  </si>
  <si>
    <t>nové kce 4/NP/45</t>
  </si>
  <si>
    <t>1899001783</t>
  </si>
  <si>
    <t>-426187191</t>
  </si>
  <si>
    <t>nové kce 4/NP/18</t>
  </si>
  <si>
    <t>D4 - dveře jednokřídlé dřevotřískové protipožární EI (EW) 30 D3 povrch laminátový plné 600x1970-2100mm- EI 30DP3 -S200-C</t>
  </si>
  <si>
    <t>-1314071170</t>
  </si>
  <si>
    <t>-1548432275</t>
  </si>
  <si>
    <t>nové kce 4/NP/4</t>
  </si>
  <si>
    <t>nové kce 4/NP/29</t>
  </si>
  <si>
    <t xml:space="preserve">D3 - vnitřní dveřní křídlo,ze 2/3 zasklení sklem s pož.odolností EI30 tl.17mm,hladké,barva světle hnědá ,CPL,kování nerez 900x1970 mm- EI 30DP3 -S200-C </t>
  </si>
  <si>
    <t>-1437138287</t>
  </si>
  <si>
    <t>406376160</t>
  </si>
  <si>
    <t>nové kce 4/NP/6</t>
  </si>
  <si>
    <t>nové kce 4/NP/19</t>
  </si>
  <si>
    <t>nové kce 4/NP/31</t>
  </si>
  <si>
    <t>123692470</t>
  </si>
  <si>
    <t>1345651140</t>
  </si>
  <si>
    <t>-53599968</t>
  </si>
  <si>
    <t>2055866060</t>
  </si>
  <si>
    <t>nové kce 4/NP/7</t>
  </si>
  <si>
    <t>nové kce 4/NP/20</t>
  </si>
  <si>
    <t>nové kce 4/NP/32</t>
  </si>
  <si>
    <t>145832386</t>
  </si>
  <si>
    <t>115011513</t>
  </si>
  <si>
    <t>-1389226410</t>
  </si>
  <si>
    <t>nové kce 4/NP/11</t>
  </si>
  <si>
    <t>nové kce 4/NP/14</t>
  </si>
  <si>
    <t>nové kce 4/NP/24</t>
  </si>
  <si>
    <t>nové kce 4/NP/36</t>
  </si>
  <si>
    <t>nové kce 4/NP/39</t>
  </si>
  <si>
    <t>1655102140</t>
  </si>
  <si>
    <t>-1773172809</t>
  </si>
  <si>
    <t>nové kce 4/NP/16</t>
  </si>
  <si>
    <t>nové kce 4/NP/41</t>
  </si>
  <si>
    <t>nové kce 4/NP/12</t>
  </si>
  <si>
    <t>nové kce 4/NP/15</t>
  </si>
  <si>
    <t>nové kce 4/NP/25</t>
  </si>
  <si>
    <t>nové kce 4/NP/37</t>
  </si>
  <si>
    <t>nové kce 4/NP/40</t>
  </si>
  <si>
    <t>-273271372</t>
  </si>
  <si>
    <t>-878090966</t>
  </si>
  <si>
    <t>nové kce 4/NP/10</t>
  </si>
  <si>
    <t>nové kce 4/NP/23</t>
  </si>
  <si>
    <t>nové kce 4/NP/35</t>
  </si>
  <si>
    <t>nové kce 4/NP/13</t>
  </si>
  <si>
    <t>nové kce 4/NP/38</t>
  </si>
  <si>
    <t>1703923061</t>
  </si>
  <si>
    <t>751385066</t>
  </si>
  <si>
    <t>1645568229</t>
  </si>
  <si>
    <t>-1961878868</t>
  </si>
  <si>
    <t>1984322985</t>
  </si>
  <si>
    <t>2025-068-02-06 - Nové kce - 5.NP</t>
  </si>
  <si>
    <t>1032511594</t>
  </si>
  <si>
    <t>nové kce 5NP/9</t>
  </si>
  <si>
    <t>nové kce 5/NP/22</t>
  </si>
  <si>
    <t>nové kce 5/NP/34</t>
  </si>
  <si>
    <t>668147201</t>
  </si>
  <si>
    <t>nové kce 5NP/8</t>
  </si>
  <si>
    <t>nové kce 5/NP/21</t>
  </si>
  <si>
    <t>nové kce 5/NP/33</t>
  </si>
  <si>
    <t>1807793054</t>
  </si>
  <si>
    <t>nové kce 5NP/3</t>
  </si>
  <si>
    <t>m.č./516/</t>
  </si>
  <si>
    <t>nové kce 5/NP/17</t>
  </si>
  <si>
    <t>nové kce 5/NP/28</t>
  </si>
  <si>
    <t>-738522327</t>
  </si>
  <si>
    <t>1568042053</t>
  </si>
  <si>
    <t>1905458465</t>
  </si>
  <si>
    <t>nové kce 5/NP/42</t>
  </si>
  <si>
    <t>nové kce 5/NP/43</t>
  </si>
  <si>
    <t>nové kce 5/NP/44</t>
  </si>
  <si>
    <t>nové kce 5/NP/45</t>
  </si>
  <si>
    <t>-1408291879</t>
  </si>
  <si>
    <t>-244841555</t>
  </si>
  <si>
    <t>nové kce 5/NP/18</t>
  </si>
  <si>
    <t>155797569</t>
  </si>
  <si>
    <t>604217415</t>
  </si>
  <si>
    <t>nové kce 5NP/4</t>
  </si>
  <si>
    <t>nové kce 5/NP/29</t>
  </si>
  <si>
    <t xml:space="preserve">D3 - vnitřní dveřní křídlo,ze 2/3 Zasklení sklem s pož.odolností EI30 tl.17mm,hladké,barva světle hnědá ,CPL,kování nerez rozměr  900x1970 mm- EI 30DP3 -S200-C</t>
  </si>
  <si>
    <t>1420402179</t>
  </si>
  <si>
    <t>-1294459796</t>
  </si>
  <si>
    <t>nové kce 5NP/6</t>
  </si>
  <si>
    <t>m.č./516</t>
  </si>
  <si>
    <t>nové kce 5/NP/19</t>
  </si>
  <si>
    <t>nové kce 5/NP/31</t>
  </si>
  <si>
    <t>-1760339430</t>
  </si>
  <si>
    <t>1569251956</t>
  </si>
  <si>
    <t>-253659828</t>
  </si>
  <si>
    <t>1212355517</t>
  </si>
  <si>
    <t>nové kce 5NP/7</t>
  </si>
  <si>
    <t>nové kce 5/NP/20</t>
  </si>
  <si>
    <t>nové kce 5/NP/32</t>
  </si>
  <si>
    <t>1804616019</t>
  </si>
  <si>
    <t>239253073</t>
  </si>
  <si>
    <t>-2068413758</t>
  </si>
  <si>
    <t>nové kce 5NP/11</t>
  </si>
  <si>
    <t>nové kce 5NP/14</t>
  </si>
  <si>
    <t>nové kce 5/NP/24</t>
  </si>
  <si>
    <t>nové kce 5/NP/36</t>
  </si>
  <si>
    <t>nové kce 5/NP/39</t>
  </si>
  <si>
    <t>-185192018</t>
  </si>
  <si>
    <t>-606393638</t>
  </si>
  <si>
    <t>nové kce 5NP/16</t>
  </si>
  <si>
    <t>nové kce 5/NP/41</t>
  </si>
  <si>
    <t>nové kce 5NP/12</t>
  </si>
  <si>
    <t>nové kce 5NP/15</t>
  </si>
  <si>
    <t>nové kce 5/NP/25</t>
  </si>
  <si>
    <t>nové kce 5/NP/37</t>
  </si>
  <si>
    <t>nové kce 5/NP/40</t>
  </si>
  <si>
    <t>615886889</t>
  </si>
  <si>
    <t>1641791273</t>
  </si>
  <si>
    <t>nové kce 5NP/10</t>
  </si>
  <si>
    <t>nové kce 5/NP/23</t>
  </si>
  <si>
    <t>nové kce 5/NP/35</t>
  </si>
  <si>
    <t>nové kce 5NP/13</t>
  </si>
  <si>
    <t>nové kce 5/NP/38</t>
  </si>
  <si>
    <t>139092621</t>
  </si>
  <si>
    <t>2003592995</t>
  </si>
  <si>
    <t>537864344</t>
  </si>
  <si>
    <t>1856605236</t>
  </si>
  <si>
    <t>-307879882</t>
  </si>
  <si>
    <t>2025-068-02-07 - Nové kce - 6.NP</t>
  </si>
  <si>
    <t>2039993943</t>
  </si>
  <si>
    <t>nové kce 6NP/9</t>
  </si>
  <si>
    <t>nové kce 6/NP/22</t>
  </si>
  <si>
    <t>nové kce 6/NP/34</t>
  </si>
  <si>
    <t>844261935</t>
  </si>
  <si>
    <t>nové kce 6NP/8</t>
  </si>
  <si>
    <t>nové kce 6/NP/21</t>
  </si>
  <si>
    <t>nové kce 6/NP/33</t>
  </si>
  <si>
    <t>1308135087</t>
  </si>
  <si>
    <t>nové kce 6NP/3</t>
  </si>
  <si>
    <t>m.č./616/</t>
  </si>
  <si>
    <t>nové kce 6/NP/17</t>
  </si>
  <si>
    <t>nové kce 6/NP/28</t>
  </si>
  <si>
    <t>909099520</t>
  </si>
  <si>
    <t>-572826098</t>
  </si>
  <si>
    <t>753806073</t>
  </si>
  <si>
    <t>nové kce 6/NP/42</t>
  </si>
  <si>
    <t>nové kce 6/NP/43</t>
  </si>
  <si>
    <t>nové kce 6/NP/44</t>
  </si>
  <si>
    <t>nové kce 6/NP/45</t>
  </si>
  <si>
    <t>998018003</t>
  </si>
  <si>
    <t>Přesun hmot pro budovy občanské výstavby, bydlení, výrobu a služby ruční (bez užití mechanizace) vodorovná dopravní vzdálenost do 100 m pro budovy s jakoukoliv nosnou konstrukcí výšky přes 12 do 24 m</t>
  </si>
  <si>
    <t>675512047</t>
  </si>
  <si>
    <t>https://podminky.urs.cz/item/CS_URS_2025_02/998018003</t>
  </si>
  <si>
    <t>218837863</t>
  </si>
  <si>
    <t>nové kce 6/NP/18</t>
  </si>
  <si>
    <t>968411084</t>
  </si>
  <si>
    <t>1437098877</t>
  </si>
  <si>
    <t>nové kce 6NP/4</t>
  </si>
  <si>
    <t>nové kce 6/NP/29</t>
  </si>
  <si>
    <t>-1676426453</t>
  </si>
  <si>
    <t>596327042</t>
  </si>
  <si>
    <t>nové kce 6NP/6</t>
  </si>
  <si>
    <t>nové kce 6/NP/19</t>
  </si>
  <si>
    <t>nové kce 6/NP/31</t>
  </si>
  <si>
    <t>1443994763</t>
  </si>
  <si>
    <t>1594600024</t>
  </si>
  <si>
    <t>-495067858</t>
  </si>
  <si>
    <t>-1841760216</t>
  </si>
  <si>
    <t>nové kce 6NP/7</t>
  </si>
  <si>
    <t>nové kce 6/NP/20</t>
  </si>
  <si>
    <t>nové kce 6/NP/32</t>
  </si>
  <si>
    <t>1725116151</t>
  </si>
  <si>
    <t>998766123</t>
  </si>
  <si>
    <t>Přesun hmot pro konstrukce truhlářské stanovený z hmotnosti přesunovaného materiálu vodorovná dopravní vzdálenost do 50 m ruční (bez užití mechanizace) v objektech výšky přes 12 do 24 m</t>
  </si>
  <si>
    <t>-1545251851</t>
  </si>
  <si>
    <t>https://podminky.urs.cz/item/CS_URS_2025_02/998766123</t>
  </si>
  <si>
    <t>407189386</t>
  </si>
  <si>
    <t>nové kce 6NP/11</t>
  </si>
  <si>
    <t>nové kce 6NP/14</t>
  </si>
  <si>
    <t>nové kce 6/NP/24</t>
  </si>
  <si>
    <t>nové kce 6/NP/36</t>
  </si>
  <si>
    <t>nové kce 6/NP/39</t>
  </si>
  <si>
    <t>-1776260788</t>
  </si>
  <si>
    <t>-810240112</t>
  </si>
  <si>
    <t>nové kce 6NP/16</t>
  </si>
  <si>
    <t>nové kce 6/NP/41</t>
  </si>
  <si>
    <t>nové kce 6NP/12</t>
  </si>
  <si>
    <t>nové kce 6NP/15</t>
  </si>
  <si>
    <t>nové kce 6/NP/25</t>
  </si>
  <si>
    <t>nové kce 6/NP/37</t>
  </si>
  <si>
    <t>nové kce 6/NP/40</t>
  </si>
  <si>
    <t>1684761268</t>
  </si>
  <si>
    <t>-875575329</t>
  </si>
  <si>
    <t>nové kce 6NP/10</t>
  </si>
  <si>
    <t>nové kce 6/NP/23</t>
  </si>
  <si>
    <t>nové kce 6/NP/35</t>
  </si>
  <si>
    <t>nové kce 6NP/13</t>
  </si>
  <si>
    <t>nové kce 6/NP/38</t>
  </si>
  <si>
    <t>1213490227</t>
  </si>
  <si>
    <t>-1052957353</t>
  </si>
  <si>
    <t>-1319699426</t>
  </si>
  <si>
    <t>148106000</t>
  </si>
  <si>
    <t>-752313739</t>
  </si>
  <si>
    <t>2025-068-02-08 - Nové kce - 7.NP</t>
  </si>
  <si>
    <t>-329704175</t>
  </si>
  <si>
    <t>nové kce 7NP/9</t>
  </si>
  <si>
    <t>nové kce 7/NP/22</t>
  </si>
  <si>
    <t>nové kce 7/NP/34</t>
  </si>
  <si>
    <t>1030328619</t>
  </si>
  <si>
    <t>nové kce 7NP/8</t>
  </si>
  <si>
    <t>nové kce 7/NP/21</t>
  </si>
  <si>
    <t>nové kce 7/NP/33</t>
  </si>
  <si>
    <t>1889283586</t>
  </si>
  <si>
    <t>nové kce 7NP/3</t>
  </si>
  <si>
    <t>m.č./716/</t>
  </si>
  <si>
    <t>nové kce 7/NP/17</t>
  </si>
  <si>
    <t>nové kce 7/NP/28</t>
  </si>
  <si>
    <t>73813296</t>
  </si>
  <si>
    <t>-1159980846</t>
  </si>
  <si>
    <t>-1158315584</t>
  </si>
  <si>
    <t>nové kce 7/NP/42</t>
  </si>
  <si>
    <t>nové kce 7/NP/43</t>
  </si>
  <si>
    <t>nové kce 7/NP/44</t>
  </si>
  <si>
    <t>nové kce 7/NP/45</t>
  </si>
  <si>
    <t>1885904994</t>
  </si>
  <si>
    <t>479128306</t>
  </si>
  <si>
    <t>nové kce 7/NP/18</t>
  </si>
  <si>
    <t>1082326305</t>
  </si>
  <si>
    <t>779668716</t>
  </si>
  <si>
    <t>nové kce 7NP/4</t>
  </si>
  <si>
    <t>nové kce 7/NP/29</t>
  </si>
  <si>
    <t xml:space="preserve">D3 - vnitřní dveřní křídlo,ze 2/3 Zasklení sklem s pož.odolností EI30 tl.17mm,hladké,barva světle hnědá ,CPL,kování nerez rozměr  900x1970 mm- EI 30DP3 -S200-C </t>
  </si>
  <si>
    <t>1140597561</t>
  </si>
  <si>
    <t>2007889667</t>
  </si>
  <si>
    <t>nové kce 7NP/6</t>
  </si>
  <si>
    <t>nové kce 7/NP/19</t>
  </si>
  <si>
    <t>nové kce 7/NP/31</t>
  </si>
  <si>
    <t>-631050831</t>
  </si>
  <si>
    <t>1453099892</t>
  </si>
  <si>
    <t>1033482436</t>
  </si>
  <si>
    <t>-776251258</t>
  </si>
  <si>
    <t>nové kce 7NP/7</t>
  </si>
  <si>
    <t>nové kce 7/NP/20</t>
  </si>
  <si>
    <t>nové kce 7/NP/32</t>
  </si>
  <si>
    <t>307983525</t>
  </si>
  <si>
    <t>-1346811873</t>
  </si>
  <si>
    <t>-1402849120</t>
  </si>
  <si>
    <t>nové kce 7NP/11</t>
  </si>
  <si>
    <t>nové kce 7NP/14</t>
  </si>
  <si>
    <t>nové kce 7/NP/24</t>
  </si>
  <si>
    <t>nové kce 7/NP/36</t>
  </si>
  <si>
    <t>nové kce 7/NP/39</t>
  </si>
  <si>
    <t>725866542</t>
  </si>
  <si>
    <t>-1226036744</t>
  </si>
  <si>
    <t>nové kce 7NP/16</t>
  </si>
  <si>
    <t>nové kce 7/NP/41</t>
  </si>
  <si>
    <t>nové kce 7NP/12</t>
  </si>
  <si>
    <t>nové kce 7NP/15</t>
  </si>
  <si>
    <t>nové kce 7/NP/25</t>
  </si>
  <si>
    <t>nové kce 7/NP/37</t>
  </si>
  <si>
    <t>nové kce 7/NP/40</t>
  </si>
  <si>
    <t>2083371569</t>
  </si>
  <si>
    <t>-398839618</t>
  </si>
  <si>
    <t>nové kce 7NP/10</t>
  </si>
  <si>
    <t>nové kce 7/NP/23</t>
  </si>
  <si>
    <t>nové kce 7/NP/35</t>
  </si>
  <si>
    <t>nové kce 7NP/13</t>
  </si>
  <si>
    <t>nové kce 7/NP/38</t>
  </si>
  <si>
    <t>1464345924</t>
  </si>
  <si>
    <t>-593323458</t>
  </si>
  <si>
    <t>52473396</t>
  </si>
  <si>
    <t>-2021112823</t>
  </si>
  <si>
    <t>-469652902</t>
  </si>
  <si>
    <t>2025-068-02-09 - Nové kce - 8.NP</t>
  </si>
  <si>
    <t>1567721407</t>
  </si>
  <si>
    <t>nové kce 8NP/9</t>
  </si>
  <si>
    <t>nové kce 8/NP/22</t>
  </si>
  <si>
    <t>nové kce 8/NP/34</t>
  </si>
  <si>
    <t>1999731579</t>
  </si>
  <si>
    <t>nové kce 8NP/8</t>
  </si>
  <si>
    <t>nové kce 8/NP/21</t>
  </si>
  <si>
    <t>nové kce 8/NP/33</t>
  </si>
  <si>
    <t>516630403</t>
  </si>
  <si>
    <t>nové kce 8NP/3</t>
  </si>
  <si>
    <t>m.č./816/</t>
  </si>
  <si>
    <t>nové kce 8/NP/17</t>
  </si>
  <si>
    <t>nové kce 8/NP/28</t>
  </si>
  <si>
    <t>m.č./86/</t>
  </si>
  <si>
    <t>-1093454570</t>
  </si>
  <si>
    <t>-1200079735</t>
  </si>
  <si>
    <t>1117530548</t>
  </si>
  <si>
    <t>nové kce 8/NP/42</t>
  </si>
  <si>
    <t>nové kce 8/NP/43</t>
  </si>
  <si>
    <t>nové kce 8/NP/44</t>
  </si>
  <si>
    <t>nové kce 8/NP/45</t>
  </si>
  <si>
    <t>359222636</t>
  </si>
  <si>
    <t>-1616200902</t>
  </si>
  <si>
    <t>nové kce 8/NP/18</t>
  </si>
  <si>
    <t>1605256782</t>
  </si>
  <si>
    <t>2074003155</t>
  </si>
  <si>
    <t>nové kce 8NP/4</t>
  </si>
  <si>
    <t>vnitřní dveřní křídlo,ze 2/3 Zasklení sklem s pož.odolností EI30 tl.17mmhladké,barva světle hnědá ,CPL,kování nerez</t>
  </si>
  <si>
    <t>nové kce 8/NP/29</t>
  </si>
  <si>
    <t xml:space="preserve">D3 - vnitřní dveřní křídlo,ze 2/3 Zasklení sklem s pož.odolností EI30 tl.17mmhladké,barva světle hnědá ,CPL,kování nerez rozměr  900x1970 mm - EI 30DP3 -S200-C</t>
  </si>
  <si>
    <t>490982442</t>
  </si>
  <si>
    <t>-581078266</t>
  </si>
  <si>
    <t>nové kce 8NP/6</t>
  </si>
  <si>
    <t>nové kce 8/NP/19</t>
  </si>
  <si>
    <t>nové kce 8/NP/31</t>
  </si>
  <si>
    <t>1167008852</t>
  </si>
  <si>
    <t>1669319785</t>
  </si>
  <si>
    <t>22005576</t>
  </si>
  <si>
    <t>-1423750998</t>
  </si>
  <si>
    <t>nové kce 8NP/7</t>
  </si>
  <si>
    <t>nové kce 8/NP/20</t>
  </si>
  <si>
    <t>nové kce 8/NP/32</t>
  </si>
  <si>
    <t>-1640347267</t>
  </si>
  <si>
    <t>1232694325</t>
  </si>
  <si>
    <t>-513187138</t>
  </si>
  <si>
    <t>nové kce 8NP/11</t>
  </si>
  <si>
    <t>nové kce 8NP/14</t>
  </si>
  <si>
    <t>nové kce 8/NP/24</t>
  </si>
  <si>
    <t>nové kce 8/NP/36</t>
  </si>
  <si>
    <t>nové kce 8/NP/39</t>
  </si>
  <si>
    <t>2060492703</t>
  </si>
  <si>
    <t>-1133669623</t>
  </si>
  <si>
    <t>nové kce 8NP/16</t>
  </si>
  <si>
    <t>nové kce 8/NP/41</t>
  </si>
  <si>
    <t>nové kce 8NP/12</t>
  </si>
  <si>
    <t>nové kce 8NP/15</t>
  </si>
  <si>
    <t>nové kce 8/NP/25</t>
  </si>
  <si>
    <t>nové kce 8/NP/37</t>
  </si>
  <si>
    <t>nové kce 8/NP/40</t>
  </si>
  <si>
    <t>-1379655605</t>
  </si>
  <si>
    <t>-111025929</t>
  </si>
  <si>
    <t>nové kce 8NP/13</t>
  </si>
  <si>
    <t>nové kce 8/NP/38</t>
  </si>
  <si>
    <t>nové kce 8NP/10</t>
  </si>
  <si>
    <t>nové kce 8/NP/23</t>
  </si>
  <si>
    <t>nové kce 8/NP/35</t>
  </si>
  <si>
    <t>-1060971713</t>
  </si>
  <si>
    <t>774006062</t>
  </si>
  <si>
    <t>1248861976</t>
  </si>
  <si>
    <t>1078565777</t>
  </si>
  <si>
    <t>-730690003</t>
  </si>
  <si>
    <t>2025-068-02-10 - Nové kce - 1.NP - požární schodiště</t>
  </si>
  <si>
    <t xml:space="preserve">    1 - Zemní práce</t>
  </si>
  <si>
    <t xml:space="preserve">    2 - Zakládání</t>
  </si>
  <si>
    <t>Zemní práce</t>
  </si>
  <si>
    <t>132212131</t>
  </si>
  <si>
    <t>Hloubení nezapažených rýh šířky do 800 mm ručně s urovnáním dna do předepsaného profilu a spádu v hornině třídy těžitelnosti I skupiny 3 soudržných</t>
  </si>
  <si>
    <t>1746465344</t>
  </si>
  <si>
    <t>https://podminky.urs.cz/item/CS_URS_2025_02/132212131</t>
  </si>
  <si>
    <t>nové kce 1/NP/61</t>
  </si>
  <si>
    <t>výkop</t>
  </si>
  <si>
    <t>výkop pás</t>
  </si>
  <si>
    <t>0,4*1,85*0,63</t>
  </si>
  <si>
    <t>nové kce 1/NP/62</t>
  </si>
  <si>
    <t>0,4*1,85*0,43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</si>
  <si>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</si>
  <si>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</si>
  <si>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1716178827</t>
  </si>
  <si>
    <t>https://podminky.urs.cz/item/CS_URS_2025_02/162211311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</si>
  <si>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</si>
  <si>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</si>
  <si>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-2055665249</t>
  </si>
  <si>
    <t>https://podminky.urs.cz/item/CS_URS_2025_02/162751117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</si>
  <si>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</si>
  <si>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</si>
  <si>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-358704880</t>
  </si>
  <si>
    <t>https://podminky.urs.cz/item/CS_URS_2025_02/162751119</t>
  </si>
  <si>
    <t>0,784*7 'Přepočtené koeficientem množství</t>
  </si>
  <si>
    <t>167111101</t>
  </si>
  <si>
    <t>Nakládání, skládání a překládání neulehlého výkopku nebo sypaniny ručně nakládání, z hornin třídy těžitelnosti I, skupiny 1 až 3</t>
  </si>
  <si>
    <t>1670070369</t>
  </si>
  <si>
    <t>https://podminky.urs.cz/item/CS_URS_2025_02/167111101</t>
  </si>
  <si>
    <t>171201221</t>
  </si>
  <si>
    <t>Poplatek za uložení stavebního odpadu na skládce (skládkovné) zeminy a kamení zatříděného do Katalogu odpadů pod kódem 17 05 04</t>
  </si>
  <si>
    <t>1542781328</t>
  </si>
  <si>
    <t>https://podminky.urs.cz/item/CS_URS_2025_02/171201221</t>
  </si>
  <si>
    <t>0,4*1,85*0,63*1,6</t>
  </si>
  <si>
    <t>0,4*1,85*0,43*1,6</t>
  </si>
  <si>
    <t>171251201</t>
  </si>
  <si>
    <t>Uložení sypaniny na skládky nebo meziskládky bez hutnění s upravením uložené sypaniny do předepsaného tvaru</t>
  </si>
  <si>
    <t>1848379415</t>
  </si>
  <si>
    <t>https://podminky.urs.cz/item/CS_URS_2025_02/171251201</t>
  </si>
  <si>
    <t>Zakládání</t>
  </si>
  <si>
    <t>274313611</t>
  </si>
  <si>
    <t>Základy z betonu prostého pasy betonu kamenem neprokládaného tř. C 16/20</t>
  </si>
  <si>
    <t>-846488955</t>
  </si>
  <si>
    <t>https://podminky.urs.cz/item/CS_URS_2025_02/274313611</t>
  </si>
  <si>
    <t>nové kce 1/NP/63</t>
  </si>
  <si>
    <t>beton pásu- horní část schodiště</t>
  </si>
  <si>
    <t>0,3*1,85*0,63</t>
  </si>
  <si>
    <t>nové kce 1/NP/65</t>
  </si>
  <si>
    <t>beton pásu- spodní část schodiště</t>
  </si>
  <si>
    <t>0,3*1,85*0,43</t>
  </si>
  <si>
    <t>274351121</t>
  </si>
  <si>
    <t>Bednění základů pasů rovné zřízení</t>
  </si>
  <si>
    <t>1134543442</t>
  </si>
  <si>
    <t>https://podminky.urs.cz/item/CS_URS_2025_02/274351121</t>
  </si>
  <si>
    <t>nové kce 1/NP/64</t>
  </si>
  <si>
    <t>bednění</t>
  </si>
  <si>
    <t>bednění pásu</t>
  </si>
  <si>
    <t>(0,3+1,85+0,3+1,85)*0,63</t>
  </si>
  <si>
    <t>nové kce 1/NP/66</t>
  </si>
  <si>
    <t>(0,3+1,85+0,3+1,85)*0,43</t>
  </si>
  <si>
    <t>274351122</t>
  </si>
  <si>
    <t>Bednění základů pasů rovné odstranění</t>
  </si>
  <si>
    <t>-408411328</t>
  </si>
  <si>
    <t>https://podminky.urs.cz/item/CS_URS_2025_02/274351122</t>
  </si>
  <si>
    <t>767-R-Z</t>
  </si>
  <si>
    <t>Z- evakuační schodiště- 7x150x305 - dle PD viz výkres č.v. 22 a 13</t>
  </si>
  <si>
    <t>ks</t>
  </si>
  <si>
    <t>903248350</t>
  </si>
  <si>
    <t xml:space="preserve">Z- evakuační schodiště- 7x150x305  - dle PD viz výkres č.v. 22 a 13</t>
  </si>
  <si>
    <t>nové kce 1/NP/</t>
  </si>
  <si>
    <t>767-R-Z1</t>
  </si>
  <si>
    <t>Z/1/- Zábradlí žárově pozinkované se svislými špršlemi - d=8mm po max.120mm, kotvené z čela balkonové desky - typový výrobek dl/1250/ v.900/ - dle PD</t>
  </si>
  <si>
    <t>1227830926</t>
  </si>
  <si>
    <t>nové kce 1/NP/67</t>
  </si>
  <si>
    <t>schodiště</t>
  </si>
  <si>
    <t>Z/1/- Zábradlí žárově pozinkované se svislými špršlemi - d=8mm po max.120mm, kotvené z čela balkonové desky - typový výrobek dl/1250/ v.900/</t>
  </si>
  <si>
    <t>998767311</t>
  </si>
  <si>
    <t>Přesun hmot pro zámečnické konstrukce stanovený procentní sazbou (%) z ceny vodorovná dopravní vzdálenost do 50 m ruční (bez užití mechanizace) v objektech výšky do 6 m</t>
  </si>
  <si>
    <t>%</t>
  </si>
  <si>
    <t>-1598872545</t>
  </si>
  <si>
    <t>https://podminky.urs.cz/item/CS_URS_2025_02/998767311</t>
  </si>
  <si>
    <t>2025-068-03 - Kryté parkoviště</t>
  </si>
  <si>
    <t xml:space="preserve">    5 - Komunikace pozemní</t>
  </si>
  <si>
    <t xml:space="preserve">    762 - Konstrukce tesařské</t>
  </si>
  <si>
    <t>113106171</t>
  </si>
  <si>
    <t>Rozebrání dlažeb vozovek a ploch s přemístěním hmot na skládku na vzdálenost do 3 m nebo s naložením na dopravní prostředek, s jakoukoliv výplní spár ručně ze zámkové dlažby s ložem z kameniva</t>
  </si>
  <si>
    <t>1432395698</t>
  </si>
  <si>
    <t>https://podminky.urs.cz/item/CS_URS_2025_02/113106171</t>
  </si>
  <si>
    <t>bourací/1</t>
  </si>
  <si>
    <t>parkoviště</t>
  </si>
  <si>
    <t>dlažba</t>
  </si>
  <si>
    <t>rozebrání dlažby</t>
  </si>
  <si>
    <t>0,8*0,8*2+(0,8*0,4*2)</t>
  </si>
  <si>
    <t>131213701</t>
  </si>
  <si>
    <t>Hloubení nezapažených jam ručně s urovnáním dna do předepsaného profilu a spádu v hornině třídy těžitelnosti I skupiny 3 soudržných</t>
  </si>
  <si>
    <t>-1242448914</t>
  </si>
  <si>
    <t>https://podminky.urs.cz/item/CS_URS_2025_02/131213701</t>
  </si>
  <si>
    <t>nové kce/1</t>
  </si>
  <si>
    <t>výkop jámy /0,735*0,735 hl.0,8/-/1</t>
  </si>
  <si>
    <t>(0,725*0,735*0,8)-(0,735*0,735*0,1)-(0,07)</t>
  </si>
  <si>
    <t>mínus podklad mínust beton</t>
  </si>
  <si>
    <t>nové kce/2</t>
  </si>
  <si>
    <t>výkop jámy /0,735*0,735 hl.0,8/-/2</t>
  </si>
  <si>
    <t>nové kce/3</t>
  </si>
  <si>
    <t>výkop jámy /0,735*0,735 hl.0,8/-/3</t>
  </si>
  <si>
    <t>nové kce/4</t>
  </si>
  <si>
    <t>výkop jámy /0,735*0,735 hl.0,8/-/4</t>
  </si>
  <si>
    <t>295421171</t>
  </si>
  <si>
    <t>nové kce/5</t>
  </si>
  <si>
    <t>odvoz</t>
  </si>
  <si>
    <t>odvoz výkopku</t>
  </si>
  <si>
    <t>((0,725*0,735*0,8)-(0,735*0,735*0,1)-(0,07))*4</t>
  </si>
  <si>
    <t>-1851396478</t>
  </si>
  <si>
    <t>-1546386730</t>
  </si>
  <si>
    <t>1,209*6 'Přepočtené koeficientem množství</t>
  </si>
  <si>
    <t>748385756</t>
  </si>
  <si>
    <t>-164201777</t>
  </si>
  <si>
    <t>((0,725*0,735*0,8)-(0,735*0,735*0,1)-(0,07))*4*1,6</t>
  </si>
  <si>
    <t>1308362400</t>
  </si>
  <si>
    <t>174111101</t>
  </si>
  <si>
    <t>Zásyp sypaninou z jakékoliv horniny ručně s uložením výkopku ve vrstvách se zhutněním jam, šachet, rýh nebo kolem objektů v těchto vykopávkách</t>
  </si>
  <si>
    <t>-1155267705</t>
  </si>
  <si>
    <t>https://podminky.urs.cz/item/CS_URS_2025_02/174111101</t>
  </si>
  <si>
    <t>nové kce/6</t>
  </si>
  <si>
    <t>obsyp</t>
  </si>
  <si>
    <t>obsyp betonového základu</t>
  </si>
  <si>
    <t>(1,72872-1,183)</t>
  </si>
  <si>
    <t>štěrk</t>
  </si>
  <si>
    <t>275313611</t>
  </si>
  <si>
    <t>Základy z betonu prostého patky a bloky z betonu kamenem neprokládaného tř. C 16/20</t>
  </si>
  <si>
    <t>1247825185</t>
  </si>
  <si>
    <t>https://podminky.urs.cz/item/CS_URS_2025_02/275313611</t>
  </si>
  <si>
    <t>nové kce/7</t>
  </si>
  <si>
    <t>beton patky C/16/20/rozměr/650*650*0,7/</t>
  </si>
  <si>
    <t>0,65*0,65*0,7*4</t>
  </si>
  <si>
    <t>275351121</t>
  </si>
  <si>
    <t>Bednění základů patek zřízení</t>
  </si>
  <si>
    <t>-1454832812</t>
  </si>
  <si>
    <t>https://podminky.urs.cz/item/CS_URS_2025_02/275351121</t>
  </si>
  <si>
    <t>nové kce/8</t>
  </si>
  <si>
    <t xml:space="preserve">bednění </t>
  </si>
  <si>
    <t>bednění patky /4/ks</t>
  </si>
  <si>
    <t>(0,65*4*0,7)*4</t>
  </si>
  <si>
    <t>275351122</t>
  </si>
  <si>
    <t>Bednění základů patek odstranění</t>
  </si>
  <si>
    <t>106735132</t>
  </si>
  <si>
    <t>https://podminky.urs.cz/item/CS_URS_2025_02/275351122</t>
  </si>
  <si>
    <t>Komunikace pozemní</t>
  </si>
  <si>
    <t>596212210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</si>
  <si>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do 50 m2</t>
  </si>
  <si>
    <t>230856019</t>
  </si>
  <si>
    <t>https://podminky.urs.cz/item/CS_URS_2025_02/596212210</t>
  </si>
  <si>
    <t>nové kce/14</t>
  </si>
  <si>
    <t>pokládka dlažby</t>
  </si>
  <si>
    <t>bude přeměřeno na stavbě- dle skutečnosti</t>
  </si>
  <si>
    <t>59245013.R</t>
  </si>
  <si>
    <t>dlažba zámková betonová tvaru I 200x165mm tl 80mm přírodní- bude použita stávající vybouraná a očištěná</t>
  </si>
  <si>
    <t>2011768067</t>
  </si>
  <si>
    <t>1,92*1,03 'Přepočtené koeficientem množství</t>
  </si>
  <si>
    <t>961044111</t>
  </si>
  <si>
    <t>Bourání základů z betonu prostého</t>
  </si>
  <si>
    <t>-503089235</t>
  </si>
  <si>
    <t>https://podminky.urs.cz/item/CS_URS_2025_02/961044111</t>
  </si>
  <si>
    <t>bourací/2</t>
  </si>
  <si>
    <t>vybourání betonové patky</t>
  </si>
  <si>
    <t>0,07*4</t>
  </si>
  <si>
    <t>965082922</t>
  </si>
  <si>
    <t>Odstranění násypu pod podlahami nebo ochranného násypu na střechách tl. do 100 mm, plochy do 2 m2</t>
  </si>
  <si>
    <t>-68635899</t>
  </si>
  <si>
    <t>https://podminky.urs.cz/item/CS_URS_2025_02/965082922</t>
  </si>
  <si>
    <t>bourací/3</t>
  </si>
  <si>
    <t>podklad</t>
  </si>
  <si>
    <t>odstranění podkladu</t>
  </si>
  <si>
    <t>0,735*0,735*0,1*4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</si>
  <si>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</si>
  <si>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</si>
  <si>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1664893685</t>
  </si>
  <si>
    <t>https://podminky.urs.cz/item/CS_URS_2025_02/979054451</t>
  </si>
  <si>
    <t>-1267182624</t>
  </si>
  <si>
    <t>1408058067</t>
  </si>
  <si>
    <t>2057555994</t>
  </si>
  <si>
    <t>2,156*6 'Přepočtené koeficientem množství</t>
  </si>
  <si>
    <t>-1880802936</t>
  </si>
  <si>
    <t>0,56</t>
  </si>
  <si>
    <t>997013655</t>
  </si>
  <si>
    <t>1929883834</t>
  </si>
  <si>
    <t>https://podminky.urs.cz/item/CS_URS_2025_02/997013655</t>
  </si>
  <si>
    <t>0,302</t>
  </si>
  <si>
    <t>1433811526</t>
  </si>
  <si>
    <t>0,727</t>
  </si>
  <si>
    <t>883850608</t>
  </si>
  <si>
    <t>762</t>
  </si>
  <si>
    <t>Konstrukce tesařské</t>
  </si>
  <si>
    <t>762342813</t>
  </si>
  <si>
    <t>Demontáž bednění a laťování laťování střech sklonu do 60° se všemi nadstřešními konstrukcemi, z latí průřezové plochy do 25 cm2 při osové vzdálenosti přes 0,50 m</t>
  </si>
  <si>
    <t>-167802591</t>
  </si>
  <si>
    <t>https://podminky.urs.cz/item/CS_URS_2025_02/762342813</t>
  </si>
  <si>
    <t>bourací/5</t>
  </si>
  <si>
    <t>lať</t>
  </si>
  <si>
    <t>demontáž latě /60*40/</t>
  </si>
  <si>
    <t>4,9*19,1</t>
  </si>
  <si>
    <t>762751810</t>
  </si>
  <si>
    <t>Demontáž prostorových konstrukcí vázaných na sraz (na hladko) z řeziva hraněného nebo polohraněného, průřezové plochy do 120 cm2</t>
  </si>
  <si>
    <t>356370019</t>
  </si>
  <si>
    <t>https://podminky.urs.cz/item/CS_URS_2025_02/762751810</t>
  </si>
  <si>
    <t>bourací/6</t>
  </si>
  <si>
    <t>rám střechy /100*100/</t>
  </si>
  <si>
    <t>(4,25+4,25+4,25+4,25+19,1+19,1)</t>
  </si>
  <si>
    <t>bourací/7</t>
  </si>
  <si>
    <t>sloupek</t>
  </si>
  <si>
    <t>demontáž stojky v/600/mm rozměr/100/100/</t>
  </si>
  <si>
    <t>0,6*4</t>
  </si>
  <si>
    <t>bourací/8</t>
  </si>
  <si>
    <t>2,4*4</t>
  </si>
  <si>
    <t>bourací/9</t>
  </si>
  <si>
    <t>pásek</t>
  </si>
  <si>
    <t>demontáž pásku/80*100/ počet/6/</t>
  </si>
  <si>
    <t>1,2*6</t>
  </si>
  <si>
    <t>767391112</t>
  </si>
  <si>
    <t>Montáž krytiny z tvarovaných plechů trapézových nebo vlnitých, uchycených šroubováním</t>
  </si>
  <si>
    <t>-395714089</t>
  </si>
  <si>
    <t>https://podminky.urs.cz/item/CS_URS_2025_02/767391112</t>
  </si>
  <si>
    <t>nové kce/13</t>
  </si>
  <si>
    <t>krytina</t>
  </si>
  <si>
    <t xml:space="preserve">trapézový plech </t>
  </si>
  <si>
    <t>19,1*5,25</t>
  </si>
  <si>
    <t>15484313</t>
  </si>
  <si>
    <t>plech trapézový 40/160 PES 25µm tl 1,00mm</t>
  </si>
  <si>
    <t>1837918573</t>
  </si>
  <si>
    <t xml:space="preserve"> - bude upřesněno na stavbě</t>
  </si>
  <si>
    <t>100,275*1,133 'Přepočtené koeficientem množství</t>
  </si>
  <si>
    <t>767995113</t>
  </si>
  <si>
    <t>Montáž ostatních atypických zámečnických konstrukcí hmotnosti přes 10 do 20 kg</t>
  </si>
  <si>
    <t>kg</t>
  </si>
  <si>
    <t>1200912634</t>
  </si>
  <si>
    <t>https://podminky.urs.cz/item/CS_URS_2025_02/767995113</t>
  </si>
  <si>
    <t>nové kce/10</t>
  </si>
  <si>
    <t>stojka</t>
  </si>
  <si>
    <t xml:space="preserve">stojka -zadní  TR/114x5/ d./600/mm počet/4/ks/</t>
  </si>
  <si>
    <t>0,6*4*11,2*1,15</t>
  </si>
  <si>
    <t xml:space="preserve"> /1bm=11,2kg/</t>
  </si>
  <si>
    <t>55283919</t>
  </si>
  <si>
    <t>trubka ocelová bezešvá hladká jakost 11 353 114x5,0mm</t>
  </si>
  <si>
    <t>285443120</t>
  </si>
  <si>
    <t>prořez</t>
  </si>
  <si>
    <t>2,4*0,1</t>
  </si>
  <si>
    <t>767995114</t>
  </si>
  <si>
    <t>Montáž ostatních atypických zámečnických konstrukcí hmotnosti přes 20 do 50 kg</t>
  </si>
  <si>
    <t>114846888</t>
  </si>
  <si>
    <t>https://podminky.urs.cz/item/CS_URS_2025_02/767995114</t>
  </si>
  <si>
    <t>nové kce/9</t>
  </si>
  <si>
    <t xml:space="preserve">stojka -přední  TR/114x5/ d/2430/mm, počet/4/ks</t>
  </si>
  <si>
    <t>2,43*4*11,2*1,15</t>
  </si>
  <si>
    <t>569766296</t>
  </si>
  <si>
    <t>2,43*4</t>
  </si>
  <si>
    <t>9,72*0,1</t>
  </si>
  <si>
    <t>767995116</t>
  </si>
  <si>
    <t>Montáž ostatních atypických zámečnických konstrukcí hmotnosti přes 100 do 250 kg</t>
  </si>
  <si>
    <t>-561980878</t>
  </si>
  <si>
    <t>https://podminky.urs.cz/item/CS_URS_2025_02/767995116</t>
  </si>
  <si>
    <t>nové kce/11</t>
  </si>
  <si>
    <t xml:space="preserve">příčník </t>
  </si>
  <si>
    <t>příčník IPE/200/ d./5,25/m počet/4/ks</t>
  </si>
  <si>
    <t>5,25*4*22,4*1,1</t>
  </si>
  <si>
    <t xml:space="preserve"> /1bm=22,4kg/</t>
  </si>
  <si>
    <t>13010752</t>
  </si>
  <si>
    <t>ocel profilová jakost S235JR (11 375) průřez IPE 200</t>
  </si>
  <si>
    <t>563611426</t>
  </si>
  <si>
    <t>5,25*4*22,4*1,1*0,001</t>
  </si>
  <si>
    <t>767995117</t>
  </si>
  <si>
    <t>Montáž ostatních atypických zámečnických konstrukcí hmotnosti přes 250 do 500 kg</t>
  </si>
  <si>
    <t>1969973311</t>
  </si>
  <si>
    <t>https://podminky.urs.cz/item/CS_URS_2025_02/767995117</t>
  </si>
  <si>
    <t>nové kce/12</t>
  </si>
  <si>
    <t>podélný</t>
  </si>
  <si>
    <t>podélný nosník IPE/160/ d./19,1/m počet/5/ks</t>
  </si>
  <si>
    <t>19,1*5*15,8*1,1</t>
  </si>
  <si>
    <t xml:space="preserve"> /1bm=15,8kg</t>
  </si>
  <si>
    <t>13010748</t>
  </si>
  <si>
    <t>ocel profilová jakost S235JR (11 375) průřez IPE 160</t>
  </si>
  <si>
    <t>-1212144749</t>
  </si>
  <si>
    <t>19,1*5*15,8*1,1*0,001</t>
  </si>
  <si>
    <t>998767111</t>
  </si>
  <si>
    <t>Přesun hmot pro zámečnické konstrukce stanovený z hmotnosti přesunovaného materiálu vodorovná dopravní vzdálenost do 50 m s omezením mechanizace v objektech výšky do 6 m</t>
  </si>
  <si>
    <t>-638234540</t>
  </si>
  <si>
    <t>https://podminky.urs.cz/item/CS_URS_2025_02/998767111</t>
  </si>
  <si>
    <t>2025-068-04 - Elektro</t>
  </si>
  <si>
    <t xml:space="preserve">    97 - Prorážení otvorů a ostatní bourací práce</t>
  </si>
  <si>
    <t xml:space="preserve">    741 - Elektroinstalace - silnoproud</t>
  </si>
  <si>
    <t>1322121,R</t>
  </si>
  <si>
    <t>Výkop rýhy 50x100 cm včetně rozebrání povrchu, záhozu a opětné opravy povrchu)</t>
  </si>
  <si>
    <t>-141534181</t>
  </si>
  <si>
    <t>20*0,5*1,0</t>
  </si>
  <si>
    <t>97</t>
  </si>
  <si>
    <t>Prorážení otvorů a ostatní bourací práce</t>
  </si>
  <si>
    <t>974-R1</t>
  </si>
  <si>
    <t>Sekání drážek pro kabely</t>
  </si>
  <si>
    <t>614340011</t>
  </si>
  <si>
    <t>741</t>
  </si>
  <si>
    <t>Elektroinstalace - silnoproud</t>
  </si>
  <si>
    <t>741-R-011</t>
  </si>
  <si>
    <t>Demontáž stávajícího nabíječe</t>
  </si>
  <si>
    <t>1332705907</t>
  </si>
  <si>
    <t>741-1</t>
  </si>
  <si>
    <t>Montáže svítidel</t>
  </si>
  <si>
    <t>-123751704</t>
  </si>
  <si>
    <t>232</t>
  </si>
  <si>
    <t>348-R1</t>
  </si>
  <si>
    <t>typ 1 s nouzovým modulem v chodbách 1PP až 8NP, 145-2C0I-20GGM3/830 L45 145-2C0I-20GGM3/830, W; (2180 lm; 15.8 W; Nouz. osv.: 250 lm, 1.5 W; 1xLED 13W/830, 1xLED 1W/830)</t>
  </si>
  <si>
    <t>-1358890449</t>
  </si>
  <si>
    <t>typ 1 s nouzovým modulem v chodbách 1PP až 8NP, 145-2C0I-20GGM3/830 L45 145-2C0I-20GGM3/830, W; (2180 lm; 15.8 W; Nouz. osv.: 250 lm, 1.5 W; 1xLED 13W</t>
  </si>
  <si>
    <t>1xLED 1W/830)</t>
  </si>
  <si>
    <t>110</t>
  </si>
  <si>
    <t>348-R2</t>
  </si>
  <si>
    <t>typ EM:1; Svítidlo nouzové, s vlastní baterií, doba zálohy 3hodiny, min 250lm, IP20, montáž přisazená, tvar svítidla čtvercový/kruhový symetrická ch-ka.</t>
  </si>
  <si>
    <t>1773435753</t>
  </si>
  <si>
    <t>typ EM:1; Svítidlo nouzové,s vlastní baterií, doba zálohy 3hodiny, min 250lm, IP20, montáž přisazená, tvar svítidla čtvercový/kruhový symetrická ch-ka</t>
  </si>
  <si>
    <t>348-R3</t>
  </si>
  <si>
    <t>typ EM:2; Svítidlo nouzové, s vlastní baterií, doba zálohy 3hodiny, min 215lm, IP54, vyhřívané, montáž přisazená, tvar svítidla obdélníkový, asymetrická ch-ka.</t>
  </si>
  <si>
    <t>-1673485624</t>
  </si>
  <si>
    <t xml:space="preserve">typ EM:2; Svítidlo nouzové, s vlastní baterií, doba zálohy 3hodiny, min 215lm, IP54, vyhřívané, montáž přisazená, tvar svítidla obdélníkový, </t>
  </si>
  <si>
    <t>asymetrická ch-ka.</t>
  </si>
  <si>
    <t>348-R4</t>
  </si>
  <si>
    <t>typ EM:PCT - Svítidlo nouzové, s vlastní baterií, doba zálohy 3hod, min IP20, prosvětlený piktogram, montáž přisazená, tvar svítidla obdélníkový, dohlednost 22m</t>
  </si>
  <si>
    <t>1553929997</t>
  </si>
  <si>
    <t xml:space="preserve">typ EM:PCT - Svítidlo nouzové, s vlastní baterií, doba zálohy 3hod, min IP20, prosvětlený piktogram, montáž přisazená, tvar svítidla obdélníkový, </t>
  </si>
  <si>
    <t>dohlednost 22m</t>
  </si>
  <si>
    <t>348-R5</t>
  </si>
  <si>
    <t>typ EL:1; Svítidlo LED přisazené, prachotěsné, kruhové, IP64, 53W, 6223lm, 400K</t>
  </si>
  <si>
    <t>-376547619</t>
  </si>
  <si>
    <t>348-R6</t>
  </si>
  <si>
    <t>typ EM:3 - 19-214K-40GEM/83,W svítidlo kombinované nouzové, s vlastní baterií, doba zálohy 3hodiny, min 215lm, IP20</t>
  </si>
  <si>
    <t>1709151341</t>
  </si>
  <si>
    <t>73</t>
  </si>
  <si>
    <t>741-2</t>
  </si>
  <si>
    <t>Montáž kabelu</t>
  </si>
  <si>
    <t>339810819</t>
  </si>
  <si>
    <t>Montáž kabelů, vodičů a příslušenství</t>
  </si>
  <si>
    <t>3150</t>
  </si>
  <si>
    <t>341-R1</t>
  </si>
  <si>
    <t>Kabel Prafladur J 3x1,5</t>
  </si>
  <si>
    <t>-1952725991</t>
  </si>
  <si>
    <t>Praflasafe - J 3x1,5</t>
  </si>
  <si>
    <t>675</t>
  </si>
  <si>
    <t>341-R2</t>
  </si>
  <si>
    <t>Kabel Prafladur J 5x1,5</t>
  </si>
  <si>
    <t>2128152307</t>
  </si>
  <si>
    <t>Praflasafe - J 5x1,5</t>
  </si>
  <si>
    <t>1350</t>
  </si>
  <si>
    <t>341-R3</t>
  </si>
  <si>
    <t>Kabel PRAFlaDur-J P60-R 3x2,5</t>
  </si>
  <si>
    <t>-2096715619</t>
  </si>
  <si>
    <t>341-R4</t>
  </si>
  <si>
    <t>Kabel PRAFlaDur-J 5x16 P60-R</t>
  </si>
  <si>
    <t>-1680365773</t>
  </si>
  <si>
    <t>341-R5</t>
  </si>
  <si>
    <t>Kabel CYKY 5x6</t>
  </si>
  <si>
    <t>11747900</t>
  </si>
  <si>
    <t>341-R6</t>
  </si>
  <si>
    <t>FeZn 30x4</t>
  </si>
  <si>
    <t>-27389016</t>
  </si>
  <si>
    <t>341-R7</t>
  </si>
  <si>
    <t>Zřízení ochranného pospojování - bod</t>
  </si>
  <si>
    <t>-1185899375</t>
  </si>
  <si>
    <t>341-R8</t>
  </si>
  <si>
    <t>Trubka korugovaná HDPE DN 50</t>
  </si>
  <si>
    <t>338648236</t>
  </si>
  <si>
    <t>341-R9</t>
  </si>
  <si>
    <t>Lišta vkládací bezhalogenová LHD 40x20HF_HD</t>
  </si>
  <si>
    <t>-678514312</t>
  </si>
  <si>
    <t>925</t>
  </si>
  <si>
    <t>341-R10</t>
  </si>
  <si>
    <t>Lišta vkládací bezhalogenová LHD 40X40HF_HD</t>
  </si>
  <si>
    <t>-495353292</t>
  </si>
  <si>
    <t>741-3</t>
  </si>
  <si>
    <t>Požární ucpávky</t>
  </si>
  <si>
    <t>36093228</t>
  </si>
  <si>
    <t>741-4</t>
  </si>
  <si>
    <t>Rozvaděče - Znovumontáž nabíječe do nové pozice</t>
  </si>
  <si>
    <t>1683725675</t>
  </si>
  <si>
    <t>Znovumontáž nabíječe do nové pozice</t>
  </si>
  <si>
    <t>741-5</t>
  </si>
  <si>
    <t>Rozvaděče - Úprava rozvaděče RS1 podle technické zprávy</t>
  </si>
  <si>
    <t>-1729776823</t>
  </si>
  <si>
    <t>741-6</t>
  </si>
  <si>
    <t>UPS 400/400VAC, 5kW, doba zálohy 90minut, REPO kontakt</t>
  </si>
  <si>
    <t>785002748</t>
  </si>
  <si>
    <t>741810003</t>
  </si>
  <si>
    <t>Zkoušky a prohlídky elektrických rozvodů a zařízení celková prohlídka a vyhotovení revizní zprávy pro objem montážních prací přes 500 do 1000 tis. Kč</t>
  </si>
  <si>
    <t>24979270</t>
  </si>
  <si>
    <t>https://podminky.urs.cz/item/CS_URS_2025_01/741810003</t>
  </si>
  <si>
    <t>741810011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</si>
  <si>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</si>
  <si>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-886483343</t>
  </si>
  <si>
    <t>https://podminky.urs.cz/item/CS_URS_2025_01/741810011</t>
  </si>
  <si>
    <t>0,75*4 'Přepočtené koeficientem množství</t>
  </si>
  <si>
    <t>998741313</t>
  </si>
  <si>
    <t>Přesun hmot pro silnoproud stanovený procentní sazbou (%) z ceny vodorovná dopravní vzdálenost do 50 m ruční (bez užití mechanizace) v objektech výšky přes 12 do 24 m</t>
  </si>
  <si>
    <t>-279741667</t>
  </si>
  <si>
    <t>https://podminky.urs.cz/item/CS_URS_2025_02/998741313</t>
  </si>
  <si>
    <t>2025-068-05 - Slaboproud - EPS</t>
  </si>
  <si>
    <t xml:space="preserve">    742 - 742- Slaboproud - EPS</t>
  </si>
  <si>
    <t>742</t>
  </si>
  <si>
    <t>742- Slaboproud - EPS</t>
  </si>
  <si>
    <t>742-EPS-mat-01</t>
  </si>
  <si>
    <t>Ústředna EPS 6500, 4 smyčky, zdroj</t>
  </si>
  <si>
    <t>197556773</t>
  </si>
  <si>
    <t>P</t>
  </si>
  <si>
    <t>Poznámka k položce:_x000d_
Protec 6504/E/O/C</t>
  </si>
  <si>
    <t>742-EPS-mat-02</t>
  </si>
  <si>
    <t>Akumulátor 12V / 12Ah; rozměry (šxhxv) 151x99x101; 4,05kg</t>
  </si>
  <si>
    <t>-1147198569</t>
  </si>
  <si>
    <t>Poznámka k položce:_x000d_
AKU 12 Yuasa</t>
  </si>
  <si>
    <t>742-EPS-mat-03</t>
  </si>
  <si>
    <t>OPPO a zobrazovací tablo pro HZS</t>
  </si>
  <si>
    <t>1833604077</t>
  </si>
  <si>
    <t>Poznámka k položce:_x000d_
FAT-KÜ</t>
  </si>
  <si>
    <t>742-EPS-mat-04</t>
  </si>
  <si>
    <t>Rozhraní pro OPPO FBF-D a přenos na HZS pro ústředny PROTEC, RS232</t>
  </si>
  <si>
    <t>503466526</t>
  </si>
  <si>
    <t>Poznámka k položce:_x000d_
FBF Protec</t>
  </si>
  <si>
    <t>742-EPS-mat-05</t>
  </si>
  <si>
    <t>Modul SM3 pro připojení více jednotek RS485 (FAT)</t>
  </si>
  <si>
    <t>955989875</t>
  </si>
  <si>
    <t>Poznámka k položce:_x000d_
SM3 FAT</t>
  </si>
  <si>
    <t>742-EPS-mat-06</t>
  </si>
  <si>
    <t>KTPO FSD-S3 plus5 - se zámkem FAB, bez vložky</t>
  </si>
  <si>
    <t>-358570432</t>
  </si>
  <si>
    <t>Poznámka k položce:_x000d_
KTPO FSD-S3 plus5 - FAB</t>
  </si>
  <si>
    <t>742-EPS-mat-07</t>
  </si>
  <si>
    <t>Rámeček ke klíčovému trezoru SCHRANER</t>
  </si>
  <si>
    <t>1077883982</t>
  </si>
  <si>
    <t>Poznámka k položce:_x000d_
FSD-BR</t>
  </si>
  <si>
    <t>742-EPS-mat-08</t>
  </si>
  <si>
    <t>Maják s hlubokou paticí, 10Cd, červený</t>
  </si>
  <si>
    <t>1008946989</t>
  </si>
  <si>
    <t xml:space="preserve">Poznámka k položce:_x000d_
SOLEX  -SO/R/DR/10</t>
  </si>
  <si>
    <t>742-EPS-mat-09</t>
  </si>
  <si>
    <t>ZDP</t>
  </si>
  <si>
    <t>-58664631</t>
  </si>
  <si>
    <t>Poznámka k položce:_x000d_
ZDP Patrol</t>
  </si>
  <si>
    <t>742-EPS-mat-10</t>
  </si>
  <si>
    <t>Optickokouřový detektor</t>
  </si>
  <si>
    <t>-443325759</t>
  </si>
  <si>
    <t>Poznámka k položce:_x000d_
6000PLUS/OP</t>
  </si>
  <si>
    <t>742-EPS-mat-11</t>
  </si>
  <si>
    <t>Optoteplotní detektor</t>
  </si>
  <si>
    <t>-1161201861</t>
  </si>
  <si>
    <t>Poznámka k položce:_x000d_
6000PLUS/OPHT</t>
  </si>
  <si>
    <t>742-EPS-mat-12</t>
  </si>
  <si>
    <t>Univerzální patice pro detektory řady 6000</t>
  </si>
  <si>
    <t>-475562764</t>
  </si>
  <si>
    <t>Poznámka k položce:_x000d_
6000PLUS/BASE</t>
  </si>
  <si>
    <t>742-EPS-mat-13</t>
  </si>
  <si>
    <t>Tlačítkový hlásič pod omítku, vč.skla a test.klíčku</t>
  </si>
  <si>
    <t>209962564</t>
  </si>
  <si>
    <t>Poznámka k položce:_x000d_
6000/MCP</t>
  </si>
  <si>
    <t>742-EPS-mat-14</t>
  </si>
  <si>
    <t>Krabička pod tlačítko pro montáž na omítku</t>
  </si>
  <si>
    <t>650257489</t>
  </si>
  <si>
    <t>Poznámka k položce:_x000d_
MCP BOX</t>
  </si>
  <si>
    <t>742-EPS-mat-15</t>
  </si>
  <si>
    <t>Plastový kryt na tlačítko</t>
  </si>
  <si>
    <t>1873289521</t>
  </si>
  <si>
    <t>Poznámka k položce:_x000d_
PROTEC MCP COV</t>
  </si>
  <si>
    <t>742-EPS-mat-16</t>
  </si>
  <si>
    <t>Zálohovaný zdroj 24V, 5A, EN54 - VdS, 2x aku 12V max 18 Ah v kovovém boxu (bez AKU)</t>
  </si>
  <si>
    <t>1827352131</t>
  </si>
  <si>
    <t>Poznámka k položce:_x000d_
BF562-5</t>
  </si>
  <si>
    <t>742-EPS-mat-17</t>
  </si>
  <si>
    <t>Akumulátor 12V / 17Ah; rozměry (šxhxv) 181x77x167; 4,9kg</t>
  </si>
  <si>
    <t>-140067210</t>
  </si>
  <si>
    <t>Poznámka k položce:_x000d_
AKU 17</t>
  </si>
  <si>
    <t>742-EPS-mat-18</t>
  </si>
  <si>
    <t>Výstupní modul na DIN lištu, NO/NC kontakt</t>
  </si>
  <si>
    <t>-1159626666</t>
  </si>
  <si>
    <t>Poznámka k položce:_x000d_
6000/CCO</t>
  </si>
  <si>
    <t>742-EPS-mat-19</t>
  </si>
  <si>
    <t>Vstupní modul na DIN lištu, monitorovaný vstup</t>
  </si>
  <si>
    <t>1457556580</t>
  </si>
  <si>
    <t>Poznámka k položce:_x000d_
6000/MIP</t>
  </si>
  <si>
    <t>742-EPS-mat-20</t>
  </si>
  <si>
    <t>Montážní krabice pro výše uvedené moduly (6000)</t>
  </si>
  <si>
    <t>-939591189</t>
  </si>
  <si>
    <t>Poznámka k položce:_x000d_
Krabice</t>
  </si>
  <si>
    <t>742-EPS-mat-21</t>
  </si>
  <si>
    <t>Siréna s mělkou paticí, červená, 9-28V</t>
  </si>
  <si>
    <t>-296766209</t>
  </si>
  <si>
    <t xml:space="preserve">Poznámka k položce:_x000d_
ROSHNI  - ROLP/SV/R/S</t>
  </si>
  <si>
    <t>742-EPS-mat-22</t>
  </si>
  <si>
    <t>Provozní kniha EPS</t>
  </si>
  <si>
    <t>-1513146112</t>
  </si>
  <si>
    <t>Poznámka k položce:_x000d_
Provozní kniha</t>
  </si>
  <si>
    <t>742-EPS-mat-23</t>
  </si>
  <si>
    <t>Kabel J-H(ST)Y 1x2x0.8 bezhalogenový</t>
  </si>
  <si>
    <t>-792734481</t>
  </si>
  <si>
    <t>Poznámka k položce:_x000d_
JHSTH 1x2x0,8</t>
  </si>
  <si>
    <t>742-EPS-mat-24</t>
  </si>
  <si>
    <t>Kabel 1x2x0,8, B2ca s1 d0, P15-R, pro trasy s funkční integritou</t>
  </si>
  <si>
    <t>952754627</t>
  </si>
  <si>
    <t>Poznámka k položce:_x000d_
PRAFlaGuard 1x2x0,8</t>
  </si>
  <si>
    <t>742-EPS-mat-25</t>
  </si>
  <si>
    <t>Kabel PRAFlaDur-O 2x1,5 RE P60-R, B2caS1D0, pro trasy s funkční integritou</t>
  </si>
  <si>
    <t>-1116198126</t>
  </si>
  <si>
    <t>Poznámka k položce:_x000d_
PRAFLADUR-O 2x1,5</t>
  </si>
  <si>
    <t>742-EPS-mat-26</t>
  </si>
  <si>
    <t>Kabel 4x2x0,8, B2ca s1 d0, P15-R, pro trasy s funkční integritou</t>
  </si>
  <si>
    <t>460388002</t>
  </si>
  <si>
    <t>Poznámka k položce:_x000d_
PRAFlaGuard 4x2x0,8</t>
  </si>
  <si>
    <t>742-EPS-mat-27</t>
  </si>
  <si>
    <t>Lišta 20x20 bílá bezhalogenní</t>
  </si>
  <si>
    <t>-468722185</t>
  </si>
  <si>
    <t>Poznámka k položce:_x000d_
LH 20x20 HF</t>
  </si>
  <si>
    <t>742-EPS-mat-28</t>
  </si>
  <si>
    <t>Trubka pevná bezhalogenní, průměr 16mm</t>
  </si>
  <si>
    <t>-1475620176</t>
  </si>
  <si>
    <t>Poznámka k položce:_x000d_
TRUB 16 HF</t>
  </si>
  <si>
    <t>742-EPS-mat-29</t>
  </si>
  <si>
    <t>Husí krk 16 mm bezhalogenní</t>
  </si>
  <si>
    <t>-1983128388</t>
  </si>
  <si>
    <t>Poznámka k položce:_x000d_
monoflex 16 HF</t>
  </si>
  <si>
    <t>742-EPS-mat-30</t>
  </si>
  <si>
    <t>Příchytka trubky 16 mm bezhalogenní</t>
  </si>
  <si>
    <t>1425607846</t>
  </si>
  <si>
    <t>Poznámka k položce:_x000d_
PKLS M16 HF</t>
  </si>
  <si>
    <t>742-EPS-mat-31</t>
  </si>
  <si>
    <t>Kabelová příchytka 05925 pro kabel JHSTH 1x2x0,8</t>
  </si>
  <si>
    <t>198291853</t>
  </si>
  <si>
    <t>Poznámka k položce:_x000d_
Příchytka kovová 5mm</t>
  </si>
  <si>
    <t>742-EPS-mat-32</t>
  </si>
  <si>
    <t>HILTI jednoduchá trubk. příchytka 8mm</t>
  </si>
  <si>
    <t>-713569879</t>
  </si>
  <si>
    <t>Poznámka k položce:_x000d_
X-FB 8 MX</t>
  </si>
  <si>
    <t>742-EPS-mat-33</t>
  </si>
  <si>
    <t>HILTI jednoduchá trubk. příchytka 13mm</t>
  </si>
  <si>
    <t>-1304024855</t>
  </si>
  <si>
    <t>Poznámka k položce:_x000d_
X-FB 13 MX</t>
  </si>
  <si>
    <t>742-EPS-mat-34</t>
  </si>
  <si>
    <t>HILTI dvojitá trubk. příchytka 13mm</t>
  </si>
  <si>
    <t>-2091321762</t>
  </si>
  <si>
    <t>Poznámka k položce:_x000d_
X-DFB 13 MX</t>
  </si>
  <si>
    <t>742-EPS-mat-35</t>
  </si>
  <si>
    <t>Příchytka kab. svazků X-ECH-FE 15 MX HILTI</t>
  </si>
  <si>
    <t>-1389855815</t>
  </si>
  <si>
    <t>Poznámka k položce:_x000d_
X-ECH-FE 15MX</t>
  </si>
  <si>
    <t>742-EPS-mat-36</t>
  </si>
  <si>
    <t>X-P 20 B3 MX Bulk, hřebík do nastřelovačky elektrické 20mm</t>
  </si>
  <si>
    <t>920585587</t>
  </si>
  <si>
    <t>Poznámka k položce:_x000d_
X-P 20</t>
  </si>
  <si>
    <t>742-EPS-mat-37</t>
  </si>
  <si>
    <t>Drobný spotřební materiál</t>
  </si>
  <si>
    <t>800158212</t>
  </si>
  <si>
    <t>Poznámka k položce:_x000d_
DSM500</t>
  </si>
  <si>
    <t>742-EPS-mont-01</t>
  </si>
  <si>
    <t>Realizační projektová dokumentace</t>
  </si>
  <si>
    <t>-1601933714</t>
  </si>
  <si>
    <t>Poznámka k položce:_x000d_
DPS</t>
  </si>
  <si>
    <t>742-EPS-mont-02</t>
  </si>
  <si>
    <t>Montážní práce komplet</t>
  </si>
  <si>
    <t>hod</t>
  </si>
  <si>
    <t>-1416253976</t>
  </si>
  <si>
    <t>Poznámka k položce:_x000d_
MONT</t>
  </si>
  <si>
    <t>742-EPS-mont-03</t>
  </si>
  <si>
    <t>Stavební přípomoce</t>
  </si>
  <si>
    <t>545315941</t>
  </si>
  <si>
    <t>Poznámka k položce:_x000d_
STAV</t>
  </si>
  <si>
    <t>742-EPS-mont-04</t>
  </si>
  <si>
    <t>Programování EPS,</t>
  </si>
  <si>
    <t>614737203</t>
  </si>
  <si>
    <t>Poznámka k položce:_x000d_
PROG</t>
  </si>
  <si>
    <t>742-EPS-mont-05</t>
  </si>
  <si>
    <t>Zapojení, oživení EPS</t>
  </si>
  <si>
    <t>1887333813</t>
  </si>
  <si>
    <t>Poznámka k položce:_x000d_
OŽ</t>
  </si>
  <si>
    <t>43</t>
  </si>
  <si>
    <t>742-EPS-mont-06</t>
  </si>
  <si>
    <t>Funkční zkouška EPS dle Vyhl. 246/2001 Sb. - kontrola provozuschopnosti</t>
  </si>
  <si>
    <t>-95214162</t>
  </si>
  <si>
    <t>Poznámka k položce:_x000d_
FZ-EPS-R</t>
  </si>
  <si>
    <t>44</t>
  </si>
  <si>
    <t>742-EPS-mont-07</t>
  </si>
  <si>
    <t>Doprava</t>
  </si>
  <si>
    <t>1073963615</t>
  </si>
  <si>
    <t>Poznámka k položce:_x000d_
DOP</t>
  </si>
  <si>
    <t>45</t>
  </si>
  <si>
    <t>742-EPS-mont-08</t>
  </si>
  <si>
    <t>Předávací dokumentace a DSPS</t>
  </si>
  <si>
    <t>-1849524100</t>
  </si>
  <si>
    <t>Poznámka k položce:_x000d_
DOKU</t>
  </si>
  <si>
    <t>2025-068-06 - VRN- vedlejší rozpočtové náklady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</si>
  <si>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</si>
  <si>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</si>
  <si>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</si>
  <si>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</si>
  <si>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</si>
  <si>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 xml:space="preserve">    VRN9 - Ostatní náklady</t>
  </si>
  <si>
    <t>VRN</t>
  </si>
  <si>
    <t>Vedlejší rozpočtové náklady</t>
  </si>
  <si>
    <t>VRN1</t>
  </si>
  <si>
    <t>Průzkumné, geodetické a projektové práce</t>
  </si>
  <si>
    <t>013254000</t>
  </si>
  <si>
    <t>Dokumentace skutečného provedení stavby</t>
  </si>
  <si>
    <t>soubor</t>
  </si>
  <si>
    <t>1024</t>
  </si>
  <si>
    <t>159009960</t>
  </si>
  <si>
    <t>https://podminky.urs.cz/item/CS_URS_2025_02/013254000</t>
  </si>
  <si>
    <t>VRN3</t>
  </si>
  <si>
    <t>Zařízení staveniště</t>
  </si>
  <si>
    <t>030001000.1</t>
  </si>
  <si>
    <t>2118183169</t>
  </si>
  <si>
    <t>https://podminky.urs.cz/item/CS_URS_2025_02/030001000.1</t>
  </si>
  <si>
    <t>034503000</t>
  </si>
  <si>
    <t>Informační tabule na staveništi</t>
  </si>
  <si>
    <t>-1941452348</t>
  </si>
  <si>
    <t>https://podminky.urs.cz/item/CS_URS_2025_02/034503000</t>
  </si>
  <si>
    <t>VRN4</t>
  </si>
  <si>
    <t>Inženýrská činnost</t>
  </si>
  <si>
    <t>041403000</t>
  </si>
  <si>
    <t>Koordinátor BOZP na staveništi</t>
  </si>
  <si>
    <t>325088403</t>
  </si>
  <si>
    <t>https://podminky.urs.cz/item/CS_URS_2025_02/041403000</t>
  </si>
  <si>
    <t>042503000</t>
  </si>
  <si>
    <t>Plán BOZP na staveništi</t>
  </si>
  <si>
    <t>-479821796</t>
  </si>
  <si>
    <t>https://podminky.urs.cz/item/CS_URS_2025_02/042503000</t>
  </si>
  <si>
    <t>045002000</t>
  </si>
  <si>
    <t>Kompletační a koordinační činnost</t>
  </si>
  <si>
    <t>-269014958</t>
  </si>
  <si>
    <t>https://podminky.urs.cz/item/CS_URS_2025_02/045002000</t>
  </si>
  <si>
    <t>VRN6</t>
  </si>
  <si>
    <t>Územní vlivy</t>
  </si>
  <si>
    <t>065002000</t>
  </si>
  <si>
    <t>Mimostaveništní doprava materiálů</t>
  </si>
  <si>
    <t>-731107411</t>
  </si>
  <si>
    <t>https://podminky.urs.cz/item/CS_URS_2025_02/065002000</t>
  </si>
  <si>
    <t>VRN9</t>
  </si>
  <si>
    <t>Ostatní náklady</t>
  </si>
  <si>
    <t>090001000</t>
  </si>
  <si>
    <t>Ostatní náklady (Stavební přípomoce)</t>
  </si>
  <si>
    <t>1968983070</t>
  </si>
  <si>
    <t>https://podminky.urs.cz/item/CS_URS_2025_02/090001000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</si>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</sst>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8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41" fillId="0" borderId="0" xfId="0" applyFont="1" applyAlignment="1" applyProtection="1">
      <alignment vertical="center" wrapText="1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styles" Target="styles.xml" /><Relationship Id="rId27" Type="http://schemas.openxmlformats.org/officeDocument/2006/relationships/theme" Target="theme/theme1.xml" /><Relationship Id="rId28" Type="http://schemas.openxmlformats.org/officeDocument/2006/relationships/calcChain" Target="calcChain.xml" /><Relationship Id="rId29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968072455" TargetMode="External" /><Relationship Id="rId2" Type="http://schemas.openxmlformats.org/officeDocument/2006/relationships/hyperlink" Target="https://podminky.urs.cz/item/CS_URS_2025_02/971033531" TargetMode="External" /><Relationship Id="rId3" Type="http://schemas.openxmlformats.org/officeDocument/2006/relationships/hyperlink" Target="https://podminky.urs.cz/item/CS_URS_2025_02/997013216" TargetMode="External" /><Relationship Id="rId4" Type="http://schemas.openxmlformats.org/officeDocument/2006/relationships/hyperlink" Target="https://podminky.urs.cz/item/CS_URS_2025_02/997013501" TargetMode="External" /><Relationship Id="rId5" Type="http://schemas.openxmlformats.org/officeDocument/2006/relationships/hyperlink" Target="https://podminky.urs.cz/item/CS_URS_2025_02/997013509" TargetMode="External" /><Relationship Id="rId6" Type="http://schemas.openxmlformats.org/officeDocument/2006/relationships/hyperlink" Target="https://podminky.urs.cz/item/CS_URS_2025_02/997013603" TargetMode="External" /><Relationship Id="rId7" Type="http://schemas.openxmlformats.org/officeDocument/2006/relationships/hyperlink" Target="https://podminky.urs.cz/item/CS_URS_2025_02/997013631" TargetMode="External" /><Relationship Id="rId8" Type="http://schemas.openxmlformats.org/officeDocument/2006/relationships/hyperlink" Target="https://podminky.urs.cz/item/CS_URS_2025_02/997013811" TargetMode="External" /><Relationship Id="rId9" Type="http://schemas.openxmlformats.org/officeDocument/2006/relationships/hyperlink" Target="https://podminky.urs.cz/item/CS_URS_2025_02/766691914" TargetMode="External" /><Relationship Id="rId10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612325421" TargetMode="External" /><Relationship Id="rId2" Type="http://schemas.openxmlformats.org/officeDocument/2006/relationships/hyperlink" Target="https://podminky.urs.cz/item/CS_URS_2025_02/619995001" TargetMode="External" /><Relationship Id="rId3" Type="http://schemas.openxmlformats.org/officeDocument/2006/relationships/hyperlink" Target="https://podminky.urs.cz/item/CS_URS_2025_02/642945111" TargetMode="External" /><Relationship Id="rId4" Type="http://schemas.openxmlformats.org/officeDocument/2006/relationships/hyperlink" Target="https://podminky.urs.cz/item/CS_URS_2025_02/642945112" TargetMode="External" /><Relationship Id="rId5" Type="http://schemas.openxmlformats.org/officeDocument/2006/relationships/hyperlink" Target="https://podminky.urs.cz/item/CS_URS_2025_02/949101111" TargetMode="External" /><Relationship Id="rId6" Type="http://schemas.openxmlformats.org/officeDocument/2006/relationships/hyperlink" Target="https://podminky.urs.cz/item/CS_URS_2025_02/952901111" TargetMode="External" /><Relationship Id="rId7" Type="http://schemas.openxmlformats.org/officeDocument/2006/relationships/hyperlink" Target="https://podminky.urs.cz/item/CS_URS_2025_02/998018001" TargetMode="External" /><Relationship Id="rId8" Type="http://schemas.openxmlformats.org/officeDocument/2006/relationships/hyperlink" Target="https://podminky.urs.cz/item/CS_URS_2025_02/763131431" TargetMode="External" /><Relationship Id="rId9" Type="http://schemas.openxmlformats.org/officeDocument/2006/relationships/hyperlink" Target="https://podminky.urs.cz/item/CS_URS_2025_02/763131714" TargetMode="External" /><Relationship Id="rId10" Type="http://schemas.openxmlformats.org/officeDocument/2006/relationships/hyperlink" Target="https://podminky.urs.cz/item/CS_URS_2025_02/763131771" TargetMode="External" /><Relationship Id="rId11" Type="http://schemas.openxmlformats.org/officeDocument/2006/relationships/hyperlink" Target="https://podminky.urs.cz/item/CS_URS_2025_02/998763331" TargetMode="External" /><Relationship Id="rId12" Type="http://schemas.openxmlformats.org/officeDocument/2006/relationships/hyperlink" Target="https://podminky.urs.cz/item/CS_URS_2025_02/767114141" TargetMode="External" /><Relationship Id="rId13" Type="http://schemas.openxmlformats.org/officeDocument/2006/relationships/hyperlink" Target="https://podminky.urs.cz/item/CS_URS_2025_01/767646510" TargetMode="External" /><Relationship Id="rId14" Type="http://schemas.openxmlformats.org/officeDocument/2006/relationships/hyperlink" Target="https://podminky.urs.cz/item/CS_URS_2025_01/767646510" TargetMode="External" /><Relationship Id="rId15" Type="http://schemas.openxmlformats.org/officeDocument/2006/relationships/hyperlink" Target="https://podminky.urs.cz/item/CS_URS_2025_01/767646521" TargetMode="External" /><Relationship Id="rId16" Type="http://schemas.openxmlformats.org/officeDocument/2006/relationships/hyperlink" Target="https://podminky.urs.cz/item/CS_URS_2025_01/767646522" TargetMode="External" /><Relationship Id="rId17" Type="http://schemas.openxmlformats.org/officeDocument/2006/relationships/hyperlink" Target="https://podminky.urs.cz/item/CS_URS_2025_01/767649191" TargetMode="External" /><Relationship Id="rId18" Type="http://schemas.openxmlformats.org/officeDocument/2006/relationships/hyperlink" Target="https://podminky.urs.cz/item/CS_URS_2025_01/767649198" TargetMode="External" /><Relationship Id="rId19" Type="http://schemas.openxmlformats.org/officeDocument/2006/relationships/hyperlink" Target="https://podminky.urs.cz/item/CS_URS_2025_01/998767121" TargetMode="External" /><Relationship Id="rId20" Type="http://schemas.openxmlformats.org/officeDocument/2006/relationships/hyperlink" Target="https://podminky.urs.cz/item/CS_URS_2025_02/784171101" TargetMode="External" /><Relationship Id="rId21" Type="http://schemas.openxmlformats.org/officeDocument/2006/relationships/hyperlink" Target="https://podminky.urs.cz/item/CS_URS_2025_02/784171111" TargetMode="External" /><Relationship Id="rId22" Type="http://schemas.openxmlformats.org/officeDocument/2006/relationships/hyperlink" Target="https://podminky.urs.cz/item/CS_URS_2025_02/784181111" TargetMode="External" /><Relationship Id="rId23" Type="http://schemas.openxmlformats.org/officeDocument/2006/relationships/hyperlink" Target="https://podminky.urs.cz/item/CS_URS_2025_02/784191005" TargetMode="External" /><Relationship Id="rId24" Type="http://schemas.openxmlformats.org/officeDocument/2006/relationships/hyperlink" Target="https://podminky.urs.cz/item/CS_URS_2025_02/784191007" TargetMode="External" /><Relationship Id="rId25" Type="http://schemas.openxmlformats.org/officeDocument/2006/relationships/hyperlink" Target="https://podminky.urs.cz/item/CS_URS_2025_02/784211101" TargetMode="External" /><Relationship Id="rId26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612325421" TargetMode="External" /><Relationship Id="rId2" Type="http://schemas.openxmlformats.org/officeDocument/2006/relationships/hyperlink" Target="https://podminky.urs.cz/item/CS_URS_2025_02/619995001" TargetMode="External" /><Relationship Id="rId3" Type="http://schemas.openxmlformats.org/officeDocument/2006/relationships/hyperlink" Target="https://podminky.urs.cz/item/CS_URS_2025_02/642945111" TargetMode="External" /><Relationship Id="rId4" Type="http://schemas.openxmlformats.org/officeDocument/2006/relationships/hyperlink" Target="https://podminky.urs.cz/item/CS_URS_2025_02/952901111" TargetMode="External" /><Relationship Id="rId5" Type="http://schemas.openxmlformats.org/officeDocument/2006/relationships/hyperlink" Target="https://podminky.urs.cz/item/CS_URS_2025_02/998018001" TargetMode="External" /><Relationship Id="rId6" Type="http://schemas.openxmlformats.org/officeDocument/2006/relationships/hyperlink" Target="https://podminky.urs.cz/item/CS_URS_2025_02/766660021" TargetMode="External" /><Relationship Id="rId7" Type="http://schemas.openxmlformats.org/officeDocument/2006/relationships/hyperlink" Target="https://podminky.urs.cz/item/CS_URS_2025_02/766660022" TargetMode="External" /><Relationship Id="rId8" Type="http://schemas.openxmlformats.org/officeDocument/2006/relationships/hyperlink" Target="https://podminky.urs.cz/item/CS_URS_2025_02/766660717" TargetMode="External" /><Relationship Id="rId9" Type="http://schemas.openxmlformats.org/officeDocument/2006/relationships/hyperlink" Target="https://podminky.urs.cz/item/CS_URS_2025_02/766660752" TargetMode="External" /><Relationship Id="rId10" Type="http://schemas.openxmlformats.org/officeDocument/2006/relationships/hyperlink" Target="https://podminky.urs.cz/item/CS_URS_2025_02/998766121" TargetMode="External" /><Relationship Id="rId11" Type="http://schemas.openxmlformats.org/officeDocument/2006/relationships/hyperlink" Target="https://podminky.urs.cz/item/CS_URS_2025_02/767114141" TargetMode="External" /><Relationship Id="rId12" Type="http://schemas.openxmlformats.org/officeDocument/2006/relationships/hyperlink" Target="https://podminky.urs.cz/item/CS_URS_2025_01/767649198" TargetMode="External" /><Relationship Id="rId13" Type="http://schemas.openxmlformats.org/officeDocument/2006/relationships/hyperlink" Target="https://podminky.urs.cz/item/CS_URS_2025_01/998767121" TargetMode="External" /><Relationship Id="rId14" Type="http://schemas.openxmlformats.org/officeDocument/2006/relationships/hyperlink" Target="https://podminky.urs.cz/item/CS_URS_2025_02/784171101" TargetMode="External" /><Relationship Id="rId15" Type="http://schemas.openxmlformats.org/officeDocument/2006/relationships/hyperlink" Target="https://podminky.urs.cz/item/CS_URS_2025_02/784171111" TargetMode="External" /><Relationship Id="rId16" Type="http://schemas.openxmlformats.org/officeDocument/2006/relationships/hyperlink" Target="https://podminky.urs.cz/item/CS_URS_2025_02/784181111" TargetMode="External" /><Relationship Id="rId17" Type="http://schemas.openxmlformats.org/officeDocument/2006/relationships/hyperlink" Target="https://podminky.urs.cz/item/CS_URS_2025_02/784191005" TargetMode="External" /><Relationship Id="rId18" Type="http://schemas.openxmlformats.org/officeDocument/2006/relationships/hyperlink" Target="https://podminky.urs.cz/item/CS_URS_2025_02/784191007" TargetMode="External" /><Relationship Id="rId19" Type="http://schemas.openxmlformats.org/officeDocument/2006/relationships/hyperlink" Target="https://podminky.urs.cz/item/CS_URS_2025_02/784211101" TargetMode="External" /><Relationship Id="rId20" Type="http://schemas.openxmlformats.org/officeDocument/2006/relationships/hyperlink" Target="https://podminky.urs.cz/item/CS_URS_2025_02/784211107" TargetMode="External" /><Relationship Id="rId2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612325421" TargetMode="External" /><Relationship Id="rId2" Type="http://schemas.openxmlformats.org/officeDocument/2006/relationships/hyperlink" Target="https://podminky.urs.cz/item/CS_URS_2025_02/619995001" TargetMode="External" /><Relationship Id="rId3" Type="http://schemas.openxmlformats.org/officeDocument/2006/relationships/hyperlink" Target="https://podminky.urs.cz/item/CS_URS_2025_02/642945111" TargetMode="External" /><Relationship Id="rId4" Type="http://schemas.openxmlformats.org/officeDocument/2006/relationships/hyperlink" Target="https://podminky.urs.cz/item/CS_URS_2025_02/952901111" TargetMode="External" /><Relationship Id="rId5" Type="http://schemas.openxmlformats.org/officeDocument/2006/relationships/hyperlink" Target="https://podminky.urs.cz/item/CS_URS_2025_02/998018001" TargetMode="External" /><Relationship Id="rId6" Type="http://schemas.openxmlformats.org/officeDocument/2006/relationships/hyperlink" Target="https://podminky.urs.cz/item/CS_URS_2025_02/766660021" TargetMode="External" /><Relationship Id="rId7" Type="http://schemas.openxmlformats.org/officeDocument/2006/relationships/hyperlink" Target="https://podminky.urs.cz/item/CS_URS_2025_02/766660022" TargetMode="External" /><Relationship Id="rId8" Type="http://schemas.openxmlformats.org/officeDocument/2006/relationships/hyperlink" Target="https://podminky.urs.cz/item/CS_URS_2025_02/766660717" TargetMode="External" /><Relationship Id="rId9" Type="http://schemas.openxmlformats.org/officeDocument/2006/relationships/hyperlink" Target="https://podminky.urs.cz/item/CS_URS_2025_02/766660734" TargetMode="External" /><Relationship Id="rId10" Type="http://schemas.openxmlformats.org/officeDocument/2006/relationships/hyperlink" Target="https://podminky.urs.cz/item/CS_URS_2025_02/766660752" TargetMode="External" /><Relationship Id="rId11" Type="http://schemas.openxmlformats.org/officeDocument/2006/relationships/hyperlink" Target="https://podminky.urs.cz/item/CS_URS_2025_02/998766121" TargetMode="External" /><Relationship Id="rId12" Type="http://schemas.openxmlformats.org/officeDocument/2006/relationships/hyperlink" Target="https://podminky.urs.cz/item/CS_URS_2025_02/784171101" TargetMode="External" /><Relationship Id="rId13" Type="http://schemas.openxmlformats.org/officeDocument/2006/relationships/hyperlink" Target="https://podminky.urs.cz/item/CS_URS_2025_02/784171111" TargetMode="External" /><Relationship Id="rId14" Type="http://schemas.openxmlformats.org/officeDocument/2006/relationships/hyperlink" Target="https://podminky.urs.cz/item/CS_URS_2025_02/784181111" TargetMode="External" /><Relationship Id="rId15" Type="http://schemas.openxmlformats.org/officeDocument/2006/relationships/hyperlink" Target="https://podminky.urs.cz/item/CS_URS_2025_02/784191003" TargetMode="External" /><Relationship Id="rId16" Type="http://schemas.openxmlformats.org/officeDocument/2006/relationships/hyperlink" Target="https://podminky.urs.cz/item/CS_URS_2025_02/784191005" TargetMode="External" /><Relationship Id="rId17" Type="http://schemas.openxmlformats.org/officeDocument/2006/relationships/hyperlink" Target="https://podminky.urs.cz/item/CS_URS_2025_02/784191007" TargetMode="External" /><Relationship Id="rId18" Type="http://schemas.openxmlformats.org/officeDocument/2006/relationships/hyperlink" Target="https://podminky.urs.cz/item/CS_URS_2025_02/784211101" TargetMode="External" /><Relationship Id="rId19" Type="http://schemas.openxmlformats.org/officeDocument/2006/relationships/hyperlink" Target="https://podminky.urs.cz/item/CS_URS_2025_02/784211107" TargetMode="External" /><Relationship Id="rId20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612325421" TargetMode="External" /><Relationship Id="rId2" Type="http://schemas.openxmlformats.org/officeDocument/2006/relationships/hyperlink" Target="https://podminky.urs.cz/item/CS_URS_2025_02/619995001" TargetMode="External" /><Relationship Id="rId3" Type="http://schemas.openxmlformats.org/officeDocument/2006/relationships/hyperlink" Target="https://podminky.urs.cz/item/CS_URS_2025_02/642945111" TargetMode="External" /><Relationship Id="rId4" Type="http://schemas.openxmlformats.org/officeDocument/2006/relationships/hyperlink" Target="https://podminky.urs.cz/item/CS_URS_2025_02/952901111" TargetMode="External" /><Relationship Id="rId5" Type="http://schemas.openxmlformats.org/officeDocument/2006/relationships/hyperlink" Target="https://podminky.urs.cz/item/CS_URS_2025_02/998018002" TargetMode="External" /><Relationship Id="rId6" Type="http://schemas.openxmlformats.org/officeDocument/2006/relationships/hyperlink" Target="https://podminky.urs.cz/item/CS_URS_2025_02/766660021" TargetMode="External" /><Relationship Id="rId7" Type="http://schemas.openxmlformats.org/officeDocument/2006/relationships/hyperlink" Target="https://podminky.urs.cz/item/CS_URS_2025_02/766660022" TargetMode="External" /><Relationship Id="rId8" Type="http://schemas.openxmlformats.org/officeDocument/2006/relationships/hyperlink" Target="https://podminky.urs.cz/item/CS_URS_2025_02/766660717" TargetMode="External" /><Relationship Id="rId9" Type="http://schemas.openxmlformats.org/officeDocument/2006/relationships/hyperlink" Target="https://podminky.urs.cz/item/CS_URS_2025_02/766660734" TargetMode="External" /><Relationship Id="rId10" Type="http://schemas.openxmlformats.org/officeDocument/2006/relationships/hyperlink" Target="https://podminky.urs.cz/item/CS_URS_2025_02/766660752" TargetMode="External" /><Relationship Id="rId11" Type="http://schemas.openxmlformats.org/officeDocument/2006/relationships/hyperlink" Target="https://podminky.urs.cz/item/CS_URS_2025_02/998766122" TargetMode="External" /><Relationship Id="rId12" Type="http://schemas.openxmlformats.org/officeDocument/2006/relationships/hyperlink" Target="https://podminky.urs.cz/item/CS_URS_2025_02/784171101" TargetMode="External" /><Relationship Id="rId13" Type="http://schemas.openxmlformats.org/officeDocument/2006/relationships/hyperlink" Target="https://podminky.urs.cz/item/CS_URS_2025_02/784171111" TargetMode="External" /><Relationship Id="rId14" Type="http://schemas.openxmlformats.org/officeDocument/2006/relationships/hyperlink" Target="https://podminky.urs.cz/item/CS_URS_2025_02/784181111" TargetMode="External" /><Relationship Id="rId15" Type="http://schemas.openxmlformats.org/officeDocument/2006/relationships/hyperlink" Target="https://podminky.urs.cz/item/CS_URS_2025_02/784191003" TargetMode="External" /><Relationship Id="rId16" Type="http://schemas.openxmlformats.org/officeDocument/2006/relationships/hyperlink" Target="https://podminky.urs.cz/item/CS_URS_2025_02/784191005" TargetMode="External" /><Relationship Id="rId17" Type="http://schemas.openxmlformats.org/officeDocument/2006/relationships/hyperlink" Target="https://podminky.urs.cz/item/CS_URS_2025_02/784191007" TargetMode="External" /><Relationship Id="rId18" Type="http://schemas.openxmlformats.org/officeDocument/2006/relationships/hyperlink" Target="https://podminky.urs.cz/item/CS_URS_2025_02/784211101" TargetMode="External" /><Relationship Id="rId19" Type="http://schemas.openxmlformats.org/officeDocument/2006/relationships/hyperlink" Target="https://podminky.urs.cz/item/CS_URS_2025_02/784211107" TargetMode="External" /><Relationship Id="rId20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612325421" TargetMode="External" /><Relationship Id="rId2" Type="http://schemas.openxmlformats.org/officeDocument/2006/relationships/hyperlink" Target="https://podminky.urs.cz/item/CS_URS_2025_02/619995001" TargetMode="External" /><Relationship Id="rId3" Type="http://schemas.openxmlformats.org/officeDocument/2006/relationships/hyperlink" Target="https://podminky.urs.cz/item/CS_URS_2025_02/642945111" TargetMode="External" /><Relationship Id="rId4" Type="http://schemas.openxmlformats.org/officeDocument/2006/relationships/hyperlink" Target="https://podminky.urs.cz/item/CS_URS_2025_02/952901111" TargetMode="External" /><Relationship Id="rId5" Type="http://schemas.openxmlformats.org/officeDocument/2006/relationships/hyperlink" Target="https://podminky.urs.cz/item/CS_URS_2025_02/998018002" TargetMode="External" /><Relationship Id="rId6" Type="http://schemas.openxmlformats.org/officeDocument/2006/relationships/hyperlink" Target="https://podminky.urs.cz/item/CS_URS_2025_02/766660021" TargetMode="External" /><Relationship Id="rId7" Type="http://schemas.openxmlformats.org/officeDocument/2006/relationships/hyperlink" Target="https://podminky.urs.cz/item/CS_URS_2025_02/766660022" TargetMode="External" /><Relationship Id="rId8" Type="http://schemas.openxmlformats.org/officeDocument/2006/relationships/hyperlink" Target="https://podminky.urs.cz/item/CS_URS_2025_02/766660717" TargetMode="External" /><Relationship Id="rId9" Type="http://schemas.openxmlformats.org/officeDocument/2006/relationships/hyperlink" Target="https://podminky.urs.cz/item/CS_URS_2025_02/766660734" TargetMode="External" /><Relationship Id="rId10" Type="http://schemas.openxmlformats.org/officeDocument/2006/relationships/hyperlink" Target="https://podminky.urs.cz/item/CS_URS_2025_02/766660752" TargetMode="External" /><Relationship Id="rId11" Type="http://schemas.openxmlformats.org/officeDocument/2006/relationships/hyperlink" Target="https://podminky.urs.cz/item/CS_URS_2025_02/998766122" TargetMode="External" /><Relationship Id="rId12" Type="http://schemas.openxmlformats.org/officeDocument/2006/relationships/hyperlink" Target="https://podminky.urs.cz/item/CS_URS_2025_02/784171101" TargetMode="External" /><Relationship Id="rId13" Type="http://schemas.openxmlformats.org/officeDocument/2006/relationships/hyperlink" Target="https://podminky.urs.cz/item/CS_URS_2025_02/784171111" TargetMode="External" /><Relationship Id="rId14" Type="http://schemas.openxmlformats.org/officeDocument/2006/relationships/hyperlink" Target="https://podminky.urs.cz/item/CS_URS_2025_02/784181111" TargetMode="External" /><Relationship Id="rId15" Type="http://schemas.openxmlformats.org/officeDocument/2006/relationships/hyperlink" Target="https://podminky.urs.cz/item/CS_URS_2025_02/784191003" TargetMode="External" /><Relationship Id="rId16" Type="http://schemas.openxmlformats.org/officeDocument/2006/relationships/hyperlink" Target="https://podminky.urs.cz/item/CS_URS_2025_02/784191005" TargetMode="External" /><Relationship Id="rId17" Type="http://schemas.openxmlformats.org/officeDocument/2006/relationships/hyperlink" Target="https://podminky.urs.cz/item/CS_URS_2025_02/784191007" TargetMode="External" /><Relationship Id="rId18" Type="http://schemas.openxmlformats.org/officeDocument/2006/relationships/hyperlink" Target="https://podminky.urs.cz/item/CS_URS_2025_02/784211101" TargetMode="External" /><Relationship Id="rId19" Type="http://schemas.openxmlformats.org/officeDocument/2006/relationships/hyperlink" Target="https://podminky.urs.cz/item/CS_URS_2025_02/784211107" TargetMode="External" /><Relationship Id="rId20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612325421" TargetMode="External" /><Relationship Id="rId2" Type="http://schemas.openxmlformats.org/officeDocument/2006/relationships/hyperlink" Target="https://podminky.urs.cz/item/CS_URS_2025_02/619995001" TargetMode="External" /><Relationship Id="rId3" Type="http://schemas.openxmlformats.org/officeDocument/2006/relationships/hyperlink" Target="https://podminky.urs.cz/item/CS_URS_2025_02/642945111" TargetMode="External" /><Relationship Id="rId4" Type="http://schemas.openxmlformats.org/officeDocument/2006/relationships/hyperlink" Target="https://podminky.urs.cz/item/CS_URS_2025_02/952901111" TargetMode="External" /><Relationship Id="rId5" Type="http://schemas.openxmlformats.org/officeDocument/2006/relationships/hyperlink" Target="https://podminky.urs.cz/item/CS_URS_2025_02/998018002" TargetMode="External" /><Relationship Id="rId6" Type="http://schemas.openxmlformats.org/officeDocument/2006/relationships/hyperlink" Target="https://podminky.urs.cz/item/CS_URS_2025_02/766660021" TargetMode="External" /><Relationship Id="rId7" Type="http://schemas.openxmlformats.org/officeDocument/2006/relationships/hyperlink" Target="https://podminky.urs.cz/item/CS_URS_2025_02/766660022" TargetMode="External" /><Relationship Id="rId8" Type="http://schemas.openxmlformats.org/officeDocument/2006/relationships/hyperlink" Target="https://podminky.urs.cz/item/CS_URS_2025_02/766660717" TargetMode="External" /><Relationship Id="rId9" Type="http://schemas.openxmlformats.org/officeDocument/2006/relationships/hyperlink" Target="https://podminky.urs.cz/item/CS_URS_2025_02/766660734" TargetMode="External" /><Relationship Id="rId10" Type="http://schemas.openxmlformats.org/officeDocument/2006/relationships/hyperlink" Target="https://podminky.urs.cz/item/CS_URS_2025_02/766660752" TargetMode="External" /><Relationship Id="rId11" Type="http://schemas.openxmlformats.org/officeDocument/2006/relationships/hyperlink" Target="https://podminky.urs.cz/item/CS_URS_2025_02/998766122" TargetMode="External" /><Relationship Id="rId12" Type="http://schemas.openxmlformats.org/officeDocument/2006/relationships/hyperlink" Target="https://podminky.urs.cz/item/CS_URS_2025_02/784171101" TargetMode="External" /><Relationship Id="rId13" Type="http://schemas.openxmlformats.org/officeDocument/2006/relationships/hyperlink" Target="https://podminky.urs.cz/item/CS_URS_2025_02/784171111" TargetMode="External" /><Relationship Id="rId14" Type="http://schemas.openxmlformats.org/officeDocument/2006/relationships/hyperlink" Target="https://podminky.urs.cz/item/CS_URS_2025_02/784181111" TargetMode="External" /><Relationship Id="rId15" Type="http://schemas.openxmlformats.org/officeDocument/2006/relationships/hyperlink" Target="https://podminky.urs.cz/item/CS_URS_2025_02/784191003" TargetMode="External" /><Relationship Id="rId16" Type="http://schemas.openxmlformats.org/officeDocument/2006/relationships/hyperlink" Target="https://podminky.urs.cz/item/CS_URS_2025_02/784191005" TargetMode="External" /><Relationship Id="rId17" Type="http://schemas.openxmlformats.org/officeDocument/2006/relationships/hyperlink" Target="https://podminky.urs.cz/item/CS_URS_2025_02/784191007" TargetMode="External" /><Relationship Id="rId18" Type="http://schemas.openxmlformats.org/officeDocument/2006/relationships/hyperlink" Target="https://podminky.urs.cz/item/CS_URS_2025_02/784211101" TargetMode="External" /><Relationship Id="rId19" Type="http://schemas.openxmlformats.org/officeDocument/2006/relationships/hyperlink" Target="https://podminky.urs.cz/item/CS_URS_2025_02/784211107" TargetMode="External" /><Relationship Id="rId20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612325421" TargetMode="External" /><Relationship Id="rId2" Type="http://schemas.openxmlformats.org/officeDocument/2006/relationships/hyperlink" Target="https://podminky.urs.cz/item/CS_URS_2025_02/619995001" TargetMode="External" /><Relationship Id="rId3" Type="http://schemas.openxmlformats.org/officeDocument/2006/relationships/hyperlink" Target="https://podminky.urs.cz/item/CS_URS_2025_02/642945111" TargetMode="External" /><Relationship Id="rId4" Type="http://schemas.openxmlformats.org/officeDocument/2006/relationships/hyperlink" Target="https://podminky.urs.cz/item/CS_URS_2025_02/952901111" TargetMode="External" /><Relationship Id="rId5" Type="http://schemas.openxmlformats.org/officeDocument/2006/relationships/hyperlink" Target="https://podminky.urs.cz/item/CS_URS_2025_02/998018003" TargetMode="External" /><Relationship Id="rId6" Type="http://schemas.openxmlformats.org/officeDocument/2006/relationships/hyperlink" Target="https://podminky.urs.cz/item/CS_URS_2025_02/766660021" TargetMode="External" /><Relationship Id="rId7" Type="http://schemas.openxmlformats.org/officeDocument/2006/relationships/hyperlink" Target="https://podminky.urs.cz/item/CS_URS_2025_02/766660022" TargetMode="External" /><Relationship Id="rId8" Type="http://schemas.openxmlformats.org/officeDocument/2006/relationships/hyperlink" Target="https://podminky.urs.cz/item/CS_URS_2025_02/766660717" TargetMode="External" /><Relationship Id="rId9" Type="http://schemas.openxmlformats.org/officeDocument/2006/relationships/hyperlink" Target="https://podminky.urs.cz/item/CS_URS_2025_02/766660734" TargetMode="External" /><Relationship Id="rId10" Type="http://schemas.openxmlformats.org/officeDocument/2006/relationships/hyperlink" Target="https://podminky.urs.cz/item/CS_URS_2025_02/766660752" TargetMode="External" /><Relationship Id="rId11" Type="http://schemas.openxmlformats.org/officeDocument/2006/relationships/hyperlink" Target="https://podminky.urs.cz/item/CS_URS_2025_02/998766123" TargetMode="External" /><Relationship Id="rId12" Type="http://schemas.openxmlformats.org/officeDocument/2006/relationships/hyperlink" Target="https://podminky.urs.cz/item/CS_URS_2025_02/784171101" TargetMode="External" /><Relationship Id="rId13" Type="http://schemas.openxmlformats.org/officeDocument/2006/relationships/hyperlink" Target="https://podminky.urs.cz/item/CS_URS_2025_02/784171111" TargetMode="External" /><Relationship Id="rId14" Type="http://schemas.openxmlformats.org/officeDocument/2006/relationships/hyperlink" Target="https://podminky.urs.cz/item/CS_URS_2025_02/784181111" TargetMode="External" /><Relationship Id="rId15" Type="http://schemas.openxmlformats.org/officeDocument/2006/relationships/hyperlink" Target="https://podminky.urs.cz/item/CS_URS_2025_02/784191003" TargetMode="External" /><Relationship Id="rId16" Type="http://schemas.openxmlformats.org/officeDocument/2006/relationships/hyperlink" Target="https://podminky.urs.cz/item/CS_URS_2025_02/784191005" TargetMode="External" /><Relationship Id="rId17" Type="http://schemas.openxmlformats.org/officeDocument/2006/relationships/hyperlink" Target="https://podminky.urs.cz/item/CS_URS_2025_02/784191007" TargetMode="External" /><Relationship Id="rId18" Type="http://schemas.openxmlformats.org/officeDocument/2006/relationships/hyperlink" Target="https://podminky.urs.cz/item/CS_URS_2025_02/784211101" TargetMode="External" /><Relationship Id="rId19" Type="http://schemas.openxmlformats.org/officeDocument/2006/relationships/hyperlink" Target="https://podminky.urs.cz/item/CS_URS_2025_02/784211107" TargetMode="External" /><Relationship Id="rId20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612325421" TargetMode="External" /><Relationship Id="rId2" Type="http://schemas.openxmlformats.org/officeDocument/2006/relationships/hyperlink" Target="https://podminky.urs.cz/item/CS_URS_2025_02/619995001" TargetMode="External" /><Relationship Id="rId3" Type="http://schemas.openxmlformats.org/officeDocument/2006/relationships/hyperlink" Target="https://podminky.urs.cz/item/CS_URS_2025_02/642945111" TargetMode="External" /><Relationship Id="rId4" Type="http://schemas.openxmlformats.org/officeDocument/2006/relationships/hyperlink" Target="https://podminky.urs.cz/item/CS_URS_2025_02/952901111" TargetMode="External" /><Relationship Id="rId5" Type="http://schemas.openxmlformats.org/officeDocument/2006/relationships/hyperlink" Target="https://podminky.urs.cz/item/CS_URS_2025_02/998018003" TargetMode="External" /><Relationship Id="rId6" Type="http://schemas.openxmlformats.org/officeDocument/2006/relationships/hyperlink" Target="https://podminky.urs.cz/item/CS_URS_2025_02/766660021" TargetMode="External" /><Relationship Id="rId7" Type="http://schemas.openxmlformats.org/officeDocument/2006/relationships/hyperlink" Target="https://podminky.urs.cz/item/CS_URS_2025_02/766660022" TargetMode="External" /><Relationship Id="rId8" Type="http://schemas.openxmlformats.org/officeDocument/2006/relationships/hyperlink" Target="https://podminky.urs.cz/item/CS_URS_2025_02/766660717" TargetMode="External" /><Relationship Id="rId9" Type="http://schemas.openxmlformats.org/officeDocument/2006/relationships/hyperlink" Target="https://podminky.urs.cz/item/CS_URS_2025_02/766660734" TargetMode="External" /><Relationship Id="rId10" Type="http://schemas.openxmlformats.org/officeDocument/2006/relationships/hyperlink" Target="https://podminky.urs.cz/item/CS_URS_2025_02/766660752" TargetMode="External" /><Relationship Id="rId11" Type="http://schemas.openxmlformats.org/officeDocument/2006/relationships/hyperlink" Target="https://podminky.urs.cz/item/CS_URS_2025_02/998766123" TargetMode="External" /><Relationship Id="rId12" Type="http://schemas.openxmlformats.org/officeDocument/2006/relationships/hyperlink" Target="https://podminky.urs.cz/item/CS_URS_2025_02/784171101" TargetMode="External" /><Relationship Id="rId13" Type="http://schemas.openxmlformats.org/officeDocument/2006/relationships/hyperlink" Target="https://podminky.urs.cz/item/CS_URS_2025_02/784171111" TargetMode="External" /><Relationship Id="rId14" Type="http://schemas.openxmlformats.org/officeDocument/2006/relationships/hyperlink" Target="https://podminky.urs.cz/item/CS_URS_2025_02/784181111" TargetMode="External" /><Relationship Id="rId15" Type="http://schemas.openxmlformats.org/officeDocument/2006/relationships/hyperlink" Target="https://podminky.urs.cz/item/CS_URS_2025_02/784191003" TargetMode="External" /><Relationship Id="rId16" Type="http://schemas.openxmlformats.org/officeDocument/2006/relationships/hyperlink" Target="https://podminky.urs.cz/item/CS_URS_2025_02/784191005" TargetMode="External" /><Relationship Id="rId17" Type="http://schemas.openxmlformats.org/officeDocument/2006/relationships/hyperlink" Target="https://podminky.urs.cz/item/CS_URS_2025_02/784191007" TargetMode="External" /><Relationship Id="rId18" Type="http://schemas.openxmlformats.org/officeDocument/2006/relationships/hyperlink" Target="https://podminky.urs.cz/item/CS_URS_2025_02/784211101" TargetMode="External" /><Relationship Id="rId19" Type="http://schemas.openxmlformats.org/officeDocument/2006/relationships/hyperlink" Target="https://podminky.urs.cz/item/CS_URS_2025_02/784211107" TargetMode="External" /><Relationship Id="rId20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612325421" TargetMode="External" /><Relationship Id="rId2" Type="http://schemas.openxmlformats.org/officeDocument/2006/relationships/hyperlink" Target="https://podminky.urs.cz/item/CS_URS_2025_02/619995001" TargetMode="External" /><Relationship Id="rId3" Type="http://schemas.openxmlformats.org/officeDocument/2006/relationships/hyperlink" Target="https://podminky.urs.cz/item/CS_URS_2025_02/642945111" TargetMode="External" /><Relationship Id="rId4" Type="http://schemas.openxmlformats.org/officeDocument/2006/relationships/hyperlink" Target="https://podminky.urs.cz/item/CS_URS_2025_02/952901111" TargetMode="External" /><Relationship Id="rId5" Type="http://schemas.openxmlformats.org/officeDocument/2006/relationships/hyperlink" Target="https://podminky.urs.cz/item/CS_URS_2025_02/998018003" TargetMode="External" /><Relationship Id="rId6" Type="http://schemas.openxmlformats.org/officeDocument/2006/relationships/hyperlink" Target="https://podminky.urs.cz/item/CS_URS_2025_02/766660021" TargetMode="External" /><Relationship Id="rId7" Type="http://schemas.openxmlformats.org/officeDocument/2006/relationships/hyperlink" Target="https://podminky.urs.cz/item/CS_URS_2025_02/766660022" TargetMode="External" /><Relationship Id="rId8" Type="http://schemas.openxmlformats.org/officeDocument/2006/relationships/hyperlink" Target="https://podminky.urs.cz/item/CS_URS_2025_02/766660717" TargetMode="External" /><Relationship Id="rId9" Type="http://schemas.openxmlformats.org/officeDocument/2006/relationships/hyperlink" Target="https://podminky.urs.cz/item/CS_URS_2025_02/766660734" TargetMode="External" /><Relationship Id="rId10" Type="http://schemas.openxmlformats.org/officeDocument/2006/relationships/hyperlink" Target="https://podminky.urs.cz/item/CS_URS_2025_02/766660752" TargetMode="External" /><Relationship Id="rId11" Type="http://schemas.openxmlformats.org/officeDocument/2006/relationships/hyperlink" Target="https://podminky.urs.cz/item/CS_URS_2025_02/998766123" TargetMode="External" /><Relationship Id="rId12" Type="http://schemas.openxmlformats.org/officeDocument/2006/relationships/hyperlink" Target="https://podminky.urs.cz/item/CS_URS_2025_02/784171101" TargetMode="External" /><Relationship Id="rId13" Type="http://schemas.openxmlformats.org/officeDocument/2006/relationships/hyperlink" Target="https://podminky.urs.cz/item/CS_URS_2025_02/784171111" TargetMode="External" /><Relationship Id="rId14" Type="http://schemas.openxmlformats.org/officeDocument/2006/relationships/hyperlink" Target="https://podminky.urs.cz/item/CS_URS_2025_02/784181111" TargetMode="External" /><Relationship Id="rId15" Type="http://schemas.openxmlformats.org/officeDocument/2006/relationships/hyperlink" Target="https://podminky.urs.cz/item/CS_URS_2025_02/784191003" TargetMode="External" /><Relationship Id="rId16" Type="http://schemas.openxmlformats.org/officeDocument/2006/relationships/hyperlink" Target="https://podminky.urs.cz/item/CS_URS_2025_02/784191005" TargetMode="External" /><Relationship Id="rId17" Type="http://schemas.openxmlformats.org/officeDocument/2006/relationships/hyperlink" Target="https://podminky.urs.cz/item/CS_URS_2025_02/784191007" TargetMode="External" /><Relationship Id="rId18" Type="http://schemas.openxmlformats.org/officeDocument/2006/relationships/hyperlink" Target="https://podminky.urs.cz/item/CS_URS_2025_02/784211101" TargetMode="External" /><Relationship Id="rId19" Type="http://schemas.openxmlformats.org/officeDocument/2006/relationships/hyperlink" Target="https://podminky.urs.cz/item/CS_URS_2025_02/784211107" TargetMode="External" /><Relationship Id="rId20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968072455" TargetMode="External" /><Relationship Id="rId2" Type="http://schemas.openxmlformats.org/officeDocument/2006/relationships/hyperlink" Target="https://podminky.urs.cz/item/CS_URS_2025_02/968072456" TargetMode="External" /><Relationship Id="rId3" Type="http://schemas.openxmlformats.org/officeDocument/2006/relationships/hyperlink" Target="https://podminky.urs.cz/item/CS_URS_2025_02/997013211" TargetMode="External" /><Relationship Id="rId4" Type="http://schemas.openxmlformats.org/officeDocument/2006/relationships/hyperlink" Target="https://podminky.urs.cz/item/CS_URS_2025_02/997013501" TargetMode="External" /><Relationship Id="rId5" Type="http://schemas.openxmlformats.org/officeDocument/2006/relationships/hyperlink" Target="https://podminky.urs.cz/item/CS_URS_2025_02/997013509" TargetMode="External" /><Relationship Id="rId6" Type="http://schemas.openxmlformats.org/officeDocument/2006/relationships/hyperlink" Target="https://podminky.urs.cz/item/CS_URS_2025_02/997013631" TargetMode="External" /><Relationship Id="rId7" Type="http://schemas.openxmlformats.org/officeDocument/2006/relationships/hyperlink" Target="https://podminky.urs.cz/item/CS_URS_2025_02/997013811" TargetMode="External" /><Relationship Id="rId8" Type="http://schemas.openxmlformats.org/officeDocument/2006/relationships/hyperlink" Target="https://podminky.urs.cz/item/CS_URS_2025_02/766421821" TargetMode="External" /><Relationship Id="rId9" Type="http://schemas.openxmlformats.org/officeDocument/2006/relationships/hyperlink" Target="https://podminky.urs.cz/item/CS_URS_2025_02/766421822" TargetMode="External" /><Relationship Id="rId10" Type="http://schemas.openxmlformats.org/officeDocument/2006/relationships/hyperlink" Target="https://podminky.urs.cz/item/CS_URS_2025_02/766691914" TargetMode="External" /><Relationship Id="rId1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11311" TargetMode="External" /><Relationship Id="rId3" Type="http://schemas.openxmlformats.org/officeDocument/2006/relationships/hyperlink" Target="https://podminky.urs.cz/item/CS_URS_2025_02/162751117" TargetMode="External" /><Relationship Id="rId4" Type="http://schemas.openxmlformats.org/officeDocument/2006/relationships/hyperlink" Target="https://podminky.urs.cz/item/CS_URS_2025_02/162751119" TargetMode="External" /><Relationship Id="rId5" Type="http://schemas.openxmlformats.org/officeDocument/2006/relationships/hyperlink" Target="https://podminky.urs.cz/item/CS_URS_2025_02/167111101" TargetMode="External" /><Relationship Id="rId6" Type="http://schemas.openxmlformats.org/officeDocument/2006/relationships/hyperlink" Target="https://podminky.urs.cz/item/CS_URS_2025_02/171201221" TargetMode="External" /><Relationship Id="rId7" Type="http://schemas.openxmlformats.org/officeDocument/2006/relationships/hyperlink" Target="https://podminky.urs.cz/item/CS_URS_2025_02/171251201" TargetMode="External" /><Relationship Id="rId8" Type="http://schemas.openxmlformats.org/officeDocument/2006/relationships/hyperlink" Target="https://podminky.urs.cz/item/CS_URS_2025_02/274313611" TargetMode="External" /><Relationship Id="rId9" Type="http://schemas.openxmlformats.org/officeDocument/2006/relationships/hyperlink" Target="https://podminky.urs.cz/item/CS_URS_2025_02/274351121" TargetMode="External" /><Relationship Id="rId10" Type="http://schemas.openxmlformats.org/officeDocument/2006/relationships/hyperlink" Target="https://podminky.urs.cz/item/CS_URS_2025_02/274351122" TargetMode="External" /><Relationship Id="rId11" Type="http://schemas.openxmlformats.org/officeDocument/2006/relationships/hyperlink" Target="https://podminky.urs.cz/item/CS_URS_2025_02/998767311" TargetMode="External" /><Relationship Id="rId12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71" TargetMode="External" /><Relationship Id="rId2" Type="http://schemas.openxmlformats.org/officeDocument/2006/relationships/hyperlink" Target="https://podminky.urs.cz/item/CS_URS_2025_02/131213701" TargetMode="External" /><Relationship Id="rId3" Type="http://schemas.openxmlformats.org/officeDocument/2006/relationships/hyperlink" Target="https://podminky.urs.cz/item/CS_URS_2025_02/162211311" TargetMode="External" /><Relationship Id="rId4" Type="http://schemas.openxmlformats.org/officeDocument/2006/relationships/hyperlink" Target="https://podminky.urs.cz/item/CS_URS_2025_02/162751117" TargetMode="External" /><Relationship Id="rId5" Type="http://schemas.openxmlformats.org/officeDocument/2006/relationships/hyperlink" Target="https://podminky.urs.cz/item/CS_URS_2025_02/162751119" TargetMode="External" /><Relationship Id="rId6" Type="http://schemas.openxmlformats.org/officeDocument/2006/relationships/hyperlink" Target="https://podminky.urs.cz/item/CS_URS_2025_02/167111101" TargetMode="External" /><Relationship Id="rId7" Type="http://schemas.openxmlformats.org/officeDocument/2006/relationships/hyperlink" Target="https://podminky.urs.cz/item/CS_URS_2025_02/171201221" TargetMode="External" /><Relationship Id="rId8" Type="http://schemas.openxmlformats.org/officeDocument/2006/relationships/hyperlink" Target="https://podminky.urs.cz/item/CS_URS_2025_02/171251201" TargetMode="External" /><Relationship Id="rId9" Type="http://schemas.openxmlformats.org/officeDocument/2006/relationships/hyperlink" Target="https://podminky.urs.cz/item/CS_URS_2025_02/174111101" TargetMode="External" /><Relationship Id="rId10" Type="http://schemas.openxmlformats.org/officeDocument/2006/relationships/hyperlink" Target="https://podminky.urs.cz/item/CS_URS_2025_02/275313611" TargetMode="External" /><Relationship Id="rId11" Type="http://schemas.openxmlformats.org/officeDocument/2006/relationships/hyperlink" Target="https://podminky.urs.cz/item/CS_URS_2025_02/275351121" TargetMode="External" /><Relationship Id="rId12" Type="http://schemas.openxmlformats.org/officeDocument/2006/relationships/hyperlink" Target="https://podminky.urs.cz/item/CS_URS_2025_02/275351122" TargetMode="External" /><Relationship Id="rId13" Type="http://schemas.openxmlformats.org/officeDocument/2006/relationships/hyperlink" Target="https://podminky.urs.cz/item/CS_URS_2025_02/596212210" TargetMode="External" /><Relationship Id="rId14" Type="http://schemas.openxmlformats.org/officeDocument/2006/relationships/hyperlink" Target="https://podminky.urs.cz/item/CS_URS_2025_02/961044111" TargetMode="External" /><Relationship Id="rId15" Type="http://schemas.openxmlformats.org/officeDocument/2006/relationships/hyperlink" Target="https://podminky.urs.cz/item/CS_URS_2025_02/965082922" TargetMode="External" /><Relationship Id="rId16" Type="http://schemas.openxmlformats.org/officeDocument/2006/relationships/hyperlink" Target="https://podminky.urs.cz/item/CS_URS_2025_02/979054451" TargetMode="External" /><Relationship Id="rId17" Type="http://schemas.openxmlformats.org/officeDocument/2006/relationships/hyperlink" Target="https://podminky.urs.cz/item/CS_URS_2025_02/997013211" TargetMode="External" /><Relationship Id="rId18" Type="http://schemas.openxmlformats.org/officeDocument/2006/relationships/hyperlink" Target="https://podminky.urs.cz/item/CS_URS_2025_02/997013501" TargetMode="External" /><Relationship Id="rId19" Type="http://schemas.openxmlformats.org/officeDocument/2006/relationships/hyperlink" Target="https://podminky.urs.cz/item/CS_URS_2025_02/997013509" TargetMode="External" /><Relationship Id="rId20" Type="http://schemas.openxmlformats.org/officeDocument/2006/relationships/hyperlink" Target="https://podminky.urs.cz/item/CS_URS_2025_02/997013601" TargetMode="External" /><Relationship Id="rId21" Type="http://schemas.openxmlformats.org/officeDocument/2006/relationships/hyperlink" Target="https://podminky.urs.cz/item/CS_URS_2025_02/997013655" TargetMode="External" /><Relationship Id="rId22" Type="http://schemas.openxmlformats.org/officeDocument/2006/relationships/hyperlink" Target="https://podminky.urs.cz/item/CS_URS_2025_02/997013811" TargetMode="External" /><Relationship Id="rId23" Type="http://schemas.openxmlformats.org/officeDocument/2006/relationships/hyperlink" Target="https://podminky.urs.cz/item/CS_URS_2025_02/998018001" TargetMode="External" /><Relationship Id="rId24" Type="http://schemas.openxmlformats.org/officeDocument/2006/relationships/hyperlink" Target="https://podminky.urs.cz/item/CS_URS_2025_02/762342813" TargetMode="External" /><Relationship Id="rId25" Type="http://schemas.openxmlformats.org/officeDocument/2006/relationships/hyperlink" Target="https://podminky.urs.cz/item/CS_URS_2025_02/762751810" TargetMode="External" /><Relationship Id="rId26" Type="http://schemas.openxmlformats.org/officeDocument/2006/relationships/hyperlink" Target="https://podminky.urs.cz/item/CS_URS_2025_02/767391112" TargetMode="External" /><Relationship Id="rId27" Type="http://schemas.openxmlformats.org/officeDocument/2006/relationships/hyperlink" Target="https://podminky.urs.cz/item/CS_URS_2025_02/767995113" TargetMode="External" /><Relationship Id="rId28" Type="http://schemas.openxmlformats.org/officeDocument/2006/relationships/hyperlink" Target="https://podminky.urs.cz/item/CS_URS_2025_02/767995114" TargetMode="External" /><Relationship Id="rId29" Type="http://schemas.openxmlformats.org/officeDocument/2006/relationships/hyperlink" Target="https://podminky.urs.cz/item/CS_URS_2025_02/767995116" TargetMode="External" /><Relationship Id="rId30" Type="http://schemas.openxmlformats.org/officeDocument/2006/relationships/hyperlink" Target="https://podminky.urs.cz/item/CS_URS_2025_02/767995117" TargetMode="External" /><Relationship Id="rId31" Type="http://schemas.openxmlformats.org/officeDocument/2006/relationships/hyperlink" Target="https://podminky.urs.cz/item/CS_URS_2025_02/998767111" TargetMode="External" /><Relationship Id="rId32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41810003" TargetMode="External" /><Relationship Id="rId2" Type="http://schemas.openxmlformats.org/officeDocument/2006/relationships/hyperlink" Target="https://podminky.urs.cz/item/CS_URS_2025_01/741810011" TargetMode="External" /><Relationship Id="rId3" Type="http://schemas.openxmlformats.org/officeDocument/2006/relationships/hyperlink" Target="https://podminky.urs.cz/item/CS_URS_2025_02/998741313" TargetMode="External" /><Relationship Id="rId4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3254000" TargetMode="External" /><Relationship Id="rId2" Type="http://schemas.openxmlformats.org/officeDocument/2006/relationships/hyperlink" Target="https://podminky.urs.cz/item/CS_URS_2025_02/030001000.1" TargetMode="External" /><Relationship Id="rId3" Type="http://schemas.openxmlformats.org/officeDocument/2006/relationships/hyperlink" Target="https://podminky.urs.cz/item/CS_URS_2025_02/034503000" TargetMode="External" /><Relationship Id="rId4" Type="http://schemas.openxmlformats.org/officeDocument/2006/relationships/hyperlink" Target="https://podminky.urs.cz/item/CS_URS_2025_02/041403000" TargetMode="External" /><Relationship Id="rId5" Type="http://schemas.openxmlformats.org/officeDocument/2006/relationships/hyperlink" Target="https://podminky.urs.cz/item/CS_URS_2025_02/042503000" TargetMode="External" /><Relationship Id="rId6" Type="http://schemas.openxmlformats.org/officeDocument/2006/relationships/hyperlink" Target="https://podminky.urs.cz/item/CS_URS_2025_02/045002000" TargetMode="External" /><Relationship Id="rId7" Type="http://schemas.openxmlformats.org/officeDocument/2006/relationships/hyperlink" Target="https://podminky.urs.cz/item/CS_URS_2025_02/065002000" TargetMode="External" /><Relationship Id="rId8" Type="http://schemas.openxmlformats.org/officeDocument/2006/relationships/hyperlink" Target="https://podminky.urs.cz/item/CS_URS_2025_02/090001000" TargetMode="External" /><Relationship Id="rId9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962032241" TargetMode="External" /><Relationship Id="rId2" Type="http://schemas.openxmlformats.org/officeDocument/2006/relationships/hyperlink" Target="https://podminky.urs.cz/item/CS_URS_2025_02/962042320" TargetMode="External" /><Relationship Id="rId3" Type="http://schemas.openxmlformats.org/officeDocument/2006/relationships/hyperlink" Target="https://podminky.urs.cz/item/CS_URS_2025_02/968062356" TargetMode="External" /><Relationship Id="rId4" Type="http://schemas.openxmlformats.org/officeDocument/2006/relationships/hyperlink" Target="https://podminky.urs.cz/item/CS_URS_2025_02/968072455" TargetMode="External" /><Relationship Id="rId5" Type="http://schemas.openxmlformats.org/officeDocument/2006/relationships/hyperlink" Target="https://podminky.urs.cz/item/CS_URS_2025_02/971033531" TargetMode="External" /><Relationship Id="rId6" Type="http://schemas.openxmlformats.org/officeDocument/2006/relationships/hyperlink" Target="https://podminky.urs.cz/item/CS_URS_2025_02/997013211" TargetMode="External" /><Relationship Id="rId7" Type="http://schemas.openxmlformats.org/officeDocument/2006/relationships/hyperlink" Target="https://podminky.urs.cz/item/CS_URS_2025_02/997013501" TargetMode="External" /><Relationship Id="rId8" Type="http://schemas.openxmlformats.org/officeDocument/2006/relationships/hyperlink" Target="https://podminky.urs.cz/item/CS_URS_2025_02/997013509" TargetMode="External" /><Relationship Id="rId9" Type="http://schemas.openxmlformats.org/officeDocument/2006/relationships/hyperlink" Target="https://podminky.urs.cz/item/CS_URS_2025_02/997013601" TargetMode="External" /><Relationship Id="rId10" Type="http://schemas.openxmlformats.org/officeDocument/2006/relationships/hyperlink" Target="https://podminky.urs.cz/item/CS_URS_2025_02/997013603" TargetMode="External" /><Relationship Id="rId11" Type="http://schemas.openxmlformats.org/officeDocument/2006/relationships/hyperlink" Target="https://podminky.urs.cz/item/CS_URS_2025_02/997013631" TargetMode="External" /><Relationship Id="rId12" Type="http://schemas.openxmlformats.org/officeDocument/2006/relationships/hyperlink" Target="https://podminky.urs.cz/item/CS_URS_2025_02/997013811" TargetMode="External" /><Relationship Id="rId13" Type="http://schemas.openxmlformats.org/officeDocument/2006/relationships/hyperlink" Target="https://podminky.urs.cz/item/CS_URS_2025_02/764002841" TargetMode="External" /><Relationship Id="rId14" Type="http://schemas.openxmlformats.org/officeDocument/2006/relationships/hyperlink" Target="https://podminky.urs.cz/item/CS_URS_2025_02/764002851" TargetMode="External" /><Relationship Id="rId15" Type="http://schemas.openxmlformats.org/officeDocument/2006/relationships/hyperlink" Target="https://podminky.urs.cz/item/CS_URS_2025_02/766112820" TargetMode="External" /><Relationship Id="rId16" Type="http://schemas.openxmlformats.org/officeDocument/2006/relationships/hyperlink" Target="https://podminky.urs.cz/item/CS_URS_2025_02/766691912" TargetMode="External" /><Relationship Id="rId17" Type="http://schemas.openxmlformats.org/officeDocument/2006/relationships/hyperlink" Target="https://podminky.urs.cz/item/CS_URS_2025_02/766691914" TargetMode="External" /><Relationship Id="rId18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968072455" TargetMode="External" /><Relationship Id="rId2" Type="http://schemas.openxmlformats.org/officeDocument/2006/relationships/hyperlink" Target="https://podminky.urs.cz/item/CS_URS_2025_02/971033531" TargetMode="External" /><Relationship Id="rId3" Type="http://schemas.openxmlformats.org/officeDocument/2006/relationships/hyperlink" Target="https://podminky.urs.cz/item/CS_URS_2025_02/997013211" TargetMode="External" /><Relationship Id="rId4" Type="http://schemas.openxmlformats.org/officeDocument/2006/relationships/hyperlink" Target="https://podminky.urs.cz/item/CS_URS_2025_02/997013501" TargetMode="External" /><Relationship Id="rId5" Type="http://schemas.openxmlformats.org/officeDocument/2006/relationships/hyperlink" Target="https://podminky.urs.cz/item/CS_URS_2025_02/997013509" TargetMode="External" /><Relationship Id="rId6" Type="http://schemas.openxmlformats.org/officeDocument/2006/relationships/hyperlink" Target="https://podminky.urs.cz/item/CS_URS_2025_02/997013603" TargetMode="External" /><Relationship Id="rId7" Type="http://schemas.openxmlformats.org/officeDocument/2006/relationships/hyperlink" Target="https://podminky.urs.cz/item/CS_URS_2025_02/997013631" TargetMode="External" /><Relationship Id="rId8" Type="http://schemas.openxmlformats.org/officeDocument/2006/relationships/hyperlink" Target="https://podminky.urs.cz/item/CS_URS_2025_02/997013811" TargetMode="External" /><Relationship Id="rId9" Type="http://schemas.openxmlformats.org/officeDocument/2006/relationships/hyperlink" Target="https://podminky.urs.cz/item/CS_URS_2025_02/766691914" TargetMode="External" /><Relationship Id="rId10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968072455" TargetMode="External" /><Relationship Id="rId2" Type="http://schemas.openxmlformats.org/officeDocument/2006/relationships/hyperlink" Target="https://podminky.urs.cz/item/CS_URS_2025_02/971033531" TargetMode="External" /><Relationship Id="rId3" Type="http://schemas.openxmlformats.org/officeDocument/2006/relationships/hyperlink" Target="https://podminky.urs.cz/item/CS_URS_2025_02/997013212" TargetMode="External" /><Relationship Id="rId4" Type="http://schemas.openxmlformats.org/officeDocument/2006/relationships/hyperlink" Target="https://podminky.urs.cz/item/CS_URS_2025_02/997013501" TargetMode="External" /><Relationship Id="rId5" Type="http://schemas.openxmlformats.org/officeDocument/2006/relationships/hyperlink" Target="https://podminky.urs.cz/item/CS_URS_2025_02/997013509" TargetMode="External" /><Relationship Id="rId6" Type="http://schemas.openxmlformats.org/officeDocument/2006/relationships/hyperlink" Target="https://podminky.urs.cz/item/CS_URS_2025_02/997013603" TargetMode="External" /><Relationship Id="rId7" Type="http://schemas.openxmlformats.org/officeDocument/2006/relationships/hyperlink" Target="https://podminky.urs.cz/item/CS_URS_2025_02/997013631" TargetMode="External" /><Relationship Id="rId8" Type="http://schemas.openxmlformats.org/officeDocument/2006/relationships/hyperlink" Target="https://podminky.urs.cz/item/CS_URS_2025_02/997013811" TargetMode="External" /><Relationship Id="rId9" Type="http://schemas.openxmlformats.org/officeDocument/2006/relationships/hyperlink" Target="https://podminky.urs.cz/item/CS_URS_2025_02/766691914" TargetMode="External" /><Relationship Id="rId10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968072455" TargetMode="External" /><Relationship Id="rId2" Type="http://schemas.openxmlformats.org/officeDocument/2006/relationships/hyperlink" Target="https://podminky.urs.cz/item/CS_URS_2025_02/971033531" TargetMode="External" /><Relationship Id="rId3" Type="http://schemas.openxmlformats.org/officeDocument/2006/relationships/hyperlink" Target="https://podminky.urs.cz/item/CS_URS_2025_02/997013212" TargetMode="External" /><Relationship Id="rId4" Type="http://schemas.openxmlformats.org/officeDocument/2006/relationships/hyperlink" Target="https://podminky.urs.cz/item/CS_URS_2025_02/997013501" TargetMode="External" /><Relationship Id="rId5" Type="http://schemas.openxmlformats.org/officeDocument/2006/relationships/hyperlink" Target="https://podminky.urs.cz/item/CS_URS_2025_02/997013509" TargetMode="External" /><Relationship Id="rId6" Type="http://schemas.openxmlformats.org/officeDocument/2006/relationships/hyperlink" Target="https://podminky.urs.cz/item/CS_URS_2025_02/997013603" TargetMode="External" /><Relationship Id="rId7" Type="http://schemas.openxmlformats.org/officeDocument/2006/relationships/hyperlink" Target="https://podminky.urs.cz/item/CS_URS_2025_02/997013631" TargetMode="External" /><Relationship Id="rId8" Type="http://schemas.openxmlformats.org/officeDocument/2006/relationships/hyperlink" Target="https://podminky.urs.cz/item/CS_URS_2025_02/997013811" TargetMode="External" /><Relationship Id="rId9" Type="http://schemas.openxmlformats.org/officeDocument/2006/relationships/hyperlink" Target="https://podminky.urs.cz/item/CS_URS_2025_02/766691914" TargetMode="External" /><Relationship Id="rId10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968072455" TargetMode="External" /><Relationship Id="rId2" Type="http://schemas.openxmlformats.org/officeDocument/2006/relationships/hyperlink" Target="https://podminky.urs.cz/item/CS_URS_2025_02/971033531" TargetMode="External" /><Relationship Id="rId3" Type="http://schemas.openxmlformats.org/officeDocument/2006/relationships/hyperlink" Target="https://podminky.urs.cz/item/CS_URS_2025_02/997013213" TargetMode="External" /><Relationship Id="rId4" Type="http://schemas.openxmlformats.org/officeDocument/2006/relationships/hyperlink" Target="https://podminky.urs.cz/item/CS_URS_2025_02/997013501" TargetMode="External" /><Relationship Id="rId5" Type="http://schemas.openxmlformats.org/officeDocument/2006/relationships/hyperlink" Target="https://podminky.urs.cz/item/CS_URS_2025_02/997013509" TargetMode="External" /><Relationship Id="rId6" Type="http://schemas.openxmlformats.org/officeDocument/2006/relationships/hyperlink" Target="https://podminky.urs.cz/item/CS_URS_2025_02/997013603" TargetMode="External" /><Relationship Id="rId7" Type="http://schemas.openxmlformats.org/officeDocument/2006/relationships/hyperlink" Target="https://podminky.urs.cz/item/CS_URS_2025_02/997013631" TargetMode="External" /><Relationship Id="rId8" Type="http://schemas.openxmlformats.org/officeDocument/2006/relationships/hyperlink" Target="https://podminky.urs.cz/item/CS_URS_2025_02/997013811" TargetMode="External" /><Relationship Id="rId9" Type="http://schemas.openxmlformats.org/officeDocument/2006/relationships/hyperlink" Target="https://podminky.urs.cz/item/CS_URS_2025_02/766691914" TargetMode="External" /><Relationship Id="rId10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968072455" TargetMode="External" /><Relationship Id="rId2" Type="http://schemas.openxmlformats.org/officeDocument/2006/relationships/hyperlink" Target="https://podminky.urs.cz/item/CS_URS_2025_02/971033531" TargetMode="External" /><Relationship Id="rId3" Type="http://schemas.openxmlformats.org/officeDocument/2006/relationships/hyperlink" Target="https://podminky.urs.cz/item/CS_URS_2025_02/997013214" TargetMode="External" /><Relationship Id="rId4" Type="http://schemas.openxmlformats.org/officeDocument/2006/relationships/hyperlink" Target="https://podminky.urs.cz/item/CS_URS_2025_02/997013501" TargetMode="External" /><Relationship Id="rId5" Type="http://schemas.openxmlformats.org/officeDocument/2006/relationships/hyperlink" Target="https://podminky.urs.cz/item/CS_URS_2025_02/997013509" TargetMode="External" /><Relationship Id="rId6" Type="http://schemas.openxmlformats.org/officeDocument/2006/relationships/hyperlink" Target="https://podminky.urs.cz/item/CS_URS_2025_02/997013603" TargetMode="External" /><Relationship Id="rId7" Type="http://schemas.openxmlformats.org/officeDocument/2006/relationships/hyperlink" Target="https://podminky.urs.cz/item/CS_URS_2025_02/997013631" TargetMode="External" /><Relationship Id="rId8" Type="http://schemas.openxmlformats.org/officeDocument/2006/relationships/hyperlink" Target="https://podminky.urs.cz/item/CS_URS_2025_02/997013811" TargetMode="External" /><Relationship Id="rId9" Type="http://schemas.openxmlformats.org/officeDocument/2006/relationships/hyperlink" Target="https://podminky.urs.cz/item/CS_URS_2025_02/766691914" TargetMode="External" /><Relationship Id="rId10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968072455" TargetMode="External" /><Relationship Id="rId2" Type="http://schemas.openxmlformats.org/officeDocument/2006/relationships/hyperlink" Target="https://podminky.urs.cz/item/CS_URS_2025_02/971033531" TargetMode="External" /><Relationship Id="rId3" Type="http://schemas.openxmlformats.org/officeDocument/2006/relationships/hyperlink" Target="https://podminky.urs.cz/item/CS_URS_2025_02/997013215" TargetMode="External" /><Relationship Id="rId4" Type="http://schemas.openxmlformats.org/officeDocument/2006/relationships/hyperlink" Target="https://podminky.urs.cz/item/CS_URS_2025_02/997013501" TargetMode="External" /><Relationship Id="rId5" Type="http://schemas.openxmlformats.org/officeDocument/2006/relationships/hyperlink" Target="https://podminky.urs.cz/item/CS_URS_2025_02/997013509" TargetMode="External" /><Relationship Id="rId6" Type="http://schemas.openxmlformats.org/officeDocument/2006/relationships/hyperlink" Target="https://podminky.urs.cz/item/CS_URS_2025_02/997013603" TargetMode="External" /><Relationship Id="rId7" Type="http://schemas.openxmlformats.org/officeDocument/2006/relationships/hyperlink" Target="https://podminky.urs.cz/item/CS_URS_2025_02/997013631" TargetMode="External" /><Relationship Id="rId8" Type="http://schemas.openxmlformats.org/officeDocument/2006/relationships/hyperlink" Target="https://podminky.urs.cz/item/CS_URS_2025_02/997013811" TargetMode="External" /><Relationship Id="rId9" Type="http://schemas.openxmlformats.org/officeDocument/2006/relationships/hyperlink" Target="https://podminky.urs.cz/item/CS_URS_2025_02/766691914" TargetMode="External" /><Relationship Id="rId10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33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34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35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36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37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38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39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40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41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42</v>
      </c>
      <c r="E29" s="50"/>
      <c r="F29" s="35" t="s">
        <v>43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44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45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46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47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48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49</v>
      </c>
      <c r="U35" s="57"/>
      <c r="V35" s="57"/>
      <c r="W35" s="57"/>
      <c r="X35" s="59" t="s">
        <v>50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51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2025-068-3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Stavební úpravy únikových cest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Dům Dlouhá 1, Aš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28. 11. 2025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25.6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Město Aš,Kamenná 52, 352 01 Aš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ČOS exim s.r.o. Alešova 26, České Budějovice</v>
      </c>
      <c r="AN49" s="67"/>
      <c r="AO49" s="67"/>
      <c r="AP49" s="67"/>
      <c r="AQ49" s="43"/>
      <c r="AR49" s="47"/>
      <c r="AS49" s="77" t="s">
        <v>52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34</v>
      </c>
      <c r="AJ50" s="43"/>
      <c r="AK50" s="43"/>
      <c r="AL50" s="43"/>
      <c r="AM50" s="76" t="str">
        <f>IF(E20="","",E20)</f>
        <v>Ing. Dana Mlejnková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53</v>
      </c>
      <c r="D52" s="90"/>
      <c r="E52" s="90"/>
      <c r="F52" s="90"/>
      <c r="G52" s="90"/>
      <c r="H52" s="91"/>
      <c r="I52" s="92" t="s">
        <v>54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55</v>
      </c>
      <c r="AH52" s="90"/>
      <c r="AI52" s="90"/>
      <c r="AJ52" s="90"/>
      <c r="AK52" s="90"/>
      <c r="AL52" s="90"/>
      <c r="AM52" s="90"/>
      <c r="AN52" s="92" t="s">
        <v>56</v>
      </c>
      <c r="AO52" s="90"/>
      <c r="AP52" s="90"/>
      <c r="AQ52" s="94" t="s">
        <v>57</v>
      </c>
      <c r="AR52" s="47"/>
      <c r="AS52" s="95" t="s">
        <v>58</v>
      </c>
      <c r="AT52" s="96" t="s">
        <v>59</v>
      </c>
      <c r="AU52" s="96" t="s">
        <v>60</v>
      </c>
      <c r="AV52" s="96" t="s">
        <v>61</v>
      </c>
      <c r="AW52" s="96" t="s">
        <v>62</v>
      </c>
      <c r="AX52" s="96" t="s">
        <v>63</v>
      </c>
      <c r="AY52" s="96" t="s">
        <v>64</v>
      </c>
      <c r="AZ52" s="96" t="s">
        <v>65</v>
      </c>
      <c r="BA52" s="96" t="s">
        <v>66</v>
      </c>
      <c r="BB52" s="96" t="s">
        <v>67</v>
      </c>
      <c r="BC52" s="96" t="s">
        <v>68</v>
      </c>
      <c r="BD52" s="97" t="s">
        <v>69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70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ROUND(AG55+AG65+SUM(AG76:AG79),2)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ROUND(AS55+AS65+SUM(AS76:AS79),2)</f>
        <v>0</v>
      </c>
      <c r="AT54" s="109">
        <f>ROUND(SUM(AV54:AW54),2)</f>
        <v>0</v>
      </c>
      <c r="AU54" s="110">
        <f>ROUND(AU55+AU65+SUM(AU76:AU79),5)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ROUND(AZ55+AZ65+SUM(AZ76:AZ79),2)</f>
        <v>0</v>
      </c>
      <c r="BA54" s="109">
        <f>ROUND(BA55+BA65+SUM(BA76:BA79),2)</f>
        <v>0</v>
      </c>
      <c r="BB54" s="109">
        <f>ROUND(BB55+BB65+SUM(BB76:BB79),2)</f>
        <v>0</v>
      </c>
      <c r="BC54" s="109">
        <f>ROUND(BC55+BC65+SUM(BC76:BC79),2)</f>
        <v>0</v>
      </c>
      <c r="BD54" s="111">
        <f>ROUND(BD55+BD65+SUM(BD76:BD79),2)</f>
        <v>0</v>
      </c>
      <c r="BE54" s="6"/>
      <c r="BS54" s="112" t="s">
        <v>71</v>
      </c>
      <c r="BT54" s="112" t="s">
        <v>72</v>
      </c>
      <c r="BU54" s="113" t="s">
        <v>73</v>
      </c>
      <c r="BV54" s="112" t="s">
        <v>74</v>
      </c>
      <c r="BW54" s="112" t="s">
        <v>5</v>
      </c>
      <c r="BX54" s="112" t="s">
        <v>75</v>
      </c>
      <c r="CL54" s="112" t="s">
        <v>19</v>
      </c>
    </row>
    <row r="55" s="7" customFormat="1" ht="24.75" customHeight="1">
      <c r="A55" s="7"/>
      <c r="B55" s="114"/>
      <c r="C55" s="115"/>
      <c r="D55" s="116" t="s">
        <v>76</v>
      </c>
      <c r="E55" s="116"/>
      <c r="F55" s="116"/>
      <c r="G55" s="116"/>
      <c r="H55" s="116"/>
      <c r="I55" s="117"/>
      <c r="J55" s="116" t="s">
        <v>77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ROUND(SUM(AG56:AG64),2)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78</v>
      </c>
      <c r="AR55" s="121"/>
      <c r="AS55" s="122">
        <f>ROUND(SUM(AS56:AS64),2)</f>
        <v>0</v>
      </c>
      <c r="AT55" s="123">
        <f>ROUND(SUM(AV55:AW55),2)</f>
        <v>0</v>
      </c>
      <c r="AU55" s="124">
        <f>ROUND(SUM(AU56:AU64),5)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ROUND(SUM(AZ56:AZ64),2)</f>
        <v>0</v>
      </c>
      <c r="BA55" s="123">
        <f>ROUND(SUM(BA56:BA64),2)</f>
        <v>0</v>
      </c>
      <c r="BB55" s="123">
        <f>ROUND(SUM(BB56:BB64),2)</f>
        <v>0</v>
      </c>
      <c r="BC55" s="123">
        <f>ROUND(SUM(BC56:BC64),2)</f>
        <v>0</v>
      </c>
      <c r="BD55" s="125">
        <f>ROUND(SUM(BD56:BD64),2)</f>
        <v>0</v>
      </c>
      <c r="BE55" s="7"/>
      <c r="BS55" s="126" t="s">
        <v>71</v>
      </c>
      <c r="BT55" s="126" t="s">
        <v>79</v>
      </c>
      <c r="BU55" s="126" t="s">
        <v>73</v>
      </c>
      <c r="BV55" s="126" t="s">
        <v>74</v>
      </c>
      <c r="BW55" s="126" t="s">
        <v>80</v>
      </c>
      <c r="BX55" s="126" t="s">
        <v>5</v>
      </c>
      <c r="CL55" s="126" t="s">
        <v>19</v>
      </c>
      <c r="CM55" s="126" t="s">
        <v>81</v>
      </c>
    </row>
    <row r="56" s="4" customFormat="1" ht="23.25" customHeight="1">
      <c r="A56" s="127" t="s">
        <v>82</v>
      </c>
      <c r="B56" s="66"/>
      <c r="C56" s="128"/>
      <c r="D56" s="128"/>
      <c r="E56" s="129" t="s">
        <v>83</v>
      </c>
      <c r="F56" s="129"/>
      <c r="G56" s="129"/>
      <c r="H56" s="129"/>
      <c r="I56" s="129"/>
      <c r="J56" s="128"/>
      <c r="K56" s="129" t="s">
        <v>84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'2025-068-01-01 - Bourací ...'!J32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85</v>
      </c>
      <c r="AR56" s="68"/>
      <c r="AS56" s="132">
        <v>0</v>
      </c>
      <c r="AT56" s="133">
        <f>ROUND(SUM(AV56:AW56),2)</f>
        <v>0</v>
      </c>
      <c r="AU56" s="134">
        <f>'2025-068-01-01 - Bourací ...'!P90</f>
        <v>0</v>
      </c>
      <c r="AV56" s="133">
        <f>'2025-068-01-01 - Bourací ...'!J35</f>
        <v>0</v>
      </c>
      <c r="AW56" s="133">
        <f>'2025-068-01-01 - Bourací ...'!J36</f>
        <v>0</v>
      </c>
      <c r="AX56" s="133">
        <f>'2025-068-01-01 - Bourací ...'!J37</f>
        <v>0</v>
      </c>
      <c r="AY56" s="133">
        <f>'2025-068-01-01 - Bourací ...'!J38</f>
        <v>0</v>
      </c>
      <c r="AZ56" s="133">
        <f>'2025-068-01-01 - Bourací ...'!F35</f>
        <v>0</v>
      </c>
      <c r="BA56" s="133">
        <f>'2025-068-01-01 - Bourací ...'!F36</f>
        <v>0</v>
      </c>
      <c r="BB56" s="133">
        <f>'2025-068-01-01 - Bourací ...'!F37</f>
        <v>0</v>
      </c>
      <c r="BC56" s="133">
        <f>'2025-068-01-01 - Bourací ...'!F38</f>
        <v>0</v>
      </c>
      <c r="BD56" s="135">
        <f>'2025-068-01-01 - Bourací ...'!F39</f>
        <v>0</v>
      </c>
      <c r="BE56" s="4"/>
      <c r="BT56" s="136" t="s">
        <v>81</v>
      </c>
      <c r="BV56" s="136" t="s">
        <v>74</v>
      </c>
      <c r="BW56" s="136" t="s">
        <v>86</v>
      </c>
      <c r="BX56" s="136" t="s">
        <v>80</v>
      </c>
      <c r="CL56" s="136" t="s">
        <v>19</v>
      </c>
    </row>
    <row r="57" s="4" customFormat="1" ht="23.25" customHeight="1">
      <c r="A57" s="127" t="s">
        <v>82</v>
      </c>
      <c r="B57" s="66"/>
      <c r="C57" s="128"/>
      <c r="D57" s="128"/>
      <c r="E57" s="129" t="s">
        <v>87</v>
      </c>
      <c r="F57" s="129"/>
      <c r="G57" s="129"/>
      <c r="H57" s="129"/>
      <c r="I57" s="129"/>
      <c r="J57" s="128"/>
      <c r="K57" s="129" t="s">
        <v>88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'2025-068-01-02 - Bourací ...'!J32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85</v>
      </c>
      <c r="AR57" s="68"/>
      <c r="AS57" s="132">
        <v>0</v>
      </c>
      <c r="AT57" s="133">
        <f>ROUND(SUM(AV57:AW57),2)</f>
        <v>0</v>
      </c>
      <c r="AU57" s="134">
        <f>'2025-068-01-02 - Bourací ...'!P91</f>
        <v>0</v>
      </c>
      <c r="AV57" s="133">
        <f>'2025-068-01-02 - Bourací ...'!J35</f>
        <v>0</v>
      </c>
      <c r="AW57" s="133">
        <f>'2025-068-01-02 - Bourací ...'!J36</f>
        <v>0</v>
      </c>
      <c r="AX57" s="133">
        <f>'2025-068-01-02 - Bourací ...'!J37</f>
        <v>0</v>
      </c>
      <c r="AY57" s="133">
        <f>'2025-068-01-02 - Bourací ...'!J38</f>
        <v>0</v>
      </c>
      <c r="AZ57" s="133">
        <f>'2025-068-01-02 - Bourací ...'!F35</f>
        <v>0</v>
      </c>
      <c r="BA57" s="133">
        <f>'2025-068-01-02 - Bourací ...'!F36</f>
        <v>0</v>
      </c>
      <c r="BB57" s="133">
        <f>'2025-068-01-02 - Bourací ...'!F37</f>
        <v>0</v>
      </c>
      <c r="BC57" s="133">
        <f>'2025-068-01-02 - Bourací ...'!F38</f>
        <v>0</v>
      </c>
      <c r="BD57" s="135">
        <f>'2025-068-01-02 - Bourací ...'!F39</f>
        <v>0</v>
      </c>
      <c r="BE57" s="4"/>
      <c r="BT57" s="136" t="s">
        <v>81</v>
      </c>
      <c r="BV57" s="136" t="s">
        <v>74</v>
      </c>
      <c r="BW57" s="136" t="s">
        <v>89</v>
      </c>
      <c r="BX57" s="136" t="s">
        <v>80</v>
      </c>
      <c r="CL57" s="136" t="s">
        <v>19</v>
      </c>
    </row>
    <row r="58" s="4" customFormat="1" ht="23.25" customHeight="1">
      <c r="A58" s="127" t="s">
        <v>82</v>
      </c>
      <c r="B58" s="66"/>
      <c r="C58" s="128"/>
      <c r="D58" s="128"/>
      <c r="E58" s="129" t="s">
        <v>90</v>
      </c>
      <c r="F58" s="129"/>
      <c r="G58" s="129"/>
      <c r="H58" s="129"/>
      <c r="I58" s="129"/>
      <c r="J58" s="128"/>
      <c r="K58" s="129" t="s">
        <v>91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'2025-068-01-03 - Bourací ...'!J32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85</v>
      </c>
      <c r="AR58" s="68"/>
      <c r="AS58" s="132">
        <v>0</v>
      </c>
      <c r="AT58" s="133">
        <f>ROUND(SUM(AV58:AW58),2)</f>
        <v>0</v>
      </c>
      <c r="AU58" s="134">
        <f>'2025-068-01-03 - Bourací ...'!P90</f>
        <v>0</v>
      </c>
      <c r="AV58" s="133">
        <f>'2025-068-01-03 - Bourací ...'!J35</f>
        <v>0</v>
      </c>
      <c r="AW58" s="133">
        <f>'2025-068-01-03 - Bourací ...'!J36</f>
        <v>0</v>
      </c>
      <c r="AX58" s="133">
        <f>'2025-068-01-03 - Bourací ...'!J37</f>
        <v>0</v>
      </c>
      <c r="AY58" s="133">
        <f>'2025-068-01-03 - Bourací ...'!J38</f>
        <v>0</v>
      </c>
      <c r="AZ58" s="133">
        <f>'2025-068-01-03 - Bourací ...'!F35</f>
        <v>0</v>
      </c>
      <c r="BA58" s="133">
        <f>'2025-068-01-03 - Bourací ...'!F36</f>
        <v>0</v>
      </c>
      <c r="BB58" s="133">
        <f>'2025-068-01-03 - Bourací ...'!F37</f>
        <v>0</v>
      </c>
      <c r="BC58" s="133">
        <f>'2025-068-01-03 - Bourací ...'!F38</f>
        <v>0</v>
      </c>
      <c r="BD58" s="135">
        <f>'2025-068-01-03 - Bourací ...'!F39</f>
        <v>0</v>
      </c>
      <c r="BE58" s="4"/>
      <c r="BT58" s="136" t="s">
        <v>81</v>
      </c>
      <c r="BV58" s="136" t="s">
        <v>74</v>
      </c>
      <c r="BW58" s="136" t="s">
        <v>92</v>
      </c>
      <c r="BX58" s="136" t="s">
        <v>80</v>
      </c>
      <c r="CL58" s="136" t="s">
        <v>19</v>
      </c>
    </row>
    <row r="59" s="4" customFormat="1" ht="23.25" customHeight="1">
      <c r="A59" s="127" t="s">
        <v>82</v>
      </c>
      <c r="B59" s="66"/>
      <c r="C59" s="128"/>
      <c r="D59" s="128"/>
      <c r="E59" s="129" t="s">
        <v>93</v>
      </c>
      <c r="F59" s="129"/>
      <c r="G59" s="129"/>
      <c r="H59" s="129"/>
      <c r="I59" s="129"/>
      <c r="J59" s="128"/>
      <c r="K59" s="129" t="s">
        <v>94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0">
        <f>'2025-068-01-04 - Bourací ...'!J32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85</v>
      </c>
      <c r="AR59" s="68"/>
      <c r="AS59" s="132">
        <v>0</v>
      </c>
      <c r="AT59" s="133">
        <f>ROUND(SUM(AV59:AW59),2)</f>
        <v>0</v>
      </c>
      <c r="AU59" s="134">
        <f>'2025-068-01-04 - Bourací ...'!P90</f>
        <v>0</v>
      </c>
      <c r="AV59" s="133">
        <f>'2025-068-01-04 - Bourací ...'!J35</f>
        <v>0</v>
      </c>
      <c r="AW59" s="133">
        <f>'2025-068-01-04 - Bourací ...'!J36</f>
        <v>0</v>
      </c>
      <c r="AX59" s="133">
        <f>'2025-068-01-04 - Bourací ...'!J37</f>
        <v>0</v>
      </c>
      <c r="AY59" s="133">
        <f>'2025-068-01-04 - Bourací ...'!J38</f>
        <v>0</v>
      </c>
      <c r="AZ59" s="133">
        <f>'2025-068-01-04 - Bourací ...'!F35</f>
        <v>0</v>
      </c>
      <c r="BA59" s="133">
        <f>'2025-068-01-04 - Bourací ...'!F36</f>
        <v>0</v>
      </c>
      <c r="BB59" s="133">
        <f>'2025-068-01-04 - Bourací ...'!F37</f>
        <v>0</v>
      </c>
      <c r="BC59" s="133">
        <f>'2025-068-01-04 - Bourací ...'!F38</f>
        <v>0</v>
      </c>
      <c r="BD59" s="135">
        <f>'2025-068-01-04 - Bourací ...'!F39</f>
        <v>0</v>
      </c>
      <c r="BE59" s="4"/>
      <c r="BT59" s="136" t="s">
        <v>81</v>
      </c>
      <c r="BV59" s="136" t="s">
        <v>74</v>
      </c>
      <c r="BW59" s="136" t="s">
        <v>95</v>
      </c>
      <c r="BX59" s="136" t="s">
        <v>80</v>
      </c>
      <c r="CL59" s="136" t="s">
        <v>19</v>
      </c>
    </row>
    <row r="60" s="4" customFormat="1" ht="23.25" customHeight="1">
      <c r="A60" s="127" t="s">
        <v>82</v>
      </c>
      <c r="B60" s="66"/>
      <c r="C60" s="128"/>
      <c r="D60" s="128"/>
      <c r="E60" s="129" t="s">
        <v>96</v>
      </c>
      <c r="F60" s="129"/>
      <c r="G60" s="129"/>
      <c r="H60" s="129"/>
      <c r="I60" s="129"/>
      <c r="J60" s="128"/>
      <c r="K60" s="129" t="s">
        <v>97</v>
      </c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'2025-068-01-05 - Bourací ...'!J32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85</v>
      </c>
      <c r="AR60" s="68"/>
      <c r="AS60" s="132">
        <v>0</v>
      </c>
      <c r="AT60" s="133">
        <f>ROUND(SUM(AV60:AW60),2)</f>
        <v>0</v>
      </c>
      <c r="AU60" s="134">
        <f>'2025-068-01-05 - Bourací ...'!P90</f>
        <v>0</v>
      </c>
      <c r="AV60" s="133">
        <f>'2025-068-01-05 - Bourací ...'!J35</f>
        <v>0</v>
      </c>
      <c r="AW60" s="133">
        <f>'2025-068-01-05 - Bourací ...'!J36</f>
        <v>0</v>
      </c>
      <c r="AX60" s="133">
        <f>'2025-068-01-05 - Bourací ...'!J37</f>
        <v>0</v>
      </c>
      <c r="AY60" s="133">
        <f>'2025-068-01-05 - Bourací ...'!J38</f>
        <v>0</v>
      </c>
      <c r="AZ60" s="133">
        <f>'2025-068-01-05 - Bourací ...'!F35</f>
        <v>0</v>
      </c>
      <c r="BA60" s="133">
        <f>'2025-068-01-05 - Bourací ...'!F36</f>
        <v>0</v>
      </c>
      <c r="BB60" s="133">
        <f>'2025-068-01-05 - Bourací ...'!F37</f>
        <v>0</v>
      </c>
      <c r="BC60" s="133">
        <f>'2025-068-01-05 - Bourací ...'!F38</f>
        <v>0</v>
      </c>
      <c r="BD60" s="135">
        <f>'2025-068-01-05 - Bourací ...'!F39</f>
        <v>0</v>
      </c>
      <c r="BE60" s="4"/>
      <c r="BT60" s="136" t="s">
        <v>81</v>
      </c>
      <c r="BV60" s="136" t="s">
        <v>74</v>
      </c>
      <c r="BW60" s="136" t="s">
        <v>98</v>
      </c>
      <c r="BX60" s="136" t="s">
        <v>80</v>
      </c>
      <c r="CL60" s="136" t="s">
        <v>19</v>
      </c>
    </row>
    <row r="61" s="4" customFormat="1" ht="23.25" customHeight="1">
      <c r="A61" s="127" t="s">
        <v>82</v>
      </c>
      <c r="B61" s="66"/>
      <c r="C61" s="128"/>
      <c r="D61" s="128"/>
      <c r="E61" s="129" t="s">
        <v>99</v>
      </c>
      <c r="F61" s="129"/>
      <c r="G61" s="129"/>
      <c r="H61" s="129"/>
      <c r="I61" s="129"/>
      <c r="J61" s="128"/>
      <c r="K61" s="129" t="s">
        <v>100</v>
      </c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'2025-068-01-06 - Bourací ...'!J32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85</v>
      </c>
      <c r="AR61" s="68"/>
      <c r="AS61" s="132">
        <v>0</v>
      </c>
      <c r="AT61" s="133">
        <f>ROUND(SUM(AV61:AW61),2)</f>
        <v>0</v>
      </c>
      <c r="AU61" s="134">
        <f>'2025-068-01-06 - Bourací ...'!P90</f>
        <v>0</v>
      </c>
      <c r="AV61" s="133">
        <f>'2025-068-01-06 - Bourací ...'!J35</f>
        <v>0</v>
      </c>
      <c r="AW61" s="133">
        <f>'2025-068-01-06 - Bourací ...'!J36</f>
        <v>0</v>
      </c>
      <c r="AX61" s="133">
        <f>'2025-068-01-06 - Bourací ...'!J37</f>
        <v>0</v>
      </c>
      <c r="AY61" s="133">
        <f>'2025-068-01-06 - Bourací ...'!J38</f>
        <v>0</v>
      </c>
      <c r="AZ61" s="133">
        <f>'2025-068-01-06 - Bourací ...'!F35</f>
        <v>0</v>
      </c>
      <c r="BA61" s="133">
        <f>'2025-068-01-06 - Bourací ...'!F36</f>
        <v>0</v>
      </c>
      <c r="BB61" s="133">
        <f>'2025-068-01-06 - Bourací ...'!F37</f>
        <v>0</v>
      </c>
      <c r="BC61" s="133">
        <f>'2025-068-01-06 - Bourací ...'!F38</f>
        <v>0</v>
      </c>
      <c r="BD61" s="135">
        <f>'2025-068-01-06 - Bourací ...'!F39</f>
        <v>0</v>
      </c>
      <c r="BE61" s="4"/>
      <c r="BT61" s="136" t="s">
        <v>81</v>
      </c>
      <c r="BV61" s="136" t="s">
        <v>74</v>
      </c>
      <c r="BW61" s="136" t="s">
        <v>101</v>
      </c>
      <c r="BX61" s="136" t="s">
        <v>80</v>
      </c>
      <c r="CL61" s="136" t="s">
        <v>19</v>
      </c>
    </row>
    <row r="62" s="4" customFormat="1" ht="23.25" customHeight="1">
      <c r="A62" s="127" t="s">
        <v>82</v>
      </c>
      <c r="B62" s="66"/>
      <c r="C62" s="128"/>
      <c r="D62" s="128"/>
      <c r="E62" s="129" t="s">
        <v>102</v>
      </c>
      <c r="F62" s="129"/>
      <c r="G62" s="129"/>
      <c r="H62" s="129"/>
      <c r="I62" s="129"/>
      <c r="J62" s="128"/>
      <c r="K62" s="129" t="s">
        <v>103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'2025-068-01-07 - Bourací ...'!J32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85</v>
      </c>
      <c r="AR62" s="68"/>
      <c r="AS62" s="132">
        <v>0</v>
      </c>
      <c r="AT62" s="133">
        <f>ROUND(SUM(AV62:AW62),2)</f>
        <v>0</v>
      </c>
      <c r="AU62" s="134">
        <f>'2025-068-01-07 - Bourací ...'!P90</f>
        <v>0</v>
      </c>
      <c r="AV62" s="133">
        <f>'2025-068-01-07 - Bourací ...'!J35</f>
        <v>0</v>
      </c>
      <c r="AW62" s="133">
        <f>'2025-068-01-07 - Bourací ...'!J36</f>
        <v>0</v>
      </c>
      <c r="AX62" s="133">
        <f>'2025-068-01-07 - Bourací ...'!J37</f>
        <v>0</v>
      </c>
      <c r="AY62" s="133">
        <f>'2025-068-01-07 - Bourací ...'!J38</f>
        <v>0</v>
      </c>
      <c r="AZ62" s="133">
        <f>'2025-068-01-07 - Bourací ...'!F35</f>
        <v>0</v>
      </c>
      <c r="BA62" s="133">
        <f>'2025-068-01-07 - Bourací ...'!F36</f>
        <v>0</v>
      </c>
      <c r="BB62" s="133">
        <f>'2025-068-01-07 - Bourací ...'!F37</f>
        <v>0</v>
      </c>
      <c r="BC62" s="133">
        <f>'2025-068-01-07 - Bourací ...'!F38</f>
        <v>0</v>
      </c>
      <c r="BD62" s="135">
        <f>'2025-068-01-07 - Bourací ...'!F39</f>
        <v>0</v>
      </c>
      <c r="BE62" s="4"/>
      <c r="BT62" s="136" t="s">
        <v>81</v>
      </c>
      <c r="BV62" s="136" t="s">
        <v>74</v>
      </c>
      <c r="BW62" s="136" t="s">
        <v>104</v>
      </c>
      <c r="BX62" s="136" t="s">
        <v>80</v>
      </c>
      <c r="CL62" s="136" t="s">
        <v>19</v>
      </c>
    </row>
    <row r="63" s="4" customFormat="1" ht="23.25" customHeight="1">
      <c r="A63" s="127" t="s">
        <v>82</v>
      </c>
      <c r="B63" s="66"/>
      <c r="C63" s="128"/>
      <c r="D63" s="128"/>
      <c r="E63" s="129" t="s">
        <v>105</v>
      </c>
      <c r="F63" s="129"/>
      <c r="G63" s="129"/>
      <c r="H63" s="129"/>
      <c r="I63" s="129"/>
      <c r="J63" s="128"/>
      <c r="K63" s="129" t="s">
        <v>106</v>
      </c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0">
        <f>'2025-068-01-08 - Bourací ...'!J32</f>
        <v>0</v>
      </c>
      <c r="AH63" s="128"/>
      <c r="AI63" s="128"/>
      <c r="AJ63" s="128"/>
      <c r="AK63" s="128"/>
      <c r="AL63" s="128"/>
      <c r="AM63" s="128"/>
      <c r="AN63" s="130">
        <f>SUM(AG63,AT63)</f>
        <v>0</v>
      </c>
      <c r="AO63" s="128"/>
      <c r="AP63" s="128"/>
      <c r="AQ63" s="131" t="s">
        <v>85</v>
      </c>
      <c r="AR63" s="68"/>
      <c r="AS63" s="132">
        <v>0</v>
      </c>
      <c r="AT63" s="133">
        <f>ROUND(SUM(AV63:AW63),2)</f>
        <v>0</v>
      </c>
      <c r="AU63" s="134">
        <f>'2025-068-01-08 - Bourací ...'!P90</f>
        <v>0</v>
      </c>
      <c r="AV63" s="133">
        <f>'2025-068-01-08 - Bourací ...'!J35</f>
        <v>0</v>
      </c>
      <c r="AW63" s="133">
        <f>'2025-068-01-08 - Bourací ...'!J36</f>
        <v>0</v>
      </c>
      <c r="AX63" s="133">
        <f>'2025-068-01-08 - Bourací ...'!J37</f>
        <v>0</v>
      </c>
      <c r="AY63" s="133">
        <f>'2025-068-01-08 - Bourací ...'!J38</f>
        <v>0</v>
      </c>
      <c r="AZ63" s="133">
        <f>'2025-068-01-08 - Bourací ...'!F35</f>
        <v>0</v>
      </c>
      <c r="BA63" s="133">
        <f>'2025-068-01-08 - Bourací ...'!F36</f>
        <v>0</v>
      </c>
      <c r="BB63" s="133">
        <f>'2025-068-01-08 - Bourací ...'!F37</f>
        <v>0</v>
      </c>
      <c r="BC63" s="133">
        <f>'2025-068-01-08 - Bourací ...'!F38</f>
        <v>0</v>
      </c>
      <c r="BD63" s="135">
        <f>'2025-068-01-08 - Bourací ...'!F39</f>
        <v>0</v>
      </c>
      <c r="BE63" s="4"/>
      <c r="BT63" s="136" t="s">
        <v>81</v>
      </c>
      <c r="BV63" s="136" t="s">
        <v>74</v>
      </c>
      <c r="BW63" s="136" t="s">
        <v>107</v>
      </c>
      <c r="BX63" s="136" t="s">
        <v>80</v>
      </c>
      <c r="CL63" s="136" t="s">
        <v>19</v>
      </c>
    </row>
    <row r="64" s="4" customFormat="1" ht="23.25" customHeight="1">
      <c r="A64" s="127" t="s">
        <v>82</v>
      </c>
      <c r="B64" s="66"/>
      <c r="C64" s="128"/>
      <c r="D64" s="128"/>
      <c r="E64" s="129" t="s">
        <v>108</v>
      </c>
      <c r="F64" s="129"/>
      <c r="G64" s="129"/>
      <c r="H64" s="129"/>
      <c r="I64" s="129"/>
      <c r="J64" s="128"/>
      <c r="K64" s="129" t="s">
        <v>109</v>
      </c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30">
        <f>'2025-068-01-09 - Bourací ...'!J32</f>
        <v>0</v>
      </c>
      <c r="AH64" s="128"/>
      <c r="AI64" s="128"/>
      <c r="AJ64" s="128"/>
      <c r="AK64" s="128"/>
      <c r="AL64" s="128"/>
      <c r="AM64" s="128"/>
      <c r="AN64" s="130">
        <f>SUM(AG64,AT64)</f>
        <v>0</v>
      </c>
      <c r="AO64" s="128"/>
      <c r="AP64" s="128"/>
      <c r="AQ64" s="131" t="s">
        <v>85</v>
      </c>
      <c r="AR64" s="68"/>
      <c r="AS64" s="132">
        <v>0</v>
      </c>
      <c r="AT64" s="133">
        <f>ROUND(SUM(AV64:AW64),2)</f>
        <v>0</v>
      </c>
      <c r="AU64" s="134">
        <f>'2025-068-01-09 - Bourací ...'!P90</f>
        <v>0</v>
      </c>
      <c r="AV64" s="133">
        <f>'2025-068-01-09 - Bourací ...'!J35</f>
        <v>0</v>
      </c>
      <c r="AW64" s="133">
        <f>'2025-068-01-09 - Bourací ...'!J36</f>
        <v>0</v>
      </c>
      <c r="AX64" s="133">
        <f>'2025-068-01-09 - Bourací ...'!J37</f>
        <v>0</v>
      </c>
      <c r="AY64" s="133">
        <f>'2025-068-01-09 - Bourací ...'!J38</f>
        <v>0</v>
      </c>
      <c r="AZ64" s="133">
        <f>'2025-068-01-09 - Bourací ...'!F35</f>
        <v>0</v>
      </c>
      <c r="BA64" s="133">
        <f>'2025-068-01-09 - Bourací ...'!F36</f>
        <v>0</v>
      </c>
      <c r="BB64" s="133">
        <f>'2025-068-01-09 - Bourací ...'!F37</f>
        <v>0</v>
      </c>
      <c r="BC64" s="133">
        <f>'2025-068-01-09 - Bourací ...'!F38</f>
        <v>0</v>
      </c>
      <c r="BD64" s="135">
        <f>'2025-068-01-09 - Bourací ...'!F39</f>
        <v>0</v>
      </c>
      <c r="BE64" s="4"/>
      <c r="BT64" s="136" t="s">
        <v>81</v>
      </c>
      <c r="BV64" s="136" t="s">
        <v>74</v>
      </c>
      <c r="BW64" s="136" t="s">
        <v>110</v>
      </c>
      <c r="BX64" s="136" t="s">
        <v>80</v>
      </c>
      <c r="CL64" s="136" t="s">
        <v>19</v>
      </c>
    </row>
    <row r="65" s="7" customFormat="1" ht="24.75" customHeight="1">
      <c r="A65" s="7"/>
      <c r="B65" s="114"/>
      <c r="C65" s="115"/>
      <c r="D65" s="116" t="s">
        <v>111</v>
      </c>
      <c r="E65" s="116"/>
      <c r="F65" s="116"/>
      <c r="G65" s="116"/>
      <c r="H65" s="116"/>
      <c r="I65" s="117"/>
      <c r="J65" s="116" t="s">
        <v>112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8">
        <f>ROUND(SUM(AG66:AG75),2)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78</v>
      </c>
      <c r="AR65" s="121"/>
      <c r="AS65" s="122">
        <f>ROUND(SUM(AS66:AS75),2)</f>
        <v>0</v>
      </c>
      <c r="AT65" s="123">
        <f>ROUND(SUM(AV65:AW65),2)</f>
        <v>0</v>
      </c>
      <c r="AU65" s="124">
        <f>ROUND(SUM(AU66:AU75),5)</f>
        <v>0</v>
      </c>
      <c r="AV65" s="123">
        <f>ROUND(AZ65*L29,2)</f>
        <v>0</v>
      </c>
      <c r="AW65" s="123">
        <f>ROUND(BA65*L30,2)</f>
        <v>0</v>
      </c>
      <c r="AX65" s="123">
        <f>ROUND(BB65*L29,2)</f>
        <v>0</v>
      </c>
      <c r="AY65" s="123">
        <f>ROUND(BC65*L30,2)</f>
        <v>0</v>
      </c>
      <c r="AZ65" s="123">
        <f>ROUND(SUM(AZ66:AZ75),2)</f>
        <v>0</v>
      </c>
      <c r="BA65" s="123">
        <f>ROUND(SUM(BA66:BA75),2)</f>
        <v>0</v>
      </c>
      <c r="BB65" s="123">
        <f>ROUND(SUM(BB66:BB75),2)</f>
        <v>0</v>
      </c>
      <c r="BC65" s="123">
        <f>ROUND(SUM(BC66:BC75),2)</f>
        <v>0</v>
      </c>
      <c r="BD65" s="125">
        <f>ROUND(SUM(BD66:BD75),2)</f>
        <v>0</v>
      </c>
      <c r="BE65" s="7"/>
      <c r="BS65" s="126" t="s">
        <v>71</v>
      </c>
      <c r="BT65" s="126" t="s">
        <v>79</v>
      </c>
      <c r="BU65" s="126" t="s">
        <v>73</v>
      </c>
      <c r="BV65" s="126" t="s">
        <v>74</v>
      </c>
      <c r="BW65" s="126" t="s">
        <v>113</v>
      </c>
      <c r="BX65" s="126" t="s">
        <v>5</v>
      </c>
      <c r="CL65" s="126" t="s">
        <v>19</v>
      </c>
      <c r="CM65" s="126" t="s">
        <v>81</v>
      </c>
    </row>
    <row r="66" s="4" customFormat="1" ht="23.25" customHeight="1">
      <c r="A66" s="127" t="s">
        <v>82</v>
      </c>
      <c r="B66" s="66"/>
      <c r="C66" s="128"/>
      <c r="D66" s="128"/>
      <c r="E66" s="129" t="s">
        <v>114</v>
      </c>
      <c r="F66" s="129"/>
      <c r="G66" s="129"/>
      <c r="H66" s="129"/>
      <c r="I66" s="129"/>
      <c r="J66" s="128"/>
      <c r="K66" s="129" t="s">
        <v>115</v>
      </c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30">
        <f>'2025-068-02-01 - Nové kce...'!J32</f>
        <v>0</v>
      </c>
      <c r="AH66" s="128"/>
      <c r="AI66" s="128"/>
      <c r="AJ66" s="128"/>
      <c r="AK66" s="128"/>
      <c r="AL66" s="128"/>
      <c r="AM66" s="128"/>
      <c r="AN66" s="130">
        <f>SUM(AG66,AT66)</f>
        <v>0</v>
      </c>
      <c r="AO66" s="128"/>
      <c r="AP66" s="128"/>
      <c r="AQ66" s="131" t="s">
        <v>85</v>
      </c>
      <c r="AR66" s="68"/>
      <c r="AS66" s="132">
        <v>0</v>
      </c>
      <c r="AT66" s="133">
        <f>ROUND(SUM(AV66:AW66),2)</f>
        <v>0</v>
      </c>
      <c r="AU66" s="134">
        <f>'2025-068-02-01 - Nové kce...'!P95</f>
        <v>0</v>
      </c>
      <c r="AV66" s="133">
        <f>'2025-068-02-01 - Nové kce...'!J35</f>
        <v>0</v>
      </c>
      <c r="AW66" s="133">
        <f>'2025-068-02-01 - Nové kce...'!J36</f>
        <v>0</v>
      </c>
      <c r="AX66" s="133">
        <f>'2025-068-02-01 - Nové kce...'!J37</f>
        <v>0</v>
      </c>
      <c r="AY66" s="133">
        <f>'2025-068-02-01 - Nové kce...'!J38</f>
        <v>0</v>
      </c>
      <c r="AZ66" s="133">
        <f>'2025-068-02-01 - Nové kce...'!F35</f>
        <v>0</v>
      </c>
      <c r="BA66" s="133">
        <f>'2025-068-02-01 - Nové kce...'!F36</f>
        <v>0</v>
      </c>
      <c r="BB66" s="133">
        <f>'2025-068-02-01 - Nové kce...'!F37</f>
        <v>0</v>
      </c>
      <c r="BC66" s="133">
        <f>'2025-068-02-01 - Nové kce...'!F38</f>
        <v>0</v>
      </c>
      <c r="BD66" s="135">
        <f>'2025-068-02-01 - Nové kce...'!F39</f>
        <v>0</v>
      </c>
      <c r="BE66" s="4"/>
      <c r="BT66" s="136" t="s">
        <v>81</v>
      </c>
      <c r="BV66" s="136" t="s">
        <v>74</v>
      </c>
      <c r="BW66" s="136" t="s">
        <v>116</v>
      </c>
      <c r="BX66" s="136" t="s">
        <v>113</v>
      </c>
      <c r="CL66" s="136" t="s">
        <v>19</v>
      </c>
    </row>
    <row r="67" s="4" customFormat="1" ht="23.25" customHeight="1">
      <c r="A67" s="127" t="s">
        <v>82</v>
      </c>
      <c r="B67" s="66"/>
      <c r="C67" s="128"/>
      <c r="D67" s="128"/>
      <c r="E67" s="129" t="s">
        <v>117</v>
      </c>
      <c r="F67" s="129"/>
      <c r="G67" s="129"/>
      <c r="H67" s="129"/>
      <c r="I67" s="129"/>
      <c r="J67" s="128"/>
      <c r="K67" s="129" t="s">
        <v>118</v>
      </c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30">
        <f>'2025-068-02-02 - Nové kce...'!J32</f>
        <v>0</v>
      </c>
      <c r="AH67" s="128"/>
      <c r="AI67" s="128"/>
      <c r="AJ67" s="128"/>
      <c r="AK67" s="128"/>
      <c r="AL67" s="128"/>
      <c r="AM67" s="128"/>
      <c r="AN67" s="130">
        <f>SUM(AG67,AT67)</f>
        <v>0</v>
      </c>
      <c r="AO67" s="128"/>
      <c r="AP67" s="128"/>
      <c r="AQ67" s="131" t="s">
        <v>85</v>
      </c>
      <c r="AR67" s="68"/>
      <c r="AS67" s="132">
        <v>0</v>
      </c>
      <c r="AT67" s="133">
        <f>ROUND(SUM(AV67:AW67),2)</f>
        <v>0</v>
      </c>
      <c r="AU67" s="134">
        <f>'2025-068-02-02 - Nové kce...'!P94</f>
        <v>0</v>
      </c>
      <c r="AV67" s="133">
        <f>'2025-068-02-02 - Nové kce...'!J35</f>
        <v>0</v>
      </c>
      <c r="AW67" s="133">
        <f>'2025-068-02-02 - Nové kce...'!J36</f>
        <v>0</v>
      </c>
      <c r="AX67" s="133">
        <f>'2025-068-02-02 - Nové kce...'!J37</f>
        <v>0</v>
      </c>
      <c r="AY67" s="133">
        <f>'2025-068-02-02 - Nové kce...'!J38</f>
        <v>0</v>
      </c>
      <c r="AZ67" s="133">
        <f>'2025-068-02-02 - Nové kce...'!F35</f>
        <v>0</v>
      </c>
      <c r="BA67" s="133">
        <f>'2025-068-02-02 - Nové kce...'!F36</f>
        <v>0</v>
      </c>
      <c r="BB67" s="133">
        <f>'2025-068-02-02 - Nové kce...'!F37</f>
        <v>0</v>
      </c>
      <c r="BC67" s="133">
        <f>'2025-068-02-02 - Nové kce...'!F38</f>
        <v>0</v>
      </c>
      <c r="BD67" s="135">
        <f>'2025-068-02-02 - Nové kce...'!F39</f>
        <v>0</v>
      </c>
      <c r="BE67" s="4"/>
      <c r="BT67" s="136" t="s">
        <v>81</v>
      </c>
      <c r="BV67" s="136" t="s">
        <v>74</v>
      </c>
      <c r="BW67" s="136" t="s">
        <v>119</v>
      </c>
      <c r="BX67" s="136" t="s">
        <v>113</v>
      </c>
      <c r="CL67" s="136" t="s">
        <v>19</v>
      </c>
    </row>
    <row r="68" s="4" customFormat="1" ht="23.25" customHeight="1">
      <c r="A68" s="127" t="s">
        <v>82</v>
      </c>
      <c r="B68" s="66"/>
      <c r="C68" s="128"/>
      <c r="D68" s="128"/>
      <c r="E68" s="129" t="s">
        <v>120</v>
      </c>
      <c r="F68" s="129"/>
      <c r="G68" s="129"/>
      <c r="H68" s="129"/>
      <c r="I68" s="129"/>
      <c r="J68" s="128"/>
      <c r="K68" s="129" t="s">
        <v>121</v>
      </c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30">
        <f>'2025-068-02-03 - Nové kce...'!J32</f>
        <v>0</v>
      </c>
      <c r="AH68" s="128"/>
      <c r="AI68" s="128"/>
      <c r="AJ68" s="128"/>
      <c r="AK68" s="128"/>
      <c r="AL68" s="128"/>
      <c r="AM68" s="128"/>
      <c r="AN68" s="130">
        <f>SUM(AG68,AT68)</f>
        <v>0</v>
      </c>
      <c r="AO68" s="128"/>
      <c r="AP68" s="128"/>
      <c r="AQ68" s="131" t="s">
        <v>85</v>
      </c>
      <c r="AR68" s="68"/>
      <c r="AS68" s="132">
        <v>0</v>
      </c>
      <c r="AT68" s="133">
        <f>ROUND(SUM(AV68:AW68),2)</f>
        <v>0</v>
      </c>
      <c r="AU68" s="134">
        <f>'2025-068-02-03 - Nové kce...'!P93</f>
        <v>0</v>
      </c>
      <c r="AV68" s="133">
        <f>'2025-068-02-03 - Nové kce...'!J35</f>
        <v>0</v>
      </c>
      <c r="AW68" s="133">
        <f>'2025-068-02-03 - Nové kce...'!J36</f>
        <v>0</v>
      </c>
      <c r="AX68" s="133">
        <f>'2025-068-02-03 - Nové kce...'!J37</f>
        <v>0</v>
      </c>
      <c r="AY68" s="133">
        <f>'2025-068-02-03 - Nové kce...'!J38</f>
        <v>0</v>
      </c>
      <c r="AZ68" s="133">
        <f>'2025-068-02-03 - Nové kce...'!F35</f>
        <v>0</v>
      </c>
      <c r="BA68" s="133">
        <f>'2025-068-02-03 - Nové kce...'!F36</f>
        <v>0</v>
      </c>
      <c r="BB68" s="133">
        <f>'2025-068-02-03 - Nové kce...'!F37</f>
        <v>0</v>
      </c>
      <c r="BC68" s="133">
        <f>'2025-068-02-03 - Nové kce...'!F38</f>
        <v>0</v>
      </c>
      <c r="BD68" s="135">
        <f>'2025-068-02-03 - Nové kce...'!F39</f>
        <v>0</v>
      </c>
      <c r="BE68" s="4"/>
      <c r="BT68" s="136" t="s">
        <v>81</v>
      </c>
      <c r="BV68" s="136" t="s">
        <v>74</v>
      </c>
      <c r="BW68" s="136" t="s">
        <v>122</v>
      </c>
      <c r="BX68" s="136" t="s">
        <v>113</v>
      </c>
      <c r="CL68" s="136" t="s">
        <v>19</v>
      </c>
    </row>
    <row r="69" s="4" customFormat="1" ht="23.25" customHeight="1">
      <c r="A69" s="127" t="s">
        <v>82</v>
      </c>
      <c r="B69" s="66"/>
      <c r="C69" s="128"/>
      <c r="D69" s="128"/>
      <c r="E69" s="129" t="s">
        <v>123</v>
      </c>
      <c r="F69" s="129"/>
      <c r="G69" s="129"/>
      <c r="H69" s="129"/>
      <c r="I69" s="129"/>
      <c r="J69" s="128"/>
      <c r="K69" s="129" t="s">
        <v>124</v>
      </c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30">
        <f>'2025-068-02-04 - Nové kce...'!J32</f>
        <v>0</v>
      </c>
      <c r="AH69" s="128"/>
      <c r="AI69" s="128"/>
      <c r="AJ69" s="128"/>
      <c r="AK69" s="128"/>
      <c r="AL69" s="128"/>
      <c r="AM69" s="128"/>
      <c r="AN69" s="130">
        <f>SUM(AG69,AT69)</f>
        <v>0</v>
      </c>
      <c r="AO69" s="128"/>
      <c r="AP69" s="128"/>
      <c r="AQ69" s="131" t="s">
        <v>85</v>
      </c>
      <c r="AR69" s="68"/>
      <c r="AS69" s="132">
        <v>0</v>
      </c>
      <c r="AT69" s="133">
        <f>ROUND(SUM(AV69:AW69),2)</f>
        <v>0</v>
      </c>
      <c r="AU69" s="134">
        <f>'2025-068-02-04 - Nové kce...'!P93</f>
        <v>0</v>
      </c>
      <c r="AV69" s="133">
        <f>'2025-068-02-04 - Nové kce...'!J35</f>
        <v>0</v>
      </c>
      <c r="AW69" s="133">
        <f>'2025-068-02-04 - Nové kce...'!J36</f>
        <v>0</v>
      </c>
      <c r="AX69" s="133">
        <f>'2025-068-02-04 - Nové kce...'!J37</f>
        <v>0</v>
      </c>
      <c r="AY69" s="133">
        <f>'2025-068-02-04 - Nové kce...'!J38</f>
        <v>0</v>
      </c>
      <c r="AZ69" s="133">
        <f>'2025-068-02-04 - Nové kce...'!F35</f>
        <v>0</v>
      </c>
      <c r="BA69" s="133">
        <f>'2025-068-02-04 - Nové kce...'!F36</f>
        <v>0</v>
      </c>
      <c r="BB69" s="133">
        <f>'2025-068-02-04 - Nové kce...'!F37</f>
        <v>0</v>
      </c>
      <c r="BC69" s="133">
        <f>'2025-068-02-04 - Nové kce...'!F38</f>
        <v>0</v>
      </c>
      <c r="BD69" s="135">
        <f>'2025-068-02-04 - Nové kce...'!F39</f>
        <v>0</v>
      </c>
      <c r="BE69" s="4"/>
      <c r="BT69" s="136" t="s">
        <v>81</v>
      </c>
      <c r="BV69" s="136" t="s">
        <v>74</v>
      </c>
      <c r="BW69" s="136" t="s">
        <v>125</v>
      </c>
      <c r="BX69" s="136" t="s">
        <v>113</v>
      </c>
      <c r="CL69" s="136" t="s">
        <v>19</v>
      </c>
    </row>
    <row r="70" s="4" customFormat="1" ht="23.25" customHeight="1">
      <c r="A70" s="127" t="s">
        <v>82</v>
      </c>
      <c r="B70" s="66"/>
      <c r="C70" s="128"/>
      <c r="D70" s="128"/>
      <c r="E70" s="129" t="s">
        <v>126</v>
      </c>
      <c r="F70" s="129"/>
      <c r="G70" s="129"/>
      <c r="H70" s="129"/>
      <c r="I70" s="129"/>
      <c r="J70" s="128"/>
      <c r="K70" s="129" t="s">
        <v>127</v>
      </c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0">
        <f>'2025-068-02-05 - Nové kce...'!J32</f>
        <v>0</v>
      </c>
      <c r="AH70" s="128"/>
      <c r="AI70" s="128"/>
      <c r="AJ70" s="128"/>
      <c r="AK70" s="128"/>
      <c r="AL70" s="128"/>
      <c r="AM70" s="128"/>
      <c r="AN70" s="130">
        <f>SUM(AG70,AT70)</f>
        <v>0</v>
      </c>
      <c r="AO70" s="128"/>
      <c r="AP70" s="128"/>
      <c r="AQ70" s="131" t="s">
        <v>85</v>
      </c>
      <c r="AR70" s="68"/>
      <c r="AS70" s="132">
        <v>0</v>
      </c>
      <c r="AT70" s="133">
        <f>ROUND(SUM(AV70:AW70),2)</f>
        <v>0</v>
      </c>
      <c r="AU70" s="134">
        <f>'2025-068-02-05 - Nové kce...'!P93</f>
        <v>0</v>
      </c>
      <c r="AV70" s="133">
        <f>'2025-068-02-05 - Nové kce...'!J35</f>
        <v>0</v>
      </c>
      <c r="AW70" s="133">
        <f>'2025-068-02-05 - Nové kce...'!J36</f>
        <v>0</v>
      </c>
      <c r="AX70" s="133">
        <f>'2025-068-02-05 - Nové kce...'!J37</f>
        <v>0</v>
      </c>
      <c r="AY70" s="133">
        <f>'2025-068-02-05 - Nové kce...'!J38</f>
        <v>0</v>
      </c>
      <c r="AZ70" s="133">
        <f>'2025-068-02-05 - Nové kce...'!F35</f>
        <v>0</v>
      </c>
      <c r="BA70" s="133">
        <f>'2025-068-02-05 - Nové kce...'!F36</f>
        <v>0</v>
      </c>
      <c r="BB70" s="133">
        <f>'2025-068-02-05 - Nové kce...'!F37</f>
        <v>0</v>
      </c>
      <c r="BC70" s="133">
        <f>'2025-068-02-05 - Nové kce...'!F38</f>
        <v>0</v>
      </c>
      <c r="BD70" s="135">
        <f>'2025-068-02-05 - Nové kce...'!F39</f>
        <v>0</v>
      </c>
      <c r="BE70" s="4"/>
      <c r="BT70" s="136" t="s">
        <v>81</v>
      </c>
      <c r="BV70" s="136" t="s">
        <v>74</v>
      </c>
      <c r="BW70" s="136" t="s">
        <v>128</v>
      </c>
      <c r="BX70" s="136" t="s">
        <v>113</v>
      </c>
      <c r="CL70" s="136" t="s">
        <v>19</v>
      </c>
    </row>
    <row r="71" s="4" customFormat="1" ht="23.25" customHeight="1">
      <c r="A71" s="127" t="s">
        <v>82</v>
      </c>
      <c r="B71" s="66"/>
      <c r="C71" s="128"/>
      <c r="D71" s="128"/>
      <c r="E71" s="129" t="s">
        <v>129</v>
      </c>
      <c r="F71" s="129"/>
      <c r="G71" s="129"/>
      <c r="H71" s="129"/>
      <c r="I71" s="129"/>
      <c r="J71" s="128"/>
      <c r="K71" s="129" t="s">
        <v>130</v>
      </c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0">
        <f>'2025-068-02-06 - Nové kce...'!J32</f>
        <v>0</v>
      </c>
      <c r="AH71" s="128"/>
      <c r="AI71" s="128"/>
      <c r="AJ71" s="128"/>
      <c r="AK71" s="128"/>
      <c r="AL71" s="128"/>
      <c r="AM71" s="128"/>
      <c r="AN71" s="130">
        <f>SUM(AG71,AT71)</f>
        <v>0</v>
      </c>
      <c r="AO71" s="128"/>
      <c r="AP71" s="128"/>
      <c r="AQ71" s="131" t="s">
        <v>85</v>
      </c>
      <c r="AR71" s="68"/>
      <c r="AS71" s="132">
        <v>0</v>
      </c>
      <c r="AT71" s="133">
        <f>ROUND(SUM(AV71:AW71),2)</f>
        <v>0</v>
      </c>
      <c r="AU71" s="134">
        <f>'2025-068-02-06 - Nové kce...'!P93</f>
        <v>0</v>
      </c>
      <c r="AV71" s="133">
        <f>'2025-068-02-06 - Nové kce...'!J35</f>
        <v>0</v>
      </c>
      <c r="AW71" s="133">
        <f>'2025-068-02-06 - Nové kce...'!J36</f>
        <v>0</v>
      </c>
      <c r="AX71" s="133">
        <f>'2025-068-02-06 - Nové kce...'!J37</f>
        <v>0</v>
      </c>
      <c r="AY71" s="133">
        <f>'2025-068-02-06 - Nové kce...'!J38</f>
        <v>0</v>
      </c>
      <c r="AZ71" s="133">
        <f>'2025-068-02-06 - Nové kce...'!F35</f>
        <v>0</v>
      </c>
      <c r="BA71" s="133">
        <f>'2025-068-02-06 - Nové kce...'!F36</f>
        <v>0</v>
      </c>
      <c r="BB71" s="133">
        <f>'2025-068-02-06 - Nové kce...'!F37</f>
        <v>0</v>
      </c>
      <c r="BC71" s="133">
        <f>'2025-068-02-06 - Nové kce...'!F38</f>
        <v>0</v>
      </c>
      <c r="BD71" s="135">
        <f>'2025-068-02-06 - Nové kce...'!F39</f>
        <v>0</v>
      </c>
      <c r="BE71" s="4"/>
      <c r="BT71" s="136" t="s">
        <v>81</v>
      </c>
      <c r="BV71" s="136" t="s">
        <v>74</v>
      </c>
      <c r="BW71" s="136" t="s">
        <v>131</v>
      </c>
      <c r="BX71" s="136" t="s">
        <v>113</v>
      </c>
      <c r="CL71" s="136" t="s">
        <v>19</v>
      </c>
    </row>
    <row r="72" s="4" customFormat="1" ht="23.25" customHeight="1">
      <c r="A72" s="127" t="s">
        <v>82</v>
      </c>
      <c r="B72" s="66"/>
      <c r="C72" s="128"/>
      <c r="D72" s="128"/>
      <c r="E72" s="129" t="s">
        <v>132</v>
      </c>
      <c r="F72" s="129"/>
      <c r="G72" s="129"/>
      <c r="H72" s="129"/>
      <c r="I72" s="129"/>
      <c r="J72" s="128"/>
      <c r="K72" s="129" t="s">
        <v>133</v>
      </c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30">
        <f>'2025-068-02-07 - Nové kce...'!J32</f>
        <v>0</v>
      </c>
      <c r="AH72" s="128"/>
      <c r="AI72" s="128"/>
      <c r="AJ72" s="128"/>
      <c r="AK72" s="128"/>
      <c r="AL72" s="128"/>
      <c r="AM72" s="128"/>
      <c r="AN72" s="130">
        <f>SUM(AG72,AT72)</f>
        <v>0</v>
      </c>
      <c r="AO72" s="128"/>
      <c r="AP72" s="128"/>
      <c r="AQ72" s="131" t="s">
        <v>85</v>
      </c>
      <c r="AR72" s="68"/>
      <c r="AS72" s="132">
        <v>0</v>
      </c>
      <c r="AT72" s="133">
        <f>ROUND(SUM(AV72:AW72),2)</f>
        <v>0</v>
      </c>
      <c r="AU72" s="134">
        <f>'2025-068-02-07 - Nové kce...'!P93</f>
        <v>0</v>
      </c>
      <c r="AV72" s="133">
        <f>'2025-068-02-07 - Nové kce...'!J35</f>
        <v>0</v>
      </c>
      <c r="AW72" s="133">
        <f>'2025-068-02-07 - Nové kce...'!J36</f>
        <v>0</v>
      </c>
      <c r="AX72" s="133">
        <f>'2025-068-02-07 - Nové kce...'!J37</f>
        <v>0</v>
      </c>
      <c r="AY72" s="133">
        <f>'2025-068-02-07 - Nové kce...'!J38</f>
        <v>0</v>
      </c>
      <c r="AZ72" s="133">
        <f>'2025-068-02-07 - Nové kce...'!F35</f>
        <v>0</v>
      </c>
      <c r="BA72" s="133">
        <f>'2025-068-02-07 - Nové kce...'!F36</f>
        <v>0</v>
      </c>
      <c r="BB72" s="133">
        <f>'2025-068-02-07 - Nové kce...'!F37</f>
        <v>0</v>
      </c>
      <c r="BC72" s="133">
        <f>'2025-068-02-07 - Nové kce...'!F38</f>
        <v>0</v>
      </c>
      <c r="BD72" s="135">
        <f>'2025-068-02-07 - Nové kce...'!F39</f>
        <v>0</v>
      </c>
      <c r="BE72" s="4"/>
      <c r="BT72" s="136" t="s">
        <v>81</v>
      </c>
      <c r="BV72" s="136" t="s">
        <v>74</v>
      </c>
      <c r="BW72" s="136" t="s">
        <v>134</v>
      </c>
      <c r="BX72" s="136" t="s">
        <v>113</v>
      </c>
      <c r="CL72" s="136" t="s">
        <v>19</v>
      </c>
    </row>
    <row r="73" s="4" customFormat="1" ht="23.25" customHeight="1">
      <c r="A73" s="127" t="s">
        <v>82</v>
      </c>
      <c r="B73" s="66"/>
      <c r="C73" s="128"/>
      <c r="D73" s="128"/>
      <c r="E73" s="129" t="s">
        <v>135</v>
      </c>
      <c r="F73" s="129"/>
      <c r="G73" s="129"/>
      <c r="H73" s="129"/>
      <c r="I73" s="129"/>
      <c r="J73" s="128"/>
      <c r="K73" s="129" t="s">
        <v>136</v>
      </c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30">
        <f>'2025-068-02-08 - Nové kce...'!J32</f>
        <v>0</v>
      </c>
      <c r="AH73" s="128"/>
      <c r="AI73" s="128"/>
      <c r="AJ73" s="128"/>
      <c r="AK73" s="128"/>
      <c r="AL73" s="128"/>
      <c r="AM73" s="128"/>
      <c r="AN73" s="130">
        <f>SUM(AG73,AT73)</f>
        <v>0</v>
      </c>
      <c r="AO73" s="128"/>
      <c r="AP73" s="128"/>
      <c r="AQ73" s="131" t="s">
        <v>85</v>
      </c>
      <c r="AR73" s="68"/>
      <c r="AS73" s="132">
        <v>0</v>
      </c>
      <c r="AT73" s="133">
        <f>ROUND(SUM(AV73:AW73),2)</f>
        <v>0</v>
      </c>
      <c r="AU73" s="134">
        <f>'2025-068-02-08 - Nové kce...'!P93</f>
        <v>0</v>
      </c>
      <c r="AV73" s="133">
        <f>'2025-068-02-08 - Nové kce...'!J35</f>
        <v>0</v>
      </c>
      <c r="AW73" s="133">
        <f>'2025-068-02-08 - Nové kce...'!J36</f>
        <v>0</v>
      </c>
      <c r="AX73" s="133">
        <f>'2025-068-02-08 - Nové kce...'!J37</f>
        <v>0</v>
      </c>
      <c r="AY73" s="133">
        <f>'2025-068-02-08 - Nové kce...'!J38</f>
        <v>0</v>
      </c>
      <c r="AZ73" s="133">
        <f>'2025-068-02-08 - Nové kce...'!F35</f>
        <v>0</v>
      </c>
      <c r="BA73" s="133">
        <f>'2025-068-02-08 - Nové kce...'!F36</f>
        <v>0</v>
      </c>
      <c r="BB73" s="133">
        <f>'2025-068-02-08 - Nové kce...'!F37</f>
        <v>0</v>
      </c>
      <c r="BC73" s="133">
        <f>'2025-068-02-08 - Nové kce...'!F38</f>
        <v>0</v>
      </c>
      <c r="BD73" s="135">
        <f>'2025-068-02-08 - Nové kce...'!F39</f>
        <v>0</v>
      </c>
      <c r="BE73" s="4"/>
      <c r="BT73" s="136" t="s">
        <v>81</v>
      </c>
      <c r="BV73" s="136" t="s">
        <v>74</v>
      </c>
      <c r="BW73" s="136" t="s">
        <v>137</v>
      </c>
      <c r="BX73" s="136" t="s">
        <v>113</v>
      </c>
      <c r="CL73" s="136" t="s">
        <v>19</v>
      </c>
    </row>
    <row r="74" s="4" customFormat="1" ht="23.25" customHeight="1">
      <c r="A74" s="127" t="s">
        <v>82</v>
      </c>
      <c r="B74" s="66"/>
      <c r="C74" s="128"/>
      <c r="D74" s="128"/>
      <c r="E74" s="129" t="s">
        <v>138</v>
      </c>
      <c r="F74" s="129"/>
      <c r="G74" s="129"/>
      <c r="H74" s="129"/>
      <c r="I74" s="129"/>
      <c r="J74" s="128"/>
      <c r="K74" s="129" t="s">
        <v>139</v>
      </c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30">
        <f>'2025-068-02-09 - Nové kce...'!J32</f>
        <v>0</v>
      </c>
      <c r="AH74" s="128"/>
      <c r="AI74" s="128"/>
      <c r="AJ74" s="128"/>
      <c r="AK74" s="128"/>
      <c r="AL74" s="128"/>
      <c r="AM74" s="128"/>
      <c r="AN74" s="130">
        <f>SUM(AG74,AT74)</f>
        <v>0</v>
      </c>
      <c r="AO74" s="128"/>
      <c r="AP74" s="128"/>
      <c r="AQ74" s="131" t="s">
        <v>85</v>
      </c>
      <c r="AR74" s="68"/>
      <c r="AS74" s="132">
        <v>0</v>
      </c>
      <c r="AT74" s="133">
        <f>ROUND(SUM(AV74:AW74),2)</f>
        <v>0</v>
      </c>
      <c r="AU74" s="134">
        <f>'2025-068-02-09 - Nové kce...'!P93</f>
        <v>0</v>
      </c>
      <c r="AV74" s="133">
        <f>'2025-068-02-09 - Nové kce...'!J35</f>
        <v>0</v>
      </c>
      <c r="AW74" s="133">
        <f>'2025-068-02-09 - Nové kce...'!J36</f>
        <v>0</v>
      </c>
      <c r="AX74" s="133">
        <f>'2025-068-02-09 - Nové kce...'!J37</f>
        <v>0</v>
      </c>
      <c r="AY74" s="133">
        <f>'2025-068-02-09 - Nové kce...'!J38</f>
        <v>0</v>
      </c>
      <c r="AZ74" s="133">
        <f>'2025-068-02-09 - Nové kce...'!F35</f>
        <v>0</v>
      </c>
      <c r="BA74" s="133">
        <f>'2025-068-02-09 - Nové kce...'!F36</f>
        <v>0</v>
      </c>
      <c r="BB74" s="133">
        <f>'2025-068-02-09 - Nové kce...'!F37</f>
        <v>0</v>
      </c>
      <c r="BC74" s="133">
        <f>'2025-068-02-09 - Nové kce...'!F38</f>
        <v>0</v>
      </c>
      <c r="BD74" s="135">
        <f>'2025-068-02-09 - Nové kce...'!F39</f>
        <v>0</v>
      </c>
      <c r="BE74" s="4"/>
      <c r="BT74" s="136" t="s">
        <v>81</v>
      </c>
      <c r="BV74" s="136" t="s">
        <v>74</v>
      </c>
      <c r="BW74" s="136" t="s">
        <v>140</v>
      </c>
      <c r="BX74" s="136" t="s">
        <v>113</v>
      </c>
      <c r="CL74" s="136" t="s">
        <v>19</v>
      </c>
    </row>
    <row r="75" s="4" customFormat="1" ht="23.25" customHeight="1">
      <c r="A75" s="127" t="s">
        <v>82</v>
      </c>
      <c r="B75" s="66"/>
      <c r="C75" s="128"/>
      <c r="D75" s="128"/>
      <c r="E75" s="129" t="s">
        <v>141</v>
      </c>
      <c r="F75" s="129"/>
      <c r="G75" s="129"/>
      <c r="H75" s="129"/>
      <c r="I75" s="129"/>
      <c r="J75" s="128"/>
      <c r="K75" s="129" t="s">
        <v>142</v>
      </c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30">
        <f>'2025-068-02-10 - Nové kce...'!J32</f>
        <v>0</v>
      </c>
      <c r="AH75" s="128"/>
      <c r="AI75" s="128"/>
      <c r="AJ75" s="128"/>
      <c r="AK75" s="128"/>
      <c r="AL75" s="128"/>
      <c r="AM75" s="128"/>
      <c r="AN75" s="130">
        <f>SUM(AG75,AT75)</f>
        <v>0</v>
      </c>
      <c r="AO75" s="128"/>
      <c r="AP75" s="128"/>
      <c r="AQ75" s="131" t="s">
        <v>85</v>
      </c>
      <c r="AR75" s="68"/>
      <c r="AS75" s="132">
        <v>0</v>
      </c>
      <c r="AT75" s="133">
        <f>ROUND(SUM(AV75:AW75),2)</f>
        <v>0</v>
      </c>
      <c r="AU75" s="134">
        <f>'2025-068-02-10 - Nové kce...'!P90</f>
        <v>0</v>
      </c>
      <c r="AV75" s="133">
        <f>'2025-068-02-10 - Nové kce...'!J35</f>
        <v>0</v>
      </c>
      <c r="AW75" s="133">
        <f>'2025-068-02-10 - Nové kce...'!J36</f>
        <v>0</v>
      </c>
      <c r="AX75" s="133">
        <f>'2025-068-02-10 - Nové kce...'!J37</f>
        <v>0</v>
      </c>
      <c r="AY75" s="133">
        <f>'2025-068-02-10 - Nové kce...'!J38</f>
        <v>0</v>
      </c>
      <c r="AZ75" s="133">
        <f>'2025-068-02-10 - Nové kce...'!F35</f>
        <v>0</v>
      </c>
      <c r="BA75" s="133">
        <f>'2025-068-02-10 - Nové kce...'!F36</f>
        <v>0</v>
      </c>
      <c r="BB75" s="133">
        <f>'2025-068-02-10 - Nové kce...'!F37</f>
        <v>0</v>
      </c>
      <c r="BC75" s="133">
        <f>'2025-068-02-10 - Nové kce...'!F38</f>
        <v>0</v>
      </c>
      <c r="BD75" s="135">
        <f>'2025-068-02-10 - Nové kce...'!F39</f>
        <v>0</v>
      </c>
      <c r="BE75" s="4"/>
      <c r="BT75" s="136" t="s">
        <v>81</v>
      </c>
      <c r="BV75" s="136" t="s">
        <v>74</v>
      </c>
      <c r="BW75" s="136" t="s">
        <v>143</v>
      </c>
      <c r="BX75" s="136" t="s">
        <v>113</v>
      </c>
      <c r="CL75" s="136" t="s">
        <v>19</v>
      </c>
    </row>
    <row r="76" s="7" customFormat="1" ht="24.75" customHeight="1">
      <c r="A76" s="127" t="s">
        <v>82</v>
      </c>
      <c r="B76" s="114"/>
      <c r="C76" s="115"/>
      <c r="D76" s="116" t="s">
        <v>144</v>
      </c>
      <c r="E76" s="116"/>
      <c r="F76" s="116"/>
      <c r="G76" s="116"/>
      <c r="H76" s="116"/>
      <c r="I76" s="117"/>
      <c r="J76" s="116" t="s">
        <v>145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9">
        <f>'2025-068-03 - Kryté parko...'!J30</f>
        <v>0</v>
      </c>
      <c r="AH76" s="117"/>
      <c r="AI76" s="117"/>
      <c r="AJ76" s="117"/>
      <c r="AK76" s="117"/>
      <c r="AL76" s="117"/>
      <c r="AM76" s="117"/>
      <c r="AN76" s="119">
        <f>SUM(AG76,AT76)</f>
        <v>0</v>
      </c>
      <c r="AO76" s="117"/>
      <c r="AP76" s="117"/>
      <c r="AQ76" s="120" t="s">
        <v>78</v>
      </c>
      <c r="AR76" s="121"/>
      <c r="AS76" s="122">
        <v>0</v>
      </c>
      <c r="AT76" s="123">
        <f>ROUND(SUM(AV76:AW76),2)</f>
        <v>0</v>
      </c>
      <c r="AU76" s="124">
        <f>'2025-068-03 - Kryté parko...'!P89</f>
        <v>0</v>
      </c>
      <c r="AV76" s="123">
        <f>'2025-068-03 - Kryté parko...'!J33</f>
        <v>0</v>
      </c>
      <c r="AW76" s="123">
        <f>'2025-068-03 - Kryté parko...'!J34</f>
        <v>0</v>
      </c>
      <c r="AX76" s="123">
        <f>'2025-068-03 - Kryté parko...'!J35</f>
        <v>0</v>
      </c>
      <c r="AY76" s="123">
        <f>'2025-068-03 - Kryté parko...'!J36</f>
        <v>0</v>
      </c>
      <c r="AZ76" s="123">
        <f>'2025-068-03 - Kryté parko...'!F33</f>
        <v>0</v>
      </c>
      <c r="BA76" s="123">
        <f>'2025-068-03 - Kryté parko...'!F34</f>
        <v>0</v>
      </c>
      <c r="BB76" s="123">
        <f>'2025-068-03 - Kryté parko...'!F35</f>
        <v>0</v>
      </c>
      <c r="BC76" s="123">
        <f>'2025-068-03 - Kryté parko...'!F36</f>
        <v>0</v>
      </c>
      <c r="BD76" s="125">
        <f>'2025-068-03 - Kryté parko...'!F37</f>
        <v>0</v>
      </c>
      <c r="BE76" s="7"/>
      <c r="BT76" s="126" t="s">
        <v>79</v>
      </c>
      <c r="BV76" s="126" t="s">
        <v>74</v>
      </c>
      <c r="BW76" s="126" t="s">
        <v>146</v>
      </c>
      <c r="BX76" s="126" t="s">
        <v>5</v>
      </c>
      <c r="CL76" s="126" t="s">
        <v>19</v>
      </c>
      <c r="CM76" s="126" t="s">
        <v>81</v>
      </c>
    </row>
    <row r="77" s="7" customFormat="1" ht="24.75" customHeight="1">
      <c r="A77" s="127" t="s">
        <v>82</v>
      </c>
      <c r="B77" s="114"/>
      <c r="C77" s="115"/>
      <c r="D77" s="116" t="s">
        <v>147</v>
      </c>
      <c r="E77" s="116"/>
      <c r="F77" s="116"/>
      <c r="G77" s="116"/>
      <c r="H77" s="116"/>
      <c r="I77" s="117"/>
      <c r="J77" s="116" t="s">
        <v>148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9">
        <f>'2025-068-04 - Elektro'!J30</f>
        <v>0</v>
      </c>
      <c r="AH77" s="117"/>
      <c r="AI77" s="117"/>
      <c r="AJ77" s="117"/>
      <c r="AK77" s="117"/>
      <c r="AL77" s="117"/>
      <c r="AM77" s="117"/>
      <c r="AN77" s="119">
        <f>SUM(AG77,AT77)</f>
        <v>0</v>
      </c>
      <c r="AO77" s="117"/>
      <c r="AP77" s="117"/>
      <c r="AQ77" s="120" t="s">
        <v>78</v>
      </c>
      <c r="AR77" s="121"/>
      <c r="AS77" s="122">
        <v>0</v>
      </c>
      <c r="AT77" s="123">
        <f>ROUND(SUM(AV77:AW77),2)</f>
        <v>0</v>
      </c>
      <c r="AU77" s="124">
        <f>'2025-068-04 - Elektro'!P84</f>
        <v>0</v>
      </c>
      <c r="AV77" s="123">
        <f>'2025-068-04 - Elektro'!J33</f>
        <v>0</v>
      </c>
      <c r="AW77" s="123">
        <f>'2025-068-04 - Elektro'!J34</f>
        <v>0</v>
      </c>
      <c r="AX77" s="123">
        <f>'2025-068-04 - Elektro'!J35</f>
        <v>0</v>
      </c>
      <c r="AY77" s="123">
        <f>'2025-068-04 - Elektro'!J36</f>
        <v>0</v>
      </c>
      <c r="AZ77" s="123">
        <f>'2025-068-04 - Elektro'!F33</f>
        <v>0</v>
      </c>
      <c r="BA77" s="123">
        <f>'2025-068-04 - Elektro'!F34</f>
        <v>0</v>
      </c>
      <c r="BB77" s="123">
        <f>'2025-068-04 - Elektro'!F35</f>
        <v>0</v>
      </c>
      <c r="BC77" s="123">
        <f>'2025-068-04 - Elektro'!F36</f>
        <v>0</v>
      </c>
      <c r="BD77" s="125">
        <f>'2025-068-04 - Elektro'!F37</f>
        <v>0</v>
      </c>
      <c r="BE77" s="7"/>
      <c r="BT77" s="126" t="s">
        <v>79</v>
      </c>
      <c r="BV77" s="126" t="s">
        <v>74</v>
      </c>
      <c r="BW77" s="126" t="s">
        <v>149</v>
      </c>
      <c r="BX77" s="126" t="s">
        <v>5</v>
      </c>
      <c r="CL77" s="126" t="s">
        <v>19</v>
      </c>
      <c r="CM77" s="126" t="s">
        <v>81</v>
      </c>
    </row>
    <row r="78" s="7" customFormat="1" ht="24.75" customHeight="1">
      <c r="A78" s="127" t="s">
        <v>82</v>
      </c>
      <c r="B78" s="114"/>
      <c r="C78" s="115"/>
      <c r="D78" s="116" t="s">
        <v>150</v>
      </c>
      <c r="E78" s="116"/>
      <c r="F78" s="116"/>
      <c r="G78" s="116"/>
      <c r="H78" s="116"/>
      <c r="I78" s="117"/>
      <c r="J78" s="116" t="s">
        <v>151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9">
        <f>'2025-068-05 - Slaboproud ...'!J30</f>
        <v>0</v>
      </c>
      <c r="AH78" s="117"/>
      <c r="AI78" s="117"/>
      <c r="AJ78" s="117"/>
      <c r="AK78" s="117"/>
      <c r="AL78" s="117"/>
      <c r="AM78" s="117"/>
      <c r="AN78" s="119">
        <f>SUM(AG78,AT78)</f>
        <v>0</v>
      </c>
      <c r="AO78" s="117"/>
      <c r="AP78" s="117"/>
      <c r="AQ78" s="120" t="s">
        <v>78</v>
      </c>
      <c r="AR78" s="121"/>
      <c r="AS78" s="122">
        <v>0</v>
      </c>
      <c r="AT78" s="123">
        <f>ROUND(SUM(AV78:AW78),2)</f>
        <v>0</v>
      </c>
      <c r="AU78" s="124">
        <f>'2025-068-05 - Slaboproud ...'!P81</f>
        <v>0</v>
      </c>
      <c r="AV78" s="123">
        <f>'2025-068-05 - Slaboproud ...'!J33</f>
        <v>0</v>
      </c>
      <c r="AW78" s="123">
        <f>'2025-068-05 - Slaboproud ...'!J34</f>
        <v>0</v>
      </c>
      <c r="AX78" s="123">
        <f>'2025-068-05 - Slaboproud ...'!J35</f>
        <v>0</v>
      </c>
      <c r="AY78" s="123">
        <f>'2025-068-05 - Slaboproud ...'!J36</f>
        <v>0</v>
      </c>
      <c r="AZ78" s="123">
        <f>'2025-068-05 - Slaboproud ...'!F33</f>
        <v>0</v>
      </c>
      <c r="BA78" s="123">
        <f>'2025-068-05 - Slaboproud ...'!F34</f>
        <v>0</v>
      </c>
      <c r="BB78" s="123">
        <f>'2025-068-05 - Slaboproud ...'!F35</f>
        <v>0</v>
      </c>
      <c r="BC78" s="123">
        <f>'2025-068-05 - Slaboproud ...'!F36</f>
        <v>0</v>
      </c>
      <c r="BD78" s="125">
        <f>'2025-068-05 - Slaboproud ...'!F37</f>
        <v>0</v>
      </c>
      <c r="BE78" s="7"/>
      <c r="BT78" s="126" t="s">
        <v>79</v>
      </c>
      <c r="BV78" s="126" t="s">
        <v>74</v>
      </c>
      <c r="BW78" s="126" t="s">
        <v>152</v>
      </c>
      <c r="BX78" s="126" t="s">
        <v>5</v>
      </c>
      <c r="CL78" s="126" t="s">
        <v>19</v>
      </c>
      <c r="CM78" s="126" t="s">
        <v>81</v>
      </c>
    </row>
    <row r="79" s="7" customFormat="1" ht="24.75" customHeight="1">
      <c r="A79" s="127" t="s">
        <v>82</v>
      </c>
      <c r="B79" s="114"/>
      <c r="C79" s="115"/>
      <c r="D79" s="116" t="s">
        <v>153</v>
      </c>
      <c r="E79" s="116"/>
      <c r="F79" s="116"/>
      <c r="G79" s="116"/>
      <c r="H79" s="116"/>
      <c r="I79" s="117"/>
      <c r="J79" s="116" t="s">
        <v>154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9">
        <f>'2025-068-06 - VRN- vedlej...'!J30</f>
        <v>0</v>
      </c>
      <c r="AH79" s="117"/>
      <c r="AI79" s="117"/>
      <c r="AJ79" s="117"/>
      <c r="AK79" s="117"/>
      <c r="AL79" s="117"/>
      <c r="AM79" s="117"/>
      <c r="AN79" s="119">
        <f>SUM(AG79,AT79)</f>
        <v>0</v>
      </c>
      <c r="AO79" s="117"/>
      <c r="AP79" s="117"/>
      <c r="AQ79" s="120" t="s">
        <v>78</v>
      </c>
      <c r="AR79" s="121"/>
      <c r="AS79" s="137">
        <v>0</v>
      </c>
      <c r="AT79" s="138">
        <f>ROUND(SUM(AV79:AW79),2)</f>
        <v>0</v>
      </c>
      <c r="AU79" s="139">
        <f>'2025-068-06 - VRN- vedlej...'!P85</f>
        <v>0</v>
      </c>
      <c r="AV79" s="138">
        <f>'2025-068-06 - VRN- vedlej...'!J33</f>
        <v>0</v>
      </c>
      <c r="AW79" s="138">
        <f>'2025-068-06 - VRN- vedlej...'!J34</f>
        <v>0</v>
      </c>
      <c r="AX79" s="138">
        <f>'2025-068-06 - VRN- vedlej...'!J35</f>
        <v>0</v>
      </c>
      <c r="AY79" s="138">
        <f>'2025-068-06 - VRN- vedlej...'!J36</f>
        <v>0</v>
      </c>
      <c r="AZ79" s="138">
        <f>'2025-068-06 - VRN- vedlej...'!F33</f>
        <v>0</v>
      </c>
      <c r="BA79" s="138">
        <f>'2025-068-06 - VRN- vedlej...'!F34</f>
        <v>0</v>
      </c>
      <c r="BB79" s="138">
        <f>'2025-068-06 - VRN- vedlej...'!F35</f>
        <v>0</v>
      </c>
      <c r="BC79" s="138">
        <f>'2025-068-06 - VRN- vedlej...'!F36</f>
        <v>0</v>
      </c>
      <c r="BD79" s="140">
        <f>'2025-068-06 - VRN- vedlej...'!F37</f>
        <v>0</v>
      </c>
      <c r="BE79" s="7"/>
      <c r="BT79" s="126" t="s">
        <v>79</v>
      </c>
      <c r="BV79" s="126" t="s">
        <v>74</v>
      </c>
      <c r="BW79" s="126" t="s">
        <v>155</v>
      </c>
      <c r="BX79" s="126" t="s">
        <v>5</v>
      </c>
      <c r="CL79" s="126" t="s">
        <v>19</v>
      </c>
      <c r="CM79" s="126" t="s">
        <v>81</v>
      </c>
    </row>
    <row r="80" s="2" customFormat="1" ht="30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7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47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</row>
  </sheetData>
  <sheetProtection sheet="1" formatColumns="0" formatRows="0" objects="1" scenarios="1" spinCount="100000" saltValue="YDGOv4akKeXmXNK7dF/S4iDCoAq0kAWAeEUEe8tKsAlDuCD7ayZcmTjDJN9liSqxksoyQn7MbX0PSiU9cL+Kmg==" hashValue="caNmun8u3oQZ2Iiae4UgxH5I+MNZzEupbzW/6nKP0vli7yG1KrWBjujyFplm0CML8G2NmUD/CORP1jR0POK5AA==" algorithmName="SHA-512" password="CC35"/>
  <mergeCells count="138">
    <mergeCell ref="K64:AF64"/>
    <mergeCell ref="E64:I64"/>
    <mergeCell ref="J65:AF65"/>
    <mergeCell ref="D65:H65"/>
    <mergeCell ref="K66:AF66"/>
    <mergeCell ref="E66:I66"/>
    <mergeCell ref="K67:AF67"/>
    <mergeCell ref="E67:I67"/>
    <mergeCell ref="K68:AF68"/>
    <mergeCell ref="E68:I68"/>
    <mergeCell ref="E69:I69"/>
    <mergeCell ref="K69:AF69"/>
    <mergeCell ref="E70:I70"/>
    <mergeCell ref="K70:AF70"/>
    <mergeCell ref="E71:I71"/>
    <mergeCell ref="K71:AF71"/>
    <mergeCell ref="E72:I72"/>
    <mergeCell ref="K72:AF72"/>
    <mergeCell ref="E73:I73"/>
    <mergeCell ref="K73:AF73"/>
    <mergeCell ref="E74:I74"/>
    <mergeCell ref="K74:AF74"/>
    <mergeCell ref="K75:AF75"/>
    <mergeCell ref="E75:I75"/>
    <mergeCell ref="D76:H76"/>
    <mergeCell ref="J76:AF76"/>
    <mergeCell ref="J77:AF77"/>
    <mergeCell ref="D77:H77"/>
    <mergeCell ref="J78:AF78"/>
    <mergeCell ref="D78:H78"/>
    <mergeCell ref="D79:H79"/>
    <mergeCell ref="J79:AF79"/>
    <mergeCell ref="AG61:AM61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L45:AO45"/>
    <mergeCell ref="I52:AF52"/>
    <mergeCell ref="C52:G52"/>
    <mergeCell ref="J55:AF55"/>
    <mergeCell ref="D55:H55"/>
    <mergeCell ref="K56:AF56"/>
    <mergeCell ref="E56:I56"/>
    <mergeCell ref="K57:AF57"/>
    <mergeCell ref="E57:I57"/>
    <mergeCell ref="K58:AF58"/>
    <mergeCell ref="E58:I58"/>
    <mergeCell ref="K59:AF59"/>
    <mergeCell ref="E59:I59"/>
    <mergeCell ref="K60:AF60"/>
    <mergeCell ref="E60:I60"/>
    <mergeCell ref="K61:AF61"/>
    <mergeCell ref="E61:I61"/>
    <mergeCell ref="K62:AF62"/>
    <mergeCell ref="E62:I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</mergeCells>
  <hyperlinks>
    <hyperlink ref="A56" location="'2025-068-01-01 - Bourací ...'!C2" display="/"/>
    <hyperlink ref="A57" location="'2025-068-01-02 - Bourací ...'!C2" display="/"/>
    <hyperlink ref="A58" location="'2025-068-01-03 - Bourací ...'!C2" display="/"/>
    <hyperlink ref="A59" location="'2025-068-01-04 - Bourací ...'!C2" display="/"/>
    <hyperlink ref="A60" location="'2025-068-01-05 - Bourací ...'!C2" display="/"/>
    <hyperlink ref="A61" location="'2025-068-01-06 - Bourací ...'!C2" display="/"/>
    <hyperlink ref="A62" location="'2025-068-01-07 - Bourací ...'!C2" display="/"/>
    <hyperlink ref="A63" location="'2025-068-01-08 - Bourací ...'!C2" display="/"/>
    <hyperlink ref="A64" location="'2025-068-01-09 - Bourací ...'!C2" display="/"/>
    <hyperlink ref="A66" location="'2025-068-02-01 - Nové kce...'!C2" display="/"/>
    <hyperlink ref="A67" location="'2025-068-02-02 - Nové kce...'!C2" display="/"/>
    <hyperlink ref="A68" location="'2025-068-02-03 - Nové kce...'!C2" display="/"/>
    <hyperlink ref="A69" location="'2025-068-02-04 - Nové kce...'!C2" display="/"/>
    <hyperlink ref="A70" location="'2025-068-02-05 - Nové kce...'!C2" display="/"/>
    <hyperlink ref="A71" location="'2025-068-02-06 - Nové kce...'!C2" display="/"/>
    <hyperlink ref="A72" location="'2025-068-02-07 - Nové kce...'!C2" display="/"/>
    <hyperlink ref="A73" location="'2025-068-02-08 - Nové kce...'!C2" display="/"/>
    <hyperlink ref="A74" location="'2025-068-02-09 - Nové kce...'!C2" display="/"/>
    <hyperlink ref="A75" location="'2025-068-02-10 - Nové kce...'!C2" display="/"/>
    <hyperlink ref="A76" location="'2025-068-03 - Kryté parko...'!C2" display="/"/>
    <hyperlink ref="A77" location="'2025-068-04 - Elektro'!C2" display="/"/>
    <hyperlink ref="A78" location="'2025-068-05 - Slaboproud ...'!C2" display="/"/>
    <hyperlink ref="A79" location="'2025-068-06 - VRN- vedlej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158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564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ROUND(J90,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ROUND((SUM(BE90:BE168)),  2)</f>
        <v>0</v>
      </c>
      <c r="G35" s="41"/>
      <c r="H35" s="41"/>
      <c r="I35" s="160">
        <v>0.20999999999999999</v>
      </c>
      <c r="J35" s="159">
        <f>ROUND(((SUM(BE90:BE168))*I35),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ROUND((SUM(BF90:BF168)),  2)</f>
        <v>0</v>
      </c>
      <c r="G36" s="41"/>
      <c r="H36" s="41"/>
      <c r="I36" s="160">
        <v>0.12</v>
      </c>
      <c r="J36" s="159">
        <f>ROUND(((SUM(BF90:BF168))*I36),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ROUND((SUM(BG90:BG168)),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ROUND((SUM(BH90:BH168)),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ROUND((SUM(BI90:BI168)),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158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2025-068-01-09 - Bourací práce- 8.NP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168</v>
      </c>
      <c r="E65" s="185"/>
      <c r="F65" s="185"/>
      <c r="G65" s="185"/>
      <c r="H65" s="185"/>
      <c r="I65" s="185"/>
      <c r="J65" s="186">
        <f>J92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169</v>
      </c>
      <c r="E66" s="185"/>
      <c r="F66" s="185"/>
      <c r="G66" s="185"/>
      <c r="H66" s="185"/>
      <c r="I66" s="185"/>
      <c r="J66" s="186">
        <f>J126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J149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171</v>
      </c>
      <c r="E68" s="185"/>
      <c r="F68" s="185"/>
      <c r="G68" s="185"/>
      <c r="H68" s="185"/>
      <c r="I68" s="185"/>
      <c r="J68" s="186">
        <f>J150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172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2" t="str">
        <f>E7</f>
        <v>Stavební úpravy únikových cest</v>
      </c>
      <c r="F78" s="35"/>
      <c r="G78" s="35"/>
      <c r="H78" s="35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2" t="s">
        <v>158</v>
      </c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159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2025-068-01-09 - Bourací práce- 8.NP</v>
      </c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Dům dlouhá 1, Aš</v>
      </c>
      <c r="G84" s="43"/>
      <c r="H84" s="43"/>
      <c r="I84" s="35" t="s">
        <v>23</v>
      </c>
      <c r="J84" s="75" t="str">
        <f>IF(J14="","",J14)</f>
        <v>28. 11. 2025</v>
      </c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25</v>
      </c>
      <c r="D86" s="43"/>
      <c r="E86" s="43"/>
      <c r="F86" s="30" t="str">
        <f>E17</f>
        <v>Město Aš,Kamenná 52, 352 01 Aš</v>
      </c>
      <c r="G86" s="43"/>
      <c r="H86" s="43"/>
      <c r="I86" s="35" t="s">
        <v>31</v>
      </c>
      <c r="J86" s="39" t="str">
        <f>E23</f>
        <v>ČOS exim s.r.o. Alešova 26, České Budějovice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8"/>
      <c r="B89" s="189"/>
      <c r="C89" s="190" t="s">
        <v>173</v>
      </c>
      <c r="D89" s="191" t="s">
        <v>57</v>
      </c>
      <c r="E89" s="191" t="s">
        <v>53</v>
      </c>
      <c r="F89" s="191" t="s">
        <v>54</v>
      </c>
      <c r="G89" s="191" t="s">
        <v>174</v>
      </c>
      <c r="H89" s="191" t="s">
        <v>175</v>
      </c>
      <c r="I89" s="191" t="s">
        <v>176</v>
      </c>
      <c r="J89" s="191" t="s">
        <v>165</v>
      </c>
      <c r="K89" s="192" t="s">
        <v>177</v>
      </c>
      <c r="L89" s="193"/>
      <c r="M89" s="95" t="s">
        <v>19</v>
      </c>
      <c r="N89" s="96" t="s">
        <v>42</v>
      </c>
      <c r="O89" s="96" t="s">
        <v>178</v>
      </c>
      <c r="P89" s="96" t="s">
        <v>179</v>
      </c>
      <c r="Q89" s="96" t="s">
        <v>180</v>
      </c>
      <c r="R89" s="96" t="s">
        <v>181</v>
      </c>
      <c r="S89" s="96" t="s">
        <v>182</v>
      </c>
      <c r="T89" s="97" t="s">
        <v>183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1"/>
      <c r="B90" s="42"/>
      <c r="C90" s="102" t="s">
        <v>184</v>
      </c>
      <c r="D90" s="43"/>
      <c r="E90" s="43"/>
      <c r="F90" s="43"/>
      <c r="G90" s="43"/>
      <c r="H90" s="43"/>
      <c r="I90" s="43"/>
      <c r="J90" s="194">
        <f>BK90</f>
        <v>0</v>
      </c>
      <c r="K90" s="43"/>
      <c r="L90" s="47"/>
      <c r="M90" s="98"/>
      <c r="N90" s="195"/>
      <c r="O90" s="99"/>
      <c r="P90" s="196">
        <f>P91+P149</f>
        <v>0</v>
      </c>
      <c r="Q90" s="99"/>
      <c r="R90" s="196">
        <f>R91+R149</f>
        <v>0</v>
      </c>
      <c r="S90" s="99"/>
      <c r="T90" s="197">
        <f>T91+T149</f>
        <v>0.58066400000000007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71</v>
      </c>
      <c r="AU90" s="20" t="s">
        <v>166</v>
      </c>
      <c r="BK90" s="198">
        <f>BK91+BK149</f>
        <v>0</v>
      </c>
    </row>
    <row r="91" s="12" customFormat="1" ht="25.92" customHeight="1">
      <c r="A91" s="12"/>
      <c r="B91" s="199"/>
      <c r="C91" s="200"/>
      <c r="D91" s="201" t="s">
        <v>71</v>
      </c>
      <c r="E91" s="202" t="s">
        <v>185</v>
      </c>
      <c r="F91" s="202" t="s">
        <v>186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P92+P126</f>
        <v>0</v>
      </c>
      <c r="Q91" s="207"/>
      <c r="R91" s="208">
        <f>R92+R126</f>
        <v>0</v>
      </c>
      <c r="S91" s="207"/>
      <c r="T91" s="209">
        <f>T92+T126</f>
        <v>0.50866400000000001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72</v>
      </c>
      <c r="AY91" s="210" t="s">
        <v>187</v>
      </c>
      <c r="BK91" s="212">
        <f>BK92+BK126</f>
        <v>0</v>
      </c>
    </row>
    <row r="92" s="12" customFormat="1" ht="22.8" customHeight="1">
      <c r="A92" s="12"/>
      <c r="B92" s="199"/>
      <c r="C92" s="200"/>
      <c r="D92" s="201" t="s">
        <v>71</v>
      </c>
      <c r="E92" s="213" t="s">
        <v>188</v>
      </c>
      <c r="F92" s="213" t="s">
        <v>189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SUM(P93:P125)</f>
        <v>0</v>
      </c>
      <c r="Q92" s="207"/>
      <c r="R92" s="208">
        <f>SUM(R93:R125)</f>
        <v>0</v>
      </c>
      <c r="S92" s="207"/>
      <c r="T92" s="209">
        <f>SUM(T93:T125)</f>
        <v>0.50866400000000001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79</v>
      </c>
      <c r="AY92" s="210" t="s">
        <v>187</v>
      </c>
      <c r="BK92" s="212">
        <f>SUM(BK93:BK125)</f>
        <v>0</v>
      </c>
    </row>
    <row r="93" s="2" customFormat="1" ht="24.15" customHeight="1">
      <c r="A93" s="41"/>
      <c r="B93" s="42"/>
      <c r="C93" s="215" t="s">
        <v>79</v>
      </c>
      <c r="D93" s="215" t="s">
        <v>190</v>
      </c>
      <c r="E93" s="216" t="s">
        <v>191</v>
      </c>
      <c r="F93" s="217" t="s">
        <v>192</v>
      </c>
      <c r="G93" s="218" t="s">
        <v>193</v>
      </c>
      <c r="H93" s="219">
        <v>4.3339999999999996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0.075999999999999998</v>
      </c>
      <c r="T93" s="225">
        <f>S93*H93</f>
        <v>0.32938399999999995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195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195</v>
      </c>
      <c r="BM93" s="226" t="s">
        <v>565</v>
      </c>
    </row>
    <row r="94" s="2" customFormat="1">
      <c r="A94" s="41"/>
      <c r="B94" s="42"/>
      <c r="C94" s="43"/>
      <c r="D94" s="228" t="s">
        <v>197</v>
      </c>
      <c r="E94" s="43"/>
      <c r="F94" s="229" t="s">
        <v>198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566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567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202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331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4" customFormat="1">
      <c r="A99" s="14"/>
      <c r="B99" s="244"/>
      <c r="C99" s="245"/>
      <c r="D99" s="235" t="s">
        <v>199</v>
      </c>
      <c r="E99" s="246" t="s">
        <v>19</v>
      </c>
      <c r="F99" s="247" t="s">
        <v>332</v>
      </c>
      <c r="G99" s="245"/>
      <c r="H99" s="248">
        <v>1.5760000000000001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199</v>
      </c>
      <c r="AU99" s="254" t="s">
        <v>81</v>
      </c>
      <c r="AV99" s="14" t="s">
        <v>81</v>
      </c>
      <c r="AW99" s="14" t="s">
        <v>33</v>
      </c>
      <c r="AX99" s="14" t="s">
        <v>72</v>
      </c>
      <c r="AY99" s="254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568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569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202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335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209</v>
      </c>
      <c r="G104" s="245"/>
      <c r="H104" s="248">
        <v>1.1819999999999999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570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571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202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331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4" customFormat="1">
      <c r="A109" s="14"/>
      <c r="B109" s="244"/>
      <c r="C109" s="245"/>
      <c r="D109" s="235" t="s">
        <v>199</v>
      </c>
      <c r="E109" s="246" t="s">
        <v>19</v>
      </c>
      <c r="F109" s="247" t="s">
        <v>332</v>
      </c>
      <c r="G109" s="245"/>
      <c r="H109" s="248">
        <v>1.5760000000000001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199</v>
      </c>
      <c r="AU109" s="254" t="s">
        <v>81</v>
      </c>
      <c r="AV109" s="14" t="s">
        <v>81</v>
      </c>
      <c r="AW109" s="14" t="s">
        <v>33</v>
      </c>
      <c r="AX109" s="14" t="s">
        <v>72</v>
      </c>
      <c r="AY109" s="254" t="s">
        <v>187</v>
      </c>
    </row>
    <row r="110" s="15" customFormat="1">
      <c r="A110" s="15"/>
      <c r="B110" s="255"/>
      <c r="C110" s="256"/>
      <c r="D110" s="235" t="s">
        <v>199</v>
      </c>
      <c r="E110" s="257" t="s">
        <v>19</v>
      </c>
      <c r="F110" s="258" t="s">
        <v>210</v>
      </c>
      <c r="G110" s="256"/>
      <c r="H110" s="259">
        <v>4.3339999999999996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199</v>
      </c>
      <c r="AU110" s="265" t="s">
        <v>81</v>
      </c>
      <c r="AV110" s="15" t="s">
        <v>195</v>
      </c>
      <c r="AW110" s="15" t="s">
        <v>33</v>
      </c>
      <c r="AX110" s="15" t="s">
        <v>79</v>
      </c>
      <c r="AY110" s="265" t="s">
        <v>187</v>
      </c>
    </row>
    <row r="111" s="2" customFormat="1" ht="24.15" customHeight="1">
      <c r="A111" s="41"/>
      <c r="B111" s="42"/>
      <c r="C111" s="215" t="s">
        <v>81</v>
      </c>
      <c r="D111" s="215" t="s">
        <v>190</v>
      </c>
      <c r="E111" s="216" t="s">
        <v>339</v>
      </c>
      <c r="F111" s="217" t="s">
        <v>340</v>
      </c>
      <c r="G111" s="218" t="s">
        <v>193</v>
      </c>
      <c r="H111" s="219">
        <v>0.66400000000000003</v>
      </c>
      <c r="I111" s="220"/>
      <c r="J111" s="221">
        <f>ROUND(I111*H111,2)</f>
        <v>0</v>
      </c>
      <c r="K111" s="217" t="s">
        <v>194</v>
      </c>
      <c r="L111" s="47"/>
      <c r="M111" s="222" t="s">
        <v>19</v>
      </c>
      <c r="N111" s="223" t="s">
        <v>43</v>
      </c>
      <c r="O111" s="87"/>
      <c r="P111" s="224">
        <f>O111*H111</f>
        <v>0</v>
      </c>
      <c r="Q111" s="224">
        <v>0</v>
      </c>
      <c r="R111" s="224">
        <f>Q111*H111</f>
        <v>0</v>
      </c>
      <c r="S111" s="224">
        <v>0.27000000000000002</v>
      </c>
      <c r="T111" s="225">
        <f>S111*H111</f>
        <v>0.17928000000000002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6" t="s">
        <v>195</v>
      </c>
      <c r="AT111" s="226" t="s">
        <v>190</v>
      </c>
      <c r="AU111" s="226" t="s">
        <v>81</v>
      </c>
      <c r="AY111" s="20" t="s">
        <v>187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20" t="s">
        <v>79</v>
      </c>
      <c r="BK111" s="227">
        <f>ROUND(I111*H111,2)</f>
        <v>0</v>
      </c>
      <c r="BL111" s="20" t="s">
        <v>195</v>
      </c>
      <c r="BM111" s="226" t="s">
        <v>572</v>
      </c>
    </row>
    <row r="112" s="2" customFormat="1">
      <c r="A112" s="41"/>
      <c r="B112" s="42"/>
      <c r="C112" s="43"/>
      <c r="D112" s="228" t="s">
        <v>197</v>
      </c>
      <c r="E112" s="43"/>
      <c r="F112" s="229" t="s">
        <v>342</v>
      </c>
      <c r="G112" s="43"/>
      <c r="H112" s="43"/>
      <c r="I112" s="230"/>
      <c r="J112" s="43"/>
      <c r="K112" s="43"/>
      <c r="L112" s="47"/>
      <c r="M112" s="231"/>
      <c r="N112" s="232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197</v>
      </c>
      <c r="AU112" s="20" t="s">
        <v>81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573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567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344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345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346</v>
      </c>
      <c r="G117" s="245"/>
      <c r="H117" s="248">
        <v>0.33200000000000002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347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574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571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344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345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4" customFormat="1">
      <c r="A123" s="14"/>
      <c r="B123" s="244"/>
      <c r="C123" s="245"/>
      <c r="D123" s="235" t="s">
        <v>199</v>
      </c>
      <c r="E123" s="246" t="s">
        <v>19</v>
      </c>
      <c r="F123" s="247" t="s">
        <v>346</v>
      </c>
      <c r="G123" s="245"/>
      <c r="H123" s="248">
        <v>0.33200000000000002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199</v>
      </c>
      <c r="AU123" s="254" t="s">
        <v>81</v>
      </c>
      <c r="AV123" s="14" t="s">
        <v>81</v>
      </c>
      <c r="AW123" s="14" t="s">
        <v>33</v>
      </c>
      <c r="AX123" s="14" t="s">
        <v>72</v>
      </c>
      <c r="AY123" s="254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347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5" customFormat="1">
      <c r="A125" s="15"/>
      <c r="B125" s="255"/>
      <c r="C125" s="256"/>
      <c r="D125" s="235" t="s">
        <v>199</v>
      </c>
      <c r="E125" s="257" t="s">
        <v>19</v>
      </c>
      <c r="F125" s="258" t="s">
        <v>210</v>
      </c>
      <c r="G125" s="256"/>
      <c r="H125" s="259">
        <v>0.66400000000000003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199</v>
      </c>
      <c r="AU125" s="265" t="s">
        <v>81</v>
      </c>
      <c r="AV125" s="15" t="s">
        <v>195</v>
      </c>
      <c r="AW125" s="15" t="s">
        <v>33</v>
      </c>
      <c r="AX125" s="15" t="s">
        <v>79</v>
      </c>
      <c r="AY125" s="265" t="s">
        <v>187</v>
      </c>
    </row>
    <row r="126" s="12" customFormat="1" ht="22.8" customHeight="1">
      <c r="A126" s="12"/>
      <c r="B126" s="199"/>
      <c r="C126" s="200"/>
      <c r="D126" s="201" t="s">
        <v>71</v>
      </c>
      <c r="E126" s="213" t="s">
        <v>228</v>
      </c>
      <c r="F126" s="213" t="s">
        <v>229</v>
      </c>
      <c r="G126" s="200"/>
      <c r="H126" s="200"/>
      <c r="I126" s="203"/>
      <c r="J126" s="214">
        <f>BK126</f>
        <v>0</v>
      </c>
      <c r="K126" s="200"/>
      <c r="L126" s="205"/>
      <c r="M126" s="206"/>
      <c r="N126" s="207"/>
      <c r="O126" s="207"/>
      <c r="P126" s="208">
        <f>SUM(P127:P148)</f>
        <v>0</v>
      </c>
      <c r="Q126" s="207"/>
      <c r="R126" s="208">
        <f>SUM(R127:R148)</f>
        <v>0</v>
      </c>
      <c r="S126" s="207"/>
      <c r="T126" s="209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0" t="s">
        <v>79</v>
      </c>
      <c r="AT126" s="211" t="s">
        <v>71</v>
      </c>
      <c r="AU126" s="211" t="s">
        <v>79</v>
      </c>
      <c r="AY126" s="210" t="s">
        <v>187</v>
      </c>
      <c r="BK126" s="212">
        <f>SUM(BK127:BK148)</f>
        <v>0</v>
      </c>
    </row>
    <row r="127" s="2" customFormat="1" ht="24.15" customHeight="1">
      <c r="A127" s="41"/>
      <c r="B127" s="42"/>
      <c r="C127" s="215" t="s">
        <v>230</v>
      </c>
      <c r="D127" s="215" t="s">
        <v>190</v>
      </c>
      <c r="E127" s="216" t="s">
        <v>575</v>
      </c>
      <c r="F127" s="217" t="s">
        <v>576</v>
      </c>
      <c r="G127" s="218" t="s">
        <v>233</v>
      </c>
      <c r="H127" s="219">
        <v>0.58099999999999996</v>
      </c>
      <c r="I127" s="220"/>
      <c r="J127" s="221">
        <f>ROUND(I127*H127,2)</f>
        <v>0</v>
      </c>
      <c r="K127" s="217" t="s">
        <v>194</v>
      </c>
      <c r="L127" s="47"/>
      <c r="M127" s="222" t="s">
        <v>19</v>
      </c>
      <c r="N127" s="223" t="s">
        <v>43</v>
      </c>
      <c r="O127" s="87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6" t="s">
        <v>195</v>
      </c>
      <c r="AT127" s="226" t="s">
        <v>190</v>
      </c>
      <c r="AU127" s="226" t="s">
        <v>81</v>
      </c>
      <c r="AY127" s="20" t="s">
        <v>187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20" t="s">
        <v>79</v>
      </c>
      <c r="BK127" s="227">
        <f>ROUND(I127*H127,2)</f>
        <v>0</v>
      </c>
      <c r="BL127" s="20" t="s">
        <v>195</v>
      </c>
      <c r="BM127" s="226" t="s">
        <v>577</v>
      </c>
    </row>
    <row r="128" s="2" customFormat="1">
      <c r="A128" s="41"/>
      <c r="B128" s="42"/>
      <c r="C128" s="43"/>
      <c r="D128" s="228" t="s">
        <v>197</v>
      </c>
      <c r="E128" s="43"/>
      <c r="F128" s="229" t="s">
        <v>578</v>
      </c>
      <c r="G128" s="43"/>
      <c r="H128" s="43"/>
      <c r="I128" s="230"/>
      <c r="J128" s="43"/>
      <c r="K128" s="43"/>
      <c r="L128" s="47"/>
      <c r="M128" s="231"/>
      <c r="N128" s="232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197</v>
      </c>
      <c r="AU128" s="20" t="s">
        <v>81</v>
      </c>
    </row>
    <row r="129" s="2" customFormat="1" ht="21.75" customHeight="1">
      <c r="A129" s="41"/>
      <c r="B129" s="42"/>
      <c r="C129" s="215" t="s">
        <v>195</v>
      </c>
      <c r="D129" s="215" t="s">
        <v>190</v>
      </c>
      <c r="E129" s="216" t="s">
        <v>236</v>
      </c>
      <c r="F129" s="217" t="s">
        <v>237</v>
      </c>
      <c r="G129" s="218" t="s">
        <v>233</v>
      </c>
      <c r="H129" s="219">
        <v>0.58099999999999996</v>
      </c>
      <c r="I129" s="220"/>
      <c r="J129" s="221">
        <f>ROUND(I129*H129,2)</f>
        <v>0</v>
      </c>
      <c r="K129" s="217" t="s">
        <v>194</v>
      </c>
      <c r="L129" s="47"/>
      <c r="M129" s="222" t="s">
        <v>19</v>
      </c>
      <c r="N129" s="223" t="s">
        <v>43</v>
      </c>
      <c r="O129" s="87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6" t="s">
        <v>195</v>
      </c>
      <c r="AT129" s="226" t="s">
        <v>190</v>
      </c>
      <c r="AU129" s="226" t="s">
        <v>81</v>
      </c>
      <c r="AY129" s="20" t="s">
        <v>187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20" t="s">
        <v>79</v>
      </c>
      <c r="BK129" s="227">
        <f>ROUND(I129*H129,2)</f>
        <v>0</v>
      </c>
      <c r="BL129" s="20" t="s">
        <v>195</v>
      </c>
      <c r="BM129" s="226" t="s">
        <v>579</v>
      </c>
    </row>
    <row r="130" s="2" customFormat="1">
      <c r="A130" s="41"/>
      <c r="B130" s="42"/>
      <c r="C130" s="43"/>
      <c r="D130" s="228" t="s">
        <v>197</v>
      </c>
      <c r="E130" s="43"/>
      <c r="F130" s="229" t="s">
        <v>239</v>
      </c>
      <c r="G130" s="43"/>
      <c r="H130" s="43"/>
      <c r="I130" s="230"/>
      <c r="J130" s="43"/>
      <c r="K130" s="43"/>
      <c r="L130" s="47"/>
      <c r="M130" s="231"/>
      <c r="N130" s="232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197</v>
      </c>
      <c r="AU130" s="20" t="s">
        <v>81</v>
      </c>
    </row>
    <row r="131" s="2" customFormat="1" ht="24.15" customHeight="1">
      <c r="A131" s="41"/>
      <c r="B131" s="42"/>
      <c r="C131" s="215" t="s">
        <v>240</v>
      </c>
      <c r="D131" s="215" t="s">
        <v>190</v>
      </c>
      <c r="E131" s="216" t="s">
        <v>241</v>
      </c>
      <c r="F131" s="217" t="s">
        <v>242</v>
      </c>
      <c r="G131" s="218" t="s">
        <v>233</v>
      </c>
      <c r="H131" s="219">
        <v>9.2959999999999994</v>
      </c>
      <c r="I131" s="220"/>
      <c r="J131" s="221">
        <f>ROUND(I131*H131,2)</f>
        <v>0</v>
      </c>
      <c r="K131" s="217" t="s">
        <v>194</v>
      </c>
      <c r="L131" s="47"/>
      <c r="M131" s="222" t="s">
        <v>19</v>
      </c>
      <c r="N131" s="223" t="s">
        <v>43</v>
      </c>
      <c r="O131" s="87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6" t="s">
        <v>195</v>
      </c>
      <c r="AT131" s="226" t="s">
        <v>190</v>
      </c>
      <c r="AU131" s="226" t="s">
        <v>81</v>
      </c>
      <c r="AY131" s="20" t="s">
        <v>187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20" t="s">
        <v>79</v>
      </c>
      <c r="BK131" s="227">
        <f>ROUND(I131*H131,2)</f>
        <v>0</v>
      </c>
      <c r="BL131" s="20" t="s">
        <v>195</v>
      </c>
      <c r="BM131" s="226" t="s">
        <v>580</v>
      </c>
    </row>
    <row r="132" s="2" customFormat="1">
      <c r="A132" s="41"/>
      <c r="B132" s="42"/>
      <c r="C132" s="43"/>
      <c r="D132" s="228" t="s">
        <v>197</v>
      </c>
      <c r="E132" s="43"/>
      <c r="F132" s="229" t="s">
        <v>244</v>
      </c>
      <c r="G132" s="43"/>
      <c r="H132" s="43"/>
      <c r="I132" s="230"/>
      <c r="J132" s="43"/>
      <c r="K132" s="43"/>
      <c r="L132" s="47"/>
      <c r="M132" s="231"/>
      <c r="N132" s="232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197</v>
      </c>
      <c r="AU132" s="20" t="s">
        <v>81</v>
      </c>
    </row>
    <row r="133" s="14" customFormat="1">
      <c r="A133" s="14"/>
      <c r="B133" s="244"/>
      <c r="C133" s="245"/>
      <c r="D133" s="235" t="s">
        <v>199</v>
      </c>
      <c r="E133" s="245"/>
      <c r="F133" s="247" t="s">
        <v>437</v>
      </c>
      <c r="G133" s="245"/>
      <c r="H133" s="248">
        <v>9.2959999999999994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199</v>
      </c>
      <c r="AU133" s="254" t="s">
        <v>81</v>
      </c>
      <c r="AV133" s="14" t="s">
        <v>81</v>
      </c>
      <c r="AW133" s="14" t="s">
        <v>4</v>
      </c>
      <c r="AX133" s="14" t="s">
        <v>79</v>
      </c>
      <c r="AY133" s="254" t="s">
        <v>187</v>
      </c>
    </row>
    <row r="134" s="2" customFormat="1" ht="24.15" customHeight="1">
      <c r="A134" s="41"/>
      <c r="B134" s="42"/>
      <c r="C134" s="215" t="s">
        <v>246</v>
      </c>
      <c r="D134" s="215" t="s">
        <v>190</v>
      </c>
      <c r="E134" s="216" t="s">
        <v>358</v>
      </c>
      <c r="F134" s="217" t="s">
        <v>359</v>
      </c>
      <c r="G134" s="218" t="s">
        <v>233</v>
      </c>
      <c r="H134" s="219">
        <v>0.17899999999999999</v>
      </c>
      <c r="I134" s="220"/>
      <c r="J134" s="221">
        <f>ROUND(I134*H134,2)</f>
        <v>0</v>
      </c>
      <c r="K134" s="217" t="s">
        <v>194</v>
      </c>
      <c r="L134" s="47"/>
      <c r="M134" s="222" t="s">
        <v>19</v>
      </c>
      <c r="N134" s="223" t="s">
        <v>43</v>
      </c>
      <c r="O134" s="87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6" t="s">
        <v>195</v>
      </c>
      <c r="AT134" s="226" t="s">
        <v>190</v>
      </c>
      <c r="AU134" s="226" t="s">
        <v>81</v>
      </c>
      <c r="AY134" s="20" t="s">
        <v>187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20" t="s">
        <v>79</v>
      </c>
      <c r="BK134" s="227">
        <f>ROUND(I134*H134,2)</f>
        <v>0</v>
      </c>
      <c r="BL134" s="20" t="s">
        <v>195</v>
      </c>
      <c r="BM134" s="226" t="s">
        <v>581</v>
      </c>
    </row>
    <row r="135" s="2" customFormat="1">
      <c r="A135" s="41"/>
      <c r="B135" s="42"/>
      <c r="C135" s="43"/>
      <c r="D135" s="228" t="s">
        <v>197</v>
      </c>
      <c r="E135" s="43"/>
      <c r="F135" s="229" t="s">
        <v>361</v>
      </c>
      <c r="G135" s="43"/>
      <c r="H135" s="43"/>
      <c r="I135" s="230"/>
      <c r="J135" s="43"/>
      <c r="K135" s="43"/>
      <c r="L135" s="47"/>
      <c r="M135" s="231"/>
      <c r="N135" s="232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197</v>
      </c>
      <c r="AU135" s="20" t="s">
        <v>81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363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4" customFormat="1">
      <c r="A137" s="14"/>
      <c r="B137" s="244"/>
      <c r="C137" s="245"/>
      <c r="D137" s="235" t="s">
        <v>199</v>
      </c>
      <c r="E137" s="246" t="s">
        <v>19</v>
      </c>
      <c r="F137" s="247" t="s">
        <v>364</v>
      </c>
      <c r="G137" s="245"/>
      <c r="H137" s="248">
        <v>0.17899999999999999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199</v>
      </c>
      <c r="AU137" s="254" t="s">
        <v>81</v>
      </c>
      <c r="AV137" s="14" t="s">
        <v>81</v>
      </c>
      <c r="AW137" s="14" t="s">
        <v>33</v>
      </c>
      <c r="AX137" s="14" t="s">
        <v>72</v>
      </c>
      <c r="AY137" s="254" t="s">
        <v>187</v>
      </c>
    </row>
    <row r="138" s="15" customFormat="1">
      <c r="A138" s="15"/>
      <c r="B138" s="255"/>
      <c r="C138" s="256"/>
      <c r="D138" s="235" t="s">
        <v>199</v>
      </c>
      <c r="E138" s="257" t="s">
        <v>19</v>
      </c>
      <c r="F138" s="258" t="s">
        <v>210</v>
      </c>
      <c r="G138" s="256"/>
      <c r="H138" s="259">
        <v>0.17899999999999999</v>
      </c>
      <c r="I138" s="260"/>
      <c r="J138" s="256"/>
      <c r="K138" s="256"/>
      <c r="L138" s="261"/>
      <c r="M138" s="262"/>
      <c r="N138" s="263"/>
      <c r="O138" s="263"/>
      <c r="P138" s="263"/>
      <c r="Q138" s="263"/>
      <c r="R138" s="263"/>
      <c r="S138" s="263"/>
      <c r="T138" s="26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5" t="s">
        <v>199</v>
      </c>
      <c r="AU138" s="265" t="s">
        <v>81</v>
      </c>
      <c r="AV138" s="15" t="s">
        <v>195</v>
      </c>
      <c r="AW138" s="15" t="s">
        <v>33</v>
      </c>
      <c r="AX138" s="15" t="s">
        <v>79</v>
      </c>
      <c r="AY138" s="265" t="s">
        <v>187</v>
      </c>
    </row>
    <row r="139" s="2" customFormat="1" ht="24.15" customHeight="1">
      <c r="A139" s="41"/>
      <c r="B139" s="42"/>
      <c r="C139" s="215" t="s">
        <v>252</v>
      </c>
      <c r="D139" s="215" t="s">
        <v>190</v>
      </c>
      <c r="E139" s="216" t="s">
        <v>247</v>
      </c>
      <c r="F139" s="217" t="s">
        <v>248</v>
      </c>
      <c r="G139" s="218" t="s">
        <v>233</v>
      </c>
      <c r="H139" s="219">
        <v>0.32900000000000001</v>
      </c>
      <c r="I139" s="220"/>
      <c r="J139" s="221">
        <f>ROUND(I139*H139,2)</f>
        <v>0</v>
      </c>
      <c r="K139" s="217" t="s">
        <v>194</v>
      </c>
      <c r="L139" s="47"/>
      <c r="M139" s="222" t="s">
        <v>19</v>
      </c>
      <c r="N139" s="223" t="s">
        <v>43</v>
      </c>
      <c r="O139" s="87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6" t="s">
        <v>195</v>
      </c>
      <c r="AT139" s="226" t="s">
        <v>190</v>
      </c>
      <c r="AU139" s="226" t="s">
        <v>81</v>
      </c>
      <c r="AY139" s="20" t="s">
        <v>187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20" t="s">
        <v>79</v>
      </c>
      <c r="BK139" s="227">
        <f>ROUND(I139*H139,2)</f>
        <v>0</v>
      </c>
      <c r="BL139" s="20" t="s">
        <v>195</v>
      </c>
      <c r="BM139" s="226" t="s">
        <v>582</v>
      </c>
    </row>
    <row r="140" s="2" customFormat="1">
      <c r="A140" s="41"/>
      <c r="B140" s="42"/>
      <c r="C140" s="43"/>
      <c r="D140" s="228" t="s">
        <v>197</v>
      </c>
      <c r="E140" s="43"/>
      <c r="F140" s="229" t="s">
        <v>250</v>
      </c>
      <c r="G140" s="43"/>
      <c r="H140" s="43"/>
      <c r="I140" s="230"/>
      <c r="J140" s="43"/>
      <c r="K140" s="43"/>
      <c r="L140" s="47"/>
      <c r="M140" s="231"/>
      <c r="N140" s="232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197</v>
      </c>
      <c r="AU140" s="20" t="s">
        <v>81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192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4" customFormat="1">
      <c r="A142" s="14"/>
      <c r="B142" s="244"/>
      <c r="C142" s="245"/>
      <c r="D142" s="235" t="s">
        <v>199</v>
      </c>
      <c r="E142" s="246" t="s">
        <v>19</v>
      </c>
      <c r="F142" s="247" t="s">
        <v>440</v>
      </c>
      <c r="G142" s="245"/>
      <c r="H142" s="248">
        <v>0.32900000000000001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199</v>
      </c>
      <c r="AU142" s="254" t="s">
        <v>81</v>
      </c>
      <c r="AV142" s="14" t="s">
        <v>81</v>
      </c>
      <c r="AW142" s="14" t="s">
        <v>33</v>
      </c>
      <c r="AX142" s="14" t="s">
        <v>72</v>
      </c>
      <c r="AY142" s="254" t="s">
        <v>187</v>
      </c>
    </row>
    <row r="143" s="15" customFormat="1">
      <c r="A143" s="15"/>
      <c r="B143" s="255"/>
      <c r="C143" s="256"/>
      <c r="D143" s="235" t="s">
        <v>199</v>
      </c>
      <c r="E143" s="257" t="s">
        <v>19</v>
      </c>
      <c r="F143" s="258" t="s">
        <v>210</v>
      </c>
      <c r="G143" s="256"/>
      <c r="H143" s="259">
        <v>0.32900000000000001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5" t="s">
        <v>199</v>
      </c>
      <c r="AU143" s="265" t="s">
        <v>81</v>
      </c>
      <c r="AV143" s="15" t="s">
        <v>195</v>
      </c>
      <c r="AW143" s="15" t="s">
        <v>33</v>
      </c>
      <c r="AX143" s="15" t="s">
        <v>79</v>
      </c>
      <c r="AY143" s="265" t="s">
        <v>187</v>
      </c>
    </row>
    <row r="144" s="2" customFormat="1" ht="24.15" customHeight="1">
      <c r="A144" s="41"/>
      <c r="B144" s="42"/>
      <c r="C144" s="215" t="s">
        <v>262</v>
      </c>
      <c r="D144" s="215" t="s">
        <v>190</v>
      </c>
      <c r="E144" s="216" t="s">
        <v>253</v>
      </c>
      <c r="F144" s="217" t="s">
        <v>254</v>
      </c>
      <c r="G144" s="218" t="s">
        <v>233</v>
      </c>
      <c r="H144" s="219">
        <v>0.071999999999999995</v>
      </c>
      <c r="I144" s="220"/>
      <c r="J144" s="221">
        <f>ROUND(I144*H144,2)</f>
        <v>0</v>
      </c>
      <c r="K144" s="217" t="s">
        <v>194</v>
      </c>
      <c r="L144" s="47"/>
      <c r="M144" s="222" t="s">
        <v>19</v>
      </c>
      <c r="N144" s="223" t="s">
        <v>43</v>
      </c>
      <c r="O144" s="87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6" t="s">
        <v>195</v>
      </c>
      <c r="AT144" s="226" t="s">
        <v>190</v>
      </c>
      <c r="AU144" s="226" t="s">
        <v>81</v>
      </c>
      <c r="AY144" s="20" t="s">
        <v>187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20" t="s">
        <v>79</v>
      </c>
      <c r="BK144" s="227">
        <f>ROUND(I144*H144,2)</f>
        <v>0</v>
      </c>
      <c r="BL144" s="20" t="s">
        <v>195</v>
      </c>
      <c r="BM144" s="226" t="s">
        <v>583</v>
      </c>
    </row>
    <row r="145" s="2" customFormat="1">
      <c r="A145" s="41"/>
      <c r="B145" s="42"/>
      <c r="C145" s="43"/>
      <c r="D145" s="228" t="s">
        <v>197</v>
      </c>
      <c r="E145" s="43"/>
      <c r="F145" s="229" t="s">
        <v>256</v>
      </c>
      <c r="G145" s="43"/>
      <c r="H145" s="43"/>
      <c r="I145" s="230"/>
      <c r="J145" s="43"/>
      <c r="K145" s="43"/>
      <c r="L145" s="47"/>
      <c r="M145" s="231"/>
      <c r="N145" s="232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197</v>
      </c>
      <c r="AU145" s="20" t="s">
        <v>81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286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4" customFormat="1">
      <c r="A147" s="14"/>
      <c r="B147" s="244"/>
      <c r="C147" s="245"/>
      <c r="D147" s="235" t="s">
        <v>199</v>
      </c>
      <c r="E147" s="246" t="s">
        <v>19</v>
      </c>
      <c r="F147" s="247" t="s">
        <v>442</v>
      </c>
      <c r="G147" s="245"/>
      <c r="H147" s="248">
        <v>0.071999999999999995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199</v>
      </c>
      <c r="AU147" s="254" t="s">
        <v>81</v>
      </c>
      <c r="AV147" s="14" t="s">
        <v>81</v>
      </c>
      <c r="AW147" s="14" t="s">
        <v>33</v>
      </c>
      <c r="AX147" s="14" t="s">
        <v>72</v>
      </c>
      <c r="AY147" s="254" t="s">
        <v>187</v>
      </c>
    </row>
    <row r="148" s="15" customFormat="1">
      <c r="A148" s="15"/>
      <c r="B148" s="255"/>
      <c r="C148" s="256"/>
      <c r="D148" s="235" t="s">
        <v>199</v>
      </c>
      <c r="E148" s="257" t="s">
        <v>19</v>
      </c>
      <c r="F148" s="258" t="s">
        <v>210</v>
      </c>
      <c r="G148" s="256"/>
      <c r="H148" s="259">
        <v>0.071999999999999995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5" t="s">
        <v>199</v>
      </c>
      <c r="AU148" s="265" t="s">
        <v>81</v>
      </c>
      <c r="AV148" s="15" t="s">
        <v>195</v>
      </c>
      <c r="AW148" s="15" t="s">
        <v>33</v>
      </c>
      <c r="AX148" s="15" t="s">
        <v>79</v>
      </c>
      <c r="AY148" s="265" t="s">
        <v>187</v>
      </c>
    </row>
    <row r="149" s="12" customFormat="1" ht="25.92" customHeight="1">
      <c r="A149" s="12"/>
      <c r="B149" s="199"/>
      <c r="C149" s="200"/>
      <c r="D149" s="201" t="s">
        <v>71</v>
      </c>
      <c r="E149" s="202" t="s">
        <v>258</v>
      </c>
      <c r="F149" s="202" t="s">
        <v>259</v>
      </c>
      <c r="G149" s="200"/>
      <c r="H149" s="200"/>
      <c r="I149" s="203"/>
      <c r="J149" s="204">
        <f>BK149</f>
        <v>0</v>
      </c>
      <c r="K149" s="200"/>
      <c r="L149" s="205"/>
      <c r="M149" s="206"/>
      <c r="N149" s="207"/>
      <c r="O149" s="207"/>
      <c r="P149" s="208">
        <f>P150</f>
        <v>0</v>
      </c>
      <c r="Q149" s="207"/>
      <c r="R149" s="208">
        <f>R150</f>
        <v>0</v>
      </c>
      <c r="S149" s="207"/>
      <c r="T149" s="209">
        <f>T150</f>
        <v>0.072000000000000008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0" t="s">
        <v>81</v>
      </c>
      <c r="AT149" s="211" t="s">
        <v>71</v>
      </c>
      <c r="AU149" s="211" t="s">
        <v>72</v>
      </c>
      <c r="AY149" s="210" t="s">
        <v>187</v>
      </c>
      <c r="BK149" s="212">
        <f>BK150</f>
        <v>0</v>
      </c>
    </row>
    <row r="150" s="12" customFormat="1" ht="22.8" customHeight="1">
      <c r="A150" s="12"/>
      <c r="B150" s="199"/>
      <c r="C150" s="200"/>
      <c r="D150" s="201" t="s">
        <v>71</v>
      </c>
      <c r="E150" s="213" t="s">
        <v>260</v>
      </c>
      <c r="F150" s="213" t="s">
        <v>261</v>
      </c>
      <c r="G150" s="200"/>
      <c r="H150" s="200"/>
      <c r="I150" s="203"/>
      <c r="J150" s="214">
        <f>BK150</f>
        <v>0</v>
      </c>
      <c r="K150" s="200"/>
      <c r="L150" s="205"/>
      <c r="M150" s="206"/>
      <c r="N150" s="207"/>
      <c r="O150" s="207"/>
      <c r="P150" s="208">
        <f>SUM(P151:P168)</f>
        <v>0</v>
      </c>
      <c r="Q150" s="207"/>
      <c r="R150" s="208">
        <f>SUM(R151:R168)</f>
        <v>0</v>
      </c>
      <c r="S150" s="207"/>
      <c r="T150" s="209">
        <f>SUM(T151:T168)</f>
        <v>0.072000000000000008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0" t="s">
        <v>81</v>
      </c>
      <c r="AT150" s="211" t="s">
        <v>71</v>
      </c>
      <c r="AU150" s="211" t="s">
        <v>79</v>
      </c>
      <c r="AY150" s="210" t="s">
        <v>187</v>
      </c>
      <c r="BK150" s="212">
        <f>SUM(BK151:BK168)</f>
        <v>0</v>
      </c>
    </row>
    <row r="151" s="2" customFormat="1" ht="16.5" customHeight="1">
      <c r="A151" s="41"/>
      <c r="B151" s="42"/>
      <c r="C151" s="215" t="s">
        <v>188</v>
      </c>
      <c r="D151" s="215" t="s">
        <v>190</v>
      </c>
      <c r="E151" s="216" t="s">
        <v>285</v>
      </c>
      <c r="F151" s="217" t="s">
        <v>286</v>
      </c>
      <c r="G151" s="218" t="s">
        <v>287</v>
      </c>
      <c r="H151" s="219">
        <v>3</v>
      </c>
      <c r="I151" s="220"/>
      <c r="J151" s="221">
        <f>ROUND(I151*H151,2)</f>
        <v>0</v>
      </c>
      <c r="K151" s="217" t="s">
        <v>194</v>
      </c>
      <c r="L151" s="47"/>
      <c r="M151" s="222" t="s">
        <v>19</v>
      </c>
      <c r="N151" s="223" t="s">
        <v>43</v>
      </c>
      <c r="O151" s="87"/>
      <c r="P151" s="224">
        <f>O151*H151</f>
        <v>0</v>
      </c>
      <c r="Q151" s="224">
        <v>0</v>
      </c>
      <c r="R151" s="224">
        <f>Q151*H151</f>
        <v>0</v>
      </c>
      <c r="S151" s="224">
        <v>0.024</v>
      </c>
      <c r="T151" s="225">
        <f>S151*H151</f>
        <v>0.072000000000000008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265</v>
      </c>
      <c r="AT151" s="226" t="s">
        <v>190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265</v>
      </c>
      <c r="BM151" s="226" t="s">
        <v>584</v>
      </c>
    </row>
    <row r="152" s="2" customFormat="1">
      <c r="A152" s="41"/>
      <c r="B152" s="42"/>
      <c r="C152" s="43"/>
      <c r="D152" s="228" t="s">
        <v>197</v>
      </c>
      <c r="E152" s="43"/>
      <c r="F152" s="229" t="s">
        <v>289</v>
      </c>
      <c r="G152" s="43"/>
      <c r="H152" s="43"/>
      <c r="I152" s="230"/>
      <c r="J152" s="43"/>
      <c r="K152" s="43"/>
      <c r="L152" s="47"/>
      <c r="M152" s="231"/>
      <c r="N152" s="232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197</v>
      </c>
      <c r="AU152" s="20" t="s">
        <v>81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585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567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208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416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4" customFormat="1">
      <c r="A157" s="14"/>
      <c r="B157" s="244"/>
      <c r="C157" s="245"/>
      <c r="D157" s="235" t="s">
        <v>199</v>
      </c>
      <c r="E157" s="246" t="s">
        <v>19</v>
      </c>
      <c r="F157" s="247" t="s">
        <v>79</v>
      </c>
      <c r="G157" s="245"/>
      <c r="H157" s="248">
        <v>1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199</v>
      </c>
      <c r="AU157" s="254" t="s">
        <v>81</v>
      </c>
      <c r="AV157" s="14" t="s">
        <v>81</v>
      </c>
      <c r="AW157" s="14" t="s">
        <v>33</v>
      </c>
      <c r="AX157" s="14" t="s">
        <v>72</v>
      </c>
      <c r="AY157" s="254" t="s">
        <v>187</v>
      </c>
    </row>
    <row r="158" s="13" customFormat="1">
      <c r="A158" s="13"/>
      <c r="B158" s="233"/>
      <c r="C158" s="234"/>
      <c r="D158" s="235" t="s">
        <v>199</v>
      </c>
      <c r="E158" s="236" t="s">
        <v>19</v>
      </c>
      <c r="F158" s="237" t="s">
        <v>586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199</v>
      </c>
      <c r="AU158" s="243" t="s">
        <v>81</v>
      </c>
      <c r="AV158" s="13" t="s">
        <v>79</v>
      </c>
      <c r="AW158" s="13" t="s">
        <v>33</v>
      </c>
      <c r="AX158" s="13" t="s">
        <v>72</v>
      </c>
      <c r="AY158" s="243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569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208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418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4" customFormat="1">
      <c r="A162" s="14"/>
      <c r="B162" s="244"/>
      <c r="C162" s="245"/>
      <c r="D162" s="235" t="s">
        <v>199</v>
      </c>
      <c r="E162" s="246" t="s">
        <v>19</v>
      </c>
      <c r="F162" s="247" t="s">
        <v>79</v>
      </c>
      <c r="G162" s="245"/>
      <c r="H162" s="248">
        <v>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199</v>
      </c>
      <c r="AU162" s="254" t="s">
        <v>81</v>
      </c>
      <c r="AV162" s="14" t="s">
        <v>81</v>
      </c>
      <c r="AW162" s="14" t="s">
        <v>33</v>
      </c>
      <c r="AX162" s="14" t="s">
        <v>72</v>
      </c>
      <c r="AY162" s="254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587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571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208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416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4" customFormat="1">
      <c r="A167" s="14"/>
      <c r="B167" s="244"/>
      <c r="C167" s="245"/>
      <c r="D167" s="235" t="s">
        <v>199</v>
      </c>
      <c r="E167" s="246" t="s">
        <v>19</v>
      </c>
      <c r="F167" s="247" t="s">
        <v>79</v>
      </c>
      <c r="G167" s="245"/>
      <c r="H167" s="248">
        <v>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199</v>
      </c>
      <c r="AU167" s="254" t="s">
        <v>81</v>
      </c>
      <c r="AV167" s="14" t="s">
        <v>81</v>
      </c>
      <c r="AW167" s="14" t="s">
        <v>33</v>
      </c>
      <c r="AX167" s="14" t="s">
        <v>72</v>
      </c>
      <c r="AY167" s="254" t="s">
        <v>187</v>
      </c>
    </row>
    <row r="168" s="15" customFormat="1">
      <c r="A168" s="15"/>
      <c r="B168" s="255"/>
      <c r="C168" s="256"/>
      <c r="D168" s="235" t="s">
        <v>199</v>
      </c>
      <c r="E168" s="257" t="s">
        <v>19</v>
      </c>
      <c r="F168" s="258" t="s">
        <v>210</v>
      </c>
      <c r="G168" s="256"/>
      <c r="H168" s="259">
        <v>3</v>
      </c>
      <c r="I168" s="260"/>
      <c r="J168" s="256"/>
      <c r="K168" s="256"/>
      <c r="L168" s="261"/>
      <c r="M168" s="266"/>
      <c r="N168" s="267"/>
      <c r="O168" s="267"/>
      <c r="P168" s="267"/>
      <c r="Q168" s="267"/>
      <c r="R168" s="267"/>
      <c r="S168" s="267"/>
      <c r="T168" s="26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199</v>
      </c>
      <c r="AU168" s="265" t="s">
        <v>81</v>
      </c>
      <c r="AV168" s="15" t="s">
        <v>195</v>
      </c>
      <c r="AW168" s="15" t="s">
        <v>33</v>
      </c>
      <c r="AX168" s="15" t="s">
        <v>79</v>
      </c>
      <c r="AY168" s="265" t="s">
        <v>187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/9FU3ivFa2uZQFT9TzSuMFdOmYog4bwD4h0oqhBSMAsyjnuCtgOhhKKRHbFoLWFW+sM7Hnn/KmGTKhvQkbSryA==" hashValue="bR+rn4Op1+jn0Cjh6E6NWWImXC8okz20hcce+eECyYDFUn9XgAhkQQ/pipMk5p+BsQSIbyw4m7dpfiFqLUgBQA==" algorithmName="SHA-512" password="CC35"/>
  <autoFilter ref="C89:K1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968072455"/>
    <hyperlink ref="F112" r:id="rId2" display="https://podminky.urs.cz/item/CS_URS_2025_02/971033531"/>
    <hyperlink ref="F128" r:id="rId3" display="https://podminky.urs.cz/item/CS_URS_2025_02/997013216"/>
    <hyperlink ref="F130" r:id="rId4" display="https://podminky.urs.cz/item/CS_URS_2025_02/997013501"/>
    <hyperlink ref="F132" r:id="rId5" display="https://podminky.urs.cz/item/CS_URS_2025_02/997013509"/>
    <hyperlink ref="F135" r:id="rId6" display="https://podminky.urs.cz/item/CS_URS_2025_02/997013603"/>
    <hyperlink ref="F140" r:id="rId7" display="https://podminky.urs.cz/item/CS_URS_2025_02/997013631"/>
    <hyperlink ref="F145" r:id="rId8" display="https://podminky.urs.cz/item/CS_URS_2025_02/997013811"/>
    <hyperlink ref="F152" r:id="rId9" display="https://podminky.urs.cz/item/CS_URS_2025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589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ROUND(J95,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ROUND((SUM(BE95:BE816)),  2)</f>
        <v>0</v>
      </c>
      <c r="G35" s="41"/>
      <c r="H35" s="41"/>
      <c r="I35" s="160">
        <v>0.20999999999999999</v>
      </c>
      <c r="J35" s="159">
        <f>ROUND(((SUM(BE95:BE816))*I35),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ROUND((SUM(BF95:BF816)),  2)</f>
        <v>0</v>
      </c>
      <c r="G36" s="41"/>
      <c r="H36" s="41"/>
      <c r="I36" s="160">
        <v>0.12</v>
      </c>
      <c r="J36" s="159">
        <f>ROUND(((SUM(BF95:BF816))*I36),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ROUND((SUM(BG95:BG816)),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ROUND((SUM(BH95:BH816)),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ROUND((SUM(BI95:BI816)),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2025-068-02-01 - Nové kce - 1.PP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J95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J96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590</v>
      </c>
      <c r="E65" s="185"/>
      <c r="F65" s="185"/>
      <c r="G65" s="185"/>
      <c r="H65" s="185"/>
      <c r="I65" s="185"/>
      <c r="J65" s="186">
        <f>J97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591</v>
      </c>
      <c r="E66" s="185"/>
      <c r="F66" s="185"/>
      <c r="G66" s="185"/>
      <c r="H66" s="185"/>
      <c r="I66" s="185"/>
      <c r="J66" s="186">
        <f>J166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8"/>
      <c r="D67" s="184" t="s">
        <v>592</v>
      </c>
      <c r="E67" s="185"/>
      <c r="F67" s="185"/>
      <c r="G67" s="185"/>
      <c r="H67" s="185"/>
      <c r="I67" s="185"/>
      <c r="J67" s="186">
        <f>J242</f>
        <v>0</v>
      </c>
      <c r="K67" s="128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8"/>
      <c r="D68" s="184" t="s">
        <v>593</v>
      </c>
      <c r="E68" s="185"/>
      <c r="F68" s="185"/>
      <c r="G68" s="185"/>
      <c r="H68" s="185"/>
      <c r="I68" s="185"/>
      <c r="J68" s="186">
        <f>J266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8"/>
      <c r="D69" s="184" t="s">
        <v>594</v>
      </c>
      <c r="E69" s="185"/>
      <c r="F69" s="185"/>
      <c r="G69" s="185"/>
      <c r="H69" s="185"/>
      <c r="I69" s="185"/>
      <c r="J69" s="186">
        <f>J302</f>
        <v>0</v>
      </c>
      <c r="K69" s="128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170</v>
      </c>
      <c r="E70" s="180"/>
      <c r="F70" s="180"/>
      <c r="G70" s="180"/>
      <c r="H70" s="180"/>
      <c r="I70" s="180"/>
      <c r="J70" s="181">
        <f>J305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8"/>
      <c r="D71" s="184" t="s">
        <v>595</v>
      </c>
      <c r="E71" s="185"/>
      <c r="F71" s="185"/>
      <c r="G71" s="185"/>
      <c r="H71" s="185"/>
      <c r="I71" s="185"/>
      <c r="J71" s="186">
        <f>J306</f>
        <v>0</v>
      </c>
      <c r="K71" s="128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8"/>
      <c r="D72" s="184" t="s">
        <v>596</v>
      </c>
      <c r="E72" s="185"/>
      <c r="F72" s="185"/>
      <c r="G72" s="185"/>
      <c r="H72" s="185"/>
      <c r="I72" s="185"/>
      <c r="J72" s="186">
        <f>J378</f>
        <v>0</v>
      </c>
      <c r="K72" s="128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8"/>
      <c r="D73" s="184" t="s">
        <v>597</v>
      </c>
      <c r="E73" s="185"/>
      <c r="F73" s="185"/>
      <c r="G73" s="185"/>
      <c r="H73" s="185"/>
      <c r="I73" s="185"/>
      <c r="J73" s="186">
        <f>J511</f>
        <v>0</v>
      </c>
      <c r="K73" s="128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172</v>
      </c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2" t="str">
        <f>E7</f>
        <v>Stavební úpravy únikových cest</v>
      </c>
      <c r="F83" s="35"/>
      <c r="G83" s="35"/>
      <c r="H83" s="35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157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2" t="s">
        <v>588</v>
      </c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159</v>
      </c>
      <c r="D86" s="43"/>
      <c r="E86" s="43"/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2025-068-02-01 - Nové kce - 1.PP</v>
      </c>
      <c r="F87" s="43"/>
      <c r="G87" s="43"/>
      <c r="H87" s="43"/>
      <c r="I87" s="43"/>
      <c r="J87" s="43"/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F14</f>
        <v>Dům dlouhá 1, Aš</v>
      </c>
      <c r="G89" s="43"/>
      <c r="H89" s="43"/>
      <c r="I89" s="35" t="s">
        <v>23</v>
      </c>
      <c r="J89" s="75" t="str">
        <f>IF(J14="","",J14)</f>
        <v>28. 11. 2025</v>
      </c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7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25</v>
      </c>
      <c r="D91" s="43"/>
      <c r="E91" s="43"/>
      <c r="F91" s="30" t="str">
        <f>E17</f>
        <v>Město Aš,Kamenná 52, 352 01 Aš</v>
      </c>
      <c r="G91" s="43"/>
      <c r="H91" s="43"/>
      <c r="I91" s="35" t="s">
        <v>31</v>
      </c>
      <c r="J91" s="39" t="str">
        <f>E23</f>
        <v>ČOS exim s.r.o. Alešova 26, České Budějovice</v>
      </c>
      <c r="K91" s="43"/>
      <c r="L91" s="147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29</v>
      </c>
      <c r="D92" s="43"/>
      <c r="E92" s="43"/>
      <c r="F92" s="30" t="str">
        <f>IF(E20="","",E20)</f>
        <v>Vyplň údaj</v>
      </c>
      <c r="G92" s="43"/>
      <c r="H92" s="43"/>
      <c r="I92" s="35" t="s">
        <v>34</v>
      </c>
      <c r="J92" s="39" t="str">
        <f>E26</f>
        <v>Ing. Dana Mlejnková</v>
      </c>
      <c r="K92" s="43"/>
      <c r="L92" s="147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7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88"/>
      <c r="B94" s="189"/>
      <c r="C94" s="190" t="s">
        <v>173</v>
      </c>
      <c r="D94" s="191" t="s">
        <v>57</v>
      </c>
      <c r="E94" s="191" t="s">
        <v>53</v>
      </c>
      <c r="F94" s="191" t="s">
        <v>54</v>
      </c>
      <c r="G94" s="191" t="s">
        <v>174</v>
      </c>
      <c r="H94" s="191" t="s">
        <v>175</v>
      </c>
      <c r="I94" s="191" t="s">
        <v>176</v>
      </c>
      <c r="J94" s="191" t="s">
        <v>165</v>
      </c>
      <c r="K94" s="192" t="s">
        <v>177</v>
      </c>
      <c r="L94" s="193"/>
      <c r="M94" s="95" t="s">
        <v>19</v>
      </c>
      <c r="N94" s="96" t="s">
        <v>42</v>
      </c>
      <c r="O94" s="96" t="s">
        <v>178</v>
      </c>
      <c r="P94" s="96" t="s">
        <v>179</v>
      </c>
      <c r="Q94" s="96" t="s">
        <v>180</v>
      </c>
      <c r="R94" s="96" t="s">
        <v>181</v>
      </c>
      <c r="S94" s="96" t="s">
        <v>182</v>
      </c>
      <c r="T94" s="97" t="s">
        <v>183</v>
      </c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</row>
    <row r="95" s="2" customFormat="1" ht="22.8" customHeight="1">
      <c r="A95" s="41"/>
      <c r="B95" s="42"/>
      <c r="C95" s="102" t="s">
        <v>184</v>
      </c>
      <c r="D95" s="43"/>
      <c r="E95" s="43"/>
      <c r="F95" s="43"/>
      <c r="G95" s="43"/>
      <c r="H95" s="43"/>
      <c r="I95" s="43"/>
      <c r="J95" s="194">
        <f>BK95</f>
        <v>0</v>
      </c>
      <c r="K95" s="43"/>
      <c r="L95" s="47"/>
      <c r="M95" s="98"/>
      <c r="N95" s="195"/>
      <c r="O95" s="99"/>
      <c r="P95" s="196">
        <f>P96+P305</f>
        <v>0</v>
      </c>
      <c r="Q95" s="99"/>
      <c r="R95" s="196">
        <f>R96+R305</f>
        <v>8.9393776717599991</v>
      </c>
      <c r="S95" s="99"/>
      <c r="T95" s="197">
        <f>T96+T305</f>
        <v>0.0055574999999999999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71</v>
      </c>
      <c r="AU95" s="20" t="s">
        <v>166</v>
      </c>
      <c r="BK95" s="198">
        <f>BK96+BK305</f>
        <v>0</v>
      </c>
    </row>
    <row r="96" s="12" customFormat="1" ht="25.92" customHeight="1">
      <c r="A96" s="12"/>
      <c r="B96" s="199"/>
      <c r="C96" s="200"/>
      <c r="D96" s="201" t="s">
        <v>71</v>
      </c>
      <c r="E96" s="202" t="s">
        <v>185</v>
      </c>
      <c r="F96" s="202" t="s">
        <v>186</v>
      </c>
      <c r="G96" s="200"/>
      <c r="H96" s="200"/>
      <c r="I96" s="203"/>
      <c r="J96" s="204">
        <f>BK96</f>
        <v>0</v>
      </c>
      <c r="K96" s="200"/>
      <c r="L96" s="205"/>
      <c r="M96" s="206"/>
      <c r="N96" s="207"/>
      <c r="O96" s="207"/>
      <c r="P96" s="208">
        <f>P97+P166+P242+P266+P302</f>
        <v>0</v>
      </c>
      <c r="Q96" s="207"/>
      <c r="R96" s="208">
        <f>R97+R166+R242+R266+R302</f>
        <v>4.0349287499999997</v>
      </c>
      <c r="S96" s="207"/>
      <c r="T96" s="209">
        <f>T97+T166+T242+T266+T302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0" t="s">
        <v>79</v>
      </c>
      <c r="AT96" s="211" t="s">
        <v>71</v>
      </c>
      <c r="AU96" s="211" t="s">
        <v>72</v>
      </c>
      <c r="AY96" s="210" t="s">
        <v>187</v>
      </c>
      <c r="BK96" s="212">
        <f>BK97+BK166+BK242+BK266+BK302</f>
        <v>0</v>
      </c>
    </row>
    <row r="97" s="12" customFormat="1" ht="22.8" customHeight="1">
      <c r="A97" s="12"/>
      <c r="B97" s="199"/>
      <c r="C97" s="200"/>
      <c r="D97" s="201" t="s">
        <v>71</v>
      </c>
      <c r="E97" s="213" t="s">
        <v>246</v>
      </c>
      <c r="F97" s="213" t="s">
        <v>598</v>
      </c>
      <c r="G97" s="200"/>
      <c r="H97" s="200"/>
      <c r="I97" s="203"/>
      <c r="J97" s="214">
        <f>BK97</f>
        <v>0</v>
      </c>
      <c r="K97" s="200"/>
      <c r="L97" s="205"/>
      <c r="M97" s="206"/>
      <c r="N97" s="207"/>
      <c r="O97" s="207"/>
      <c r="P97" s="208">
        <f>SUM(P98:P165)</f>
        <v>0</v>
      </c>
      <c r="Q97" s="207"/>
      <c r="R97" s="208">
        <f>SUM(R98:R165)</f>
        <v>1.08546283</v>
      </c>
      <c r="S97" s="207"/>
      <c r="T97" s="209">
        <f>SUM(T98:T165)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0" t="s">
        <v>79</v>
      </c>
      <c r="AT97" s="211" t="s">
        <v>71</v>
      </c>
      <c r="AU97" s="211" t="s">
        <v>79</v>
      </c>
      <c r="AY97" s="210" t="s">
        <v>187</v>
      </c>
      <c r="BK97" s="212">
        <f>SUM(BK98:BK165)</f>
        <v>0</v>
      </c>
    </row>
    <row r="98" s="2" customFormat="1" ht="24.15" customHeight="1">
      <c r="A98" s="41"/>
      <c r="B98" s="42"/>
      <c r="C98" s="215" t="s">
        <v>79</v>
      </c>
      <c r="D98" s="215" t="s">
        <v>190</v>
      </c>
      <c r="E98" s="216" t="s">
        <v>599</v>
      </c>
      <c r="F98" s="217" t="s">
        <v>600</v>
      </c>
      <c r="G98" s="218" t="s">
        <v>193</v>
      </c>
      <c r="H98" s="219">
        <v>176.173</v>
      </c>
      <c r="I98" s="220"/>
      <c r="J98" s="221">
        <f>ROUND(I98*H98,2)</f>
        <v>0</v>
      </c>
      <c r="K98" s="217" t="s">
        <v>194</v>
      </c>
      <c r="L98" s="47"/>
      <c r="M98" s="222" t="s">
        <v>19</v>
      </c>
      <c r="N98" s="223" t="s">
        <v>43</v>
      </c>
      <c r="O98" s="87"/>
      <c r="P98" s="224">
        <f>O98*H98</f>
        <v>0</v>
      </c>
      <c r="Q98" s="224">
        <v>0.0057099999999999998</v>
      </c>
      <c r="R98" s="224">
        <f>Q98*H98</f>
        <v>1.00594783</v>
      </c>
      <c r="S98" s="224">
        <v>0</v>
      </c>
      <c r="T98" s="225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6" t="s">
        <v>195</v>
      </c>
      <c r="AT98" s="226" t="s">
        <v>190</v>
      </c>
      <c r="AU98" s="226" t="s">
        <v>81</v>
      </c>
      <c r="AY98" s="20" t="s">
        <v>187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20" t="s">
        <v>79</v>
      </c>
      <c r="BK98" s="227">
        <f>ROUND(I98*H98,2)</f>
        <v>0</v>
      </c>
      <c r="BL98" s="20" t="s">
        <v>195</v>
      </c>
      <c r="BM98" s="226" t="s">
        <v>601</v>
      </c>
    </row>
    <row r="99" s="2" customFormat="1">
      <c r="A99" s="41"/>
      <c r="B99" s="42"/>
      <c r="C99" s="43"/>
      <c r="D99" s="228" t="s">
        <v>197</v>
      </c>
      <c r="E99" s="43"/>
      <c r="F99" s="229" t="s">
        <v>602</v>
      </c>
      <c r="G99" s="43"/>
      <c r="H99" s="43"/>
      <c r="I99" s="230"/>
      <c r="J99" s="43"/>
      <c r="K99" s="43"/>
      <c r="L99" s="47"/>
      <c r="M99" s="231"/>
      <c r="N99" s="232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197</v>
      </c>
      <c r="AU99" s="20" t="s">
        <v>81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603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201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604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605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606</v>
      </c>
      <c r="G104" s="245"/>
      <c r="H104" s="248">
        <v>9.0739999999999998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607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206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604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605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4" customFormat="1">
      <c r="A109" s="14"/>
      <c r="B109" s="244"/>
      <c r="C109" s="245"/>
      <c r="D109" s="235" t="s">
        <v>199</v>
      </c>
      <c r="E109" s="246" t="s">
        <v>19</v>
      </c>
      <c r="F109" s="247" t="s">
        <v>606</v>
      </c>
      <c r="G109" s="245"/>
      <c r="H109" s="248">
        <v>9.0739999999999998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199</v>
      </c>
      <c r="AU109" s="254" t="s">
        <v>81</v>
      </c>
      <c r="AV109" s="14" t="s">
        <v>81</v>
      </c>
      <c r="AW109" s="14" t="s">
        <v>33</v>
      </c>
      <c r="AX109" s="14" t="s">
        <v>72</v>
      </c>
      <c r="AY109" s="254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608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216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3" customFormat="1">
      <c r="A112" s="13"/>
      <c r="B112" s="233"/>
      <c r="C112" s="234"/>
      <c r="D112" s="235" t="s">
        <v>199</v>
      </c>
      <c r="E112" s="236" t="s">
        <v>19</v>
      </c>
      <c r="F112" s="237" t="s">
        <v>604</v>
      </c>
      <c r="G112" s="234"/>
      <c r="H112" s="236" t="s">
        <v>19</v>
      </c>
      <c r="I112" s="238"/>
      <c r="J112" s="234"/>
      <c r="K112" s="234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199</v>
      </c>
      <c r="AU112" s="243" t="s">
        <v>81</v>
      </c>
      <c r="AV112" s="13" t="s">
        <v>79</v>
      </c>
      <c r="AW112" s="13" t="s">
        <v>33</v>
      </c>
      <c r="AX112" s="13" t="s">
        <v>72</v>
      </c>
      <c r="AY112" s="243" t="s">
        <v>187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605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4" customFormat="1">
      <c r="A114" s="14"/>
      <c r="B114" s="244"/>
      <c r="C114" s="245"/>
      <c r="D114" s="235" t="s">
        <v>199</v>
      </c>
      <c r="E114" s="246" t="s">
        <v>19</v>
      </c>
      <c r="F114" s="247" t="s">
        <v>606</v>
      </c>
      <c r="G114" s="245"/>
      <c r="H114" s="248">
        <v>9.0739999999999998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199</v>
      </c>
      <c r="AU114" s="254" t="s">
        <v>81</v>
      </c>
      <c r="AV114" s="14" t="s">
        <v>81</v>
      </c>
      <c r="AW114" s="14" t="s">
        <v>33</v>
      </c>
      <c r="AX114" s="14" t="s">
        <v>72</v>
      </c>
      <c r="AY114" s="254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609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220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604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605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4" customFormat="1">
      <c r="A119" s="14"/>
      <c r="B119" s="244"/>
      <c r="C119" s="245"/>
      <c r="D119" s="235" t="s">
        <v>199</v>
      </c>
      <c r="E119" s="246" t="s">
        <v>19</v>
      </c>
      <c r="F119" s="247" t="s">
        <v>610</v>
      </c>
      <c r="G119" s="245"/>
      <c r="H119" s="248">
        <v>59.542999999999999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199</v>
      </c>
      <c r="AU119" s="254" t="s">
        <v>81</v>
      </c>
      <c r="AV119" s="14" t="s">
        <v>81</v>
      </c>
      <c r="AW119" s="14" t="s">
        <v>33</v>
      </c>
      <c r="AX119" s="14" t="s">
        <v>72</v>
      </c>
      <c r="AY119" s="254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611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269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604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605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4" customFormat="1">
      <c r="A124" s="14"/>
      <c r="B124" s="244"/>
      <c r="C124" s="245"/>
      <c r="D124" s="235" t="s">
        <v>199</v>
      </c>
      <c r="E124" s="246" t="s">
        <v>19</v>
      </c>
      <c r="F124" s="247" t="s">
        <v>612</v>
      </c>
      <c r="G124" s="245"/>
      <c r="H124" s="248">
        <v>49.732999999999997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199</v>
      </c>
      <c r="AU124" s="254" t="s">
        <v>81</v>
      </c>
      <c r="AV124" s="14" t="s">
        <v>81</v>
      </c>
      <c r="AW124" s="14" t="s">
        <v>33</v>
      </c>
      <c r="AX124" s="14" t="s">
        <v>72</v>
      </c>
      <c r="AY124" s="254" t="s">
        <v>187</v>
      </c>
    </row>
    <row r="125" s="13" customFormat="1">
      <c r="A125" s="13"/>
      <c r="B125" s="233"/>
      <c r="C125" s="234"/>
      <c r="D125" s="235" t="s">
        <v>199</v>
      </c>
      <c r="E125" s="236" t="s">
        <v>19</v>
      </c>
      <c r="F125" s="237" t="s">
        <v>298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199</v>
      </c>
      <c r="AU125" s="243" t="s">
        <v>81</v>
      </c>
      <c r="AV125" s="13" t="s">
        <v>79</v>
      </c>
      <c r="AW125" s="13" t="s">
        <v>33</v>
      </c>
      <c r="AX125" s="13" t="s">
        <v>72</v>
      </c>
      <c r="AY125" s="243" t="s">
        <v>187</v>
      </c>
    </row>
    <row r="126" s="14" customFormat="1">
      <c r="A126" s="14"/>
      <c r="B126" s="244"/>
      <c r="C126" s="245"/>
      <c r="D126" s="235" t="s">
        <v>199</v>
      </c>
      <c r="E126" s="246" t="s">
        <v>19</v>
      </c>
      <c r="F126" s="247" t="s">
        <v>613</v>
      </c>
      <c r="G126" s="245"/>
      <c r="H126" s="248">
        <v>8.9949999999999992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199</v>
      </c>
      <c r="AU126" s="254" t="s">
        <v>81</v>
      </c>
      <c r="AV126" s="14" t="s">
        <v>81</v>
      </c>
      <c r="AW126" s="14" t="s">
        <v>33</v>
      </c>
      <c r="AX126" s="14" t="s">
        <v>72</v>
      </c>
      <c r="AY126" s="254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274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4" customFormat="1">
      <c r="A128" s="14"/>
      <c r="B128" s="244"/>
      <c r="C128" s="245"/>
      <c r="D128" s="235" t="s">
        <v>199</v>
      </c>
      <c r="E128" s="246" t="s">
        <v>19</v>
      </c>
      <c r="F128" s="247" t="s">
        <v>614</v>
      </c>
      <c r="G128" s="245"/>
      <c r="H128" s="248">
        <v>30.68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199</v>
      </c>
      <c r="AU128" s="254" t="s">
        <v>81</v>
      </c>
      <c r="AV128" s="14" t="s">
        <v>81</v>
      </c>
      <c r="AW128" s="14" t="s">
        <v>33</v>
      </c>
      <c r="AX128" s="14" t="s">
        <v>72</v>
      </c>
      <c r="AY128" s="254" t="s">
        <v>187</v>
      </c>
    </row>
    <row r="129" s="15" customFormat="1">
      <c r="A129" s="15"/>
      <c r="B129" s="255"/>
      <c r="C129" s="256"/>
      <c r="D129" s="235" t="s">
        <v>199</v>
      </c>
      <c r="E129" s="257" t="s">
        <v>19</v>
      </c>
      <c r="F129" s="258" t="s">
        <v>210</v>
      </c>
      <c r="G129" s="256"/>
      <c r="H129" s="259">
        <v>176.173</v>
      </c>
      <c r="I129" s="260"/>
      <c r="J129" s="256"/>
      <c r="K129" s="256"/>
      <c r="L129" s="261"/>
      <c r="M129" s="262"/>
      <c r="N129" s="263"/>
      <c r="O129" s="263"/>
      <c r="P129" s="263"/>
      <c r="Q129" s="263"/>
      <c r="R129" s="263"/>
      <c r="S129" s="263"/>
      <c r="T129" s="26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5" t="s">
        <v>199</v>
      </c>
      <c r="AU129" s="265" t="s">
        <v>81</v>
      </c>
      <c r="AV129" s="15" t="s">
        <v>195</v>
      </c>
      <c r="AW129" s="15" t="s">
        <v>33</v>
      </c>
      <c r="AX129" s="15" t="s">
        <v>79</v>
      </c>
      <c r="AY129" s="265" t="s">
        <v>187</v>
      </c>
    </row>
    <row r="130" s="2" customFormat="1" ht="16.5" customHeight="1">
      <c r="A130" s="41"/>
      <c r="B130" s="42"/>
      <c r="C130" s="215" t="s">
        <v>81</v>
      </c>
      <c r="D130" s="215" t="s">
        <v>190</v>
      </c>
      <c r="E130" s="216" t="s">
        <v>615</v>
      </c>
      <c r="F130" s="217" t="s">
        <v>616</v>
      </c>
      <c r="G130" s="218" t="s">
        <v>383</v>
      </c>
      <c r="H130" s="219">
        <v>53.009999999999998</v>
      </c>
      <c r="I130" s="220"/>
      <c r="J130" s="221">
        <f>ROUND(I130*H130,2)</f>
        <v>0</v>
      </c>
      <c r="K130" s="217" t="s">
        <v>194</v>
      </c>
      <c r="L130" s="47"/>
      <c r="M130" s="222" t="s">
        <v>19</v>
      </c>
      <c r="N130" s="223" t="s">
        <v>43</v>
      </c>
      <c r="O130" s="87"/>
      <c r="P130" s="224">
        <f>O130*H130</f>
        <v>0</v>
      </c>
      <c r="Q130" s="224">
        <v>0.0015</v>
      </c>
      <c r="R130" s="224">
        <f>Q130*H130</f>
        <v>0.079515000000000002</v>
      </c>
      <c r="S130" s="224">
        <v>0</v>
      </c>
      <c r="T130" s="225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6" t="s">
        <v>195</v>
      </c>
      <c r="AT130" s="226" t="s">
        <v>190</v>
      </c>
      <c r="AU130" s="226" t="s">
        <v>81</v>
      </c>
      <c r="AY130" s="20" t="s">
        <v>187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20" t="s">
        <v>79</v>
      </c>
      <c r="BK130" s="227">
        <f>ROUND(I130*H130,2)</f>
        <v>0</v>
      </c>
      <c r="BL130" s="20" t="s">
        <v>195</v>
      </c>
      <c r="BM130" s="226" t="s">
        <v>617</v>
      </c>
    </row>
    <row r="131" s="2" customFormat="1">
      <c r="A131" s="41"/>
      <c r="B131" s="42"/>
      <c r="C131" s="43"/>
      <c r="D131" s="228" t="s">
        <v>197</v>
      </c>
      <c r="E131" s="43"/>
      <c r="F131" s="229" t="s">
        <v>618</v>
      </c>
      <c r="G131" s="43"/>
      <c r="H131" s="43"/>
      <c r="I131" s="230"/>
      <c r="J131" s="43"/>
      <c r="K131" s="43"/>
      <c r="L131" s="47"/>
      <c r="M131" s="231"/>
      <c r="N131" s="232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197</v>
      </c>
      <c r="AU131" s="20" t="s">
        <v>81</v>
      </c>
    </row>
    <row r="132" s="13" customFormat="1">
      <c r="A132" s="13"/>
      <c r="B132" s="233"/>
      <c r="C132" s="234"/>
      <c r="D132" s="235" t="s">
        <v>199</v>
      </c>
      <c r="E132" s="236" t="s">
        <v>19</v>
      </c>
      <c r="F132" s="237" t="s">
        <v>619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199</v>
      </c>
      <c r="AU132" s="243" t="s">
        <v>81</v>
      </c>
      <c r="AV132" s="13" t="s">
        <v>79</v>
      </c>
      <c r="AW132" s="13" t="s">
        <v>33</v>
      </c>
      <c r="AX132" s="13" t="s">
        <v>72</v>
      </c>
      <c r="AY132" s="243" t="s">
        <v>187</v>
      </c>
    </row>
    <row r="133" s="13" customFormat="1">
      <c r="A133" s="13"/>
      <c r="B133" s="233"/>
      <c r="C133" s="234"/>
      <c r="D133" s="235" t="s">
        <v>199</v>
      </c>
      <c r="E133" s="236" t="s">
        <v>19</v>
      </c>
      <c r="F133" s="237" t="s">
        <v>201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199</v>
      </c>
      <c r="AU133" s="243" t="s">
        <v>81</v>
      </c>
      <c r="AV133" s="13" t="s">
        <v>79</v>
      </c>
      <c r="AW133" s="13" t="s">
        <v>33</v>
      </c>
      <c r="AX133" s="13" t="s">
        <v>72</v>
      </c>
      <c r="AY133" s="243" t="s">
        <v>187</v>
      </c>
    </row>
    <row r="134" s="13" customFormat="1">
      <c r="A134" s="13"/>
      <c r="B134" s="233"/>
      <c r="C134" s="234"/>
      <c r="D134" s="235" t="s">
        <v>199</v>
      </c>
      <c r="E134" s="236" t="s">
        <v>19</v>
      </c>
      <c r="F134" s="237" t="s">
        <v>620</v>
      </c>
      <c r="G134" s="234"/>
      <c r="H134" s="236" t="s">
        <v>19</v>
      </c>
      <c r="I134" s="238"/>
      <c r="J134" s="234"/>
      <c r="K134" s="234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199</v>
      </c>
      <c r="AU134" s="243" t="s">
        <v>81</v>
      </c>
      <c r="AV134" s="13" t="s">
        <v>79</v>
      </c>
      <c r="AW134" s="13" t="s">
        <v>33</v>
      </c>
      <c r="AX134" s="13" t="s">
        <v>72</v>
      </c>
      <c r="AY134" s="243" t="s">
        <v>187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621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4" customFormat="1">
      <c r="A136" s="14"/>
      <c r="B136" s="244"/>
      <c r="C136" s="245"/>
      <c r="D136" s="235" t="s">
        <v>199</v>
      </c>
      <c r="E136" s="246" t="s">
        <v>19</v>
      </c>
      <c r="F136" s="247" t="s">
        <v>622</v>
      </c>
      <c r="G136" s="245"/>
      <c r="H136" s="248">
        <v>4.8399999999999999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199</v>
      </c>
      <c r="AU136" s="254" t="s">
        <v>81</v>
      </c>
      <c r="AV136" s="14" t="s">
        <v>81</v>
      </c>
      <c r="AW136" s="14" t="s">
        <v>33</v>
      </c>
      <c r="AX136" s="14" t="s">
        <v>72</v>
      </c>
      <c r="AY136" s="254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623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206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3" customFormat="1">
      <c r="A139" s="13"/>
      <c r="B139" s="233"/>
      <c r="C139" s="234"/>
      <c r="D139" s="235" t="s">
        <v>199</v>
      </c>
      <c r="E139" s="236" t="s">
        <v>19</v>
      </c>
      <c r="F139" s="237" t="s">
        <v>620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199</v>
      </c>
      <c r="AU139" s="243" t="s">
        <v>81</v>
      </c>
      <c r="AV139" s="13" t="s">
        <v>79</v>
      </c>
      <c r="AW139" s="13" t="s">
        <v>33</v>
      </c>
      <c r="AX139" s="13" t="s">
        <v>72</v>
      </c>
      <c r="AY139" s="243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621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4" customFormat="1">
      <c r="A141" s="14"/>
      <c r="B141" s="244"/>
      <c r="C141" s="245"/>
      <c r="D141" s="235" t="s">
        <v>199</v>
      </c>
      <c r="E141" s="246" t="s">
        <v>19</v>
      </c>
      <c r="F141" s="247" t="s">
        <v>622</v>
      </c>
      <c r="G141" s="245"/>
      <c r="H141" s="248">
        <v>4.8399999999999999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199</v>
      </c>
      <c r="AU141" s="254" t="s">
        <v>81</v>
      </c>
      <c r="AV141" s="14" t="s">
        <v>81</v>
      </c>
      <c r="AW141" s="14" t="s">
        <v>33</v>
      </c>
      <c r="AX141" s="14" t="s">
        <v>72</v>
      </c>
      <c r="AY141" s="254" t="s">
        <v>187</v>
      </c>
    </row>
    <row r="142" s="13" customFormat="1">
      <c r="A142" s="13"/>
      <c r="B142" s="233"/>
      <c r="C142" s="234"/>
      <c r="D142" s="235" t="s">
        <v>199</v>
      </c>
      <c r="E142" s="236" t="s">
        <v>19</v>
      </c>
      <c r="F142" s="237" t="s">
        <v>624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199</v>
      </c>
      <c r="AU142" s="243" t="s">
        <v>81</v>
      </c>
      <c r="AV142" s="13" t="s">
        <v>79</v>
      </c>
      <c r="AW142" s="13" t="s">
        <v>33</v>
      </c>
      <c r="AX142" s="13" t="s">
        <v>72</v>
      </c>
      <c r="AY142" s="243" t="s">
        <v>187</v>
      </c>
    </row>
    <row r="143" s="13" customFormat="1">
      <c r="A143" s="13"/>
      <c r="B143" s="233"/>
      <c r="C143" s="234"/>
      <c r="D143" s="235" t="s">
        <v>199</v>
      </c>
      <c r="E143" s="236" t="s">
        <v>19</v>
      </c>
      <c r="F143" s="237" t="s">
        <v>216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199</v>
      </c>
      <c r="AU143" s="243" t="s">
        <v>81</v>
      </c>
      <c r="AV143" s="13" t="s">
        <v>79</v>
      </c>
      <c r="AW143" s="13" t="s">
        <v>33</v>
      </c>
      <c r="AX143" s="13" t="s">
        <v>72</v>
      </c>
      <c r="AY143" s="243" t="s">
        <v>187</v>
      </c>
    </row>
    <row r="144" s="13" customFormat="1">
      <c r="A144" s="13"/>
      <c r="B144" s="233"/>
      <c r="C144" s="234"/>
      <c r="D144" s="235" t="s">
        <v>199</v>
      </c>
      <c r="E144" s="236" t="s">
        <v>19</v>
      </c>
      <c r="F144" s="237" t="s">
        <v>620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199</v>
      </c>
      <c r="AU144" s="243" t="s">
        <v>81</v>
      </c>
      <c r="AV144" s="13" t="s">
        <v>79</v>
      </c>
      <c r="AW144" s="13" t="s">
        <v>33</v>
      </c>
      <c r="AX144" s="13" t="s">
        <v>72</v>
      </c>
      <c r="AY144" s="243" t="s">
        <v>187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621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4" customFormat="1">
      <c r="A146" s="14"/>
      <c r="B146" s="244"/>
      <c r="C146" s="245"/>
      <c r="D146" s="235" t="s">
        <v>199</v>
      </c>
      <c r="E146" s="246" t="s">
        <v>19</v>
      </c>
      <c r="F146" s="247" t="s">
        <v>622</v>
      </c>
      <c r="G146" s="245"/>
      <c r="H146" s="248">
        <v>4.8399999999999999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199</v>
      </c>
      <c r="AU146" s="254" t="s">
        <v>81</v>
      </c>
      <c r="AV146" s="14" t="s">
        <v>81</v>
      </c>
      <c r="AW146" s="14" t="s">
        <v>33</v>
      </c>
      <c r="AX146" s="14" t="s">
        <v>72</v>
      </c>
      <c r="AY146" s="254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625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220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3" customFormat="1">
      <c r="A149" s="13"/>
      <c r="B149" s="233"/>
      <c r="C149" s="234"/>
      <c r="D149" s="235" t="s">
        <v>199</v>
      </c>
      <c r="E149" s="236" t="s">
        <v>19</v>
      </c>
      <c r="F149" s="237" t="s">
        <v>620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199</v>
      </c>
      <c r="AU149" s="243" t="s">
        <v>81</v>
      </c>
      <c r="AV149" s="13" t="s">
        <v>79</v>
      </c>
      <c r="AW149" s="13" t="s">
        <v>33</v>
      </c>
      <c r="AX149" s="13" t="s">
        <v>72</v>
      </c>
      <c r="AY149" s="243" t="s">
        <v>187</v>
      </c>
    </row>
    <row r="150" s="13" customFormat="1">
      <c r="A150" s="13"/>
      <c r="B150" s="233"/>
      <c r="C150" s="234"/>
      <c r="D150" s="235" t="s">
        <v>199</v>
      </c>
      <c r="E150" s="236" t="s">
        <v>19</v>
      </c>
      <c r="F150" s="237" t="s">
        <v>621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199</v>
      </c>
      <c r="AU150" s="243" t="s">
        <v>81</v>
      </c>
      <c r="AV150" s="13" t="s">
        <v>79</v>
      </c>
      <c r="AW150" s="13" t="s">
        <v>33</v>
      </c>
      <c r="AX150" s="13" t="s">
        <v>72</v>
      </c>
      <c r="AY150" s="243" t="s">
        <v>187</v>
      </c>
    </row>
    <row r="151" s="14" customFormat="1">
      <c r="A151" s="14"/>
      <c r="B151" s="244"/>
      <c r="C151" s="245"/>
      <c r="D151" s="235" t="s">
        <v>199</v>
      </c>
      <c r="E151" s="246" t="s">
        <v>19</v>
      </c>
      <c r="F151" s="247" t="s">
        <v>626</v>
      </c>
      <c r="G151" s="245"/>
      <c r="H151" s="248">
        <v>5.6500000000000004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199</v>
      </c>
      <c r="AU151" s="254" t="s">
        <v>81</v>
      </c>
      <c r="AV151" s="14" t="s">
        <v>81</v>
      </c>
      <c r="AW151" s="14" t="s">
        <v>33</v>
      </c>
      <c r="AX151" s="14" t="s">
        <v>72</v>
      </c>
      <c r="AY151" s="254" t="s">
        <v>187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627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269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620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621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4" customFormat="1">
      <c r="A156" s="14"/>
      <c r="B156" s="244"/>
      <c r="C156" s="245"/>
      <c r="D156" s="235" t="s">
        <v>199</v>
      </c>
      <c r="E156" s="246" t="s">
        <v>19</v>
      </c>
      <c r="F156" s="247" t="s">
        <v>628</v>
      </c>
      <c r="G156" s="245"/>
      <c r="H156" s="248">
        <v>5.9000000000000004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199</v>
      </c>
      <c r="AU156" s="254" t="s">
        <v>81</v>
      </c>
      <c r="AV156" s="14" t="s">
        <v>81</v>
      </c>
      <c r="AW156" s="14" t="s">
        <v>33</v>
      </c>
      <c r="AX156" s="14" t="s">
        <v>72</v>
      </c>
      <c r="AY156" s="254" t="s">
        <v>187</v>
      </c>
    </row>
    <row r="157" s="13" customFormat="1">
      <c r="A157" s="13"/>
      <c r="B157" s="233"/>
      <c r="C157" s="234"/>
      <c r="D157" s="235" t="s">
        <v>199</v>
      </c>
      <c r="E157" s="236" t="s">
        <v>19</v>
      </c>
      <c r="F157" s="237" t="s">
        <v>629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199</v>
      </c>
      <c r="AU157" s="243" t="s">
        <v>81</v>
      </c>
      <c r="AV157" s="13" t="s">
        <v>79</v>
      </c>
      <c r="AW157" s="13" t="s">
        <v>33</v>
      </c>
      <c r="AX157" s="13" t="s">
        <v>72</v>
      </c>
      <c r="AY157" s="243" t="s">
        <v>187</v>
      </c>
    </row>
    <row r="158" s="14" customFormat="1">
      <c r="A158" s="14"/>
      <c r="B158" s="244"/>
      <c r="C158" s="245"/>
      <c r="D158" s="235" t="s">
        <v>199</v>
      </c>
      <c r="E158" s="246" t="s">
        <v>19</v>
      </c>
      <c r="F158" s="247" t="s">
        <v>630</v>
      </c>
      <c r="G158" s="245"/>
      <c r="H158" s="248">
        <v>5.7999999999999998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199</v>
      </c>
      <c r="AU158" s="254" t="s">
        <v>81</v>
      </c>
      <c r="AV158" s="14" t="s">
        <v>81</v>
      </c>
      <c r="AW158" s="14" t="s">
        <v>33</v>
      </c>
      <c r="AX158" s="14" t="s">
        <v>72</v>
      </c>
      <c r="AY158" s="254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631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4" customFormat="1">
      <c r="A160" s="14"/>
      <c r="B160" s="244"/>
      <c r="C160" s="245"/>
      <c r="D160" s="235" t="s">
        <v>199</v>
      </c>
      <c r="E160" s="246" t="s">
        <v>19</v>
      </c>
      <c r="F160" s="247" t="s">
        <v>632</v>
      </c>
      <c r="G160" s="245"/>
      <c r="H160" s="248">
        <v>8.3000000000000007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199</v>
      </c>
      <c r="AU160" s="254" t="s">
        <v>81</v>
      </c>
      <c r="AV160" s="14" t="s">
        <v>81</v>
      </c>
      <c r="AW160" s="14" t="s">
        <v>33</v>
      </c>
      <c r="AX160" s="14" t="s">
        <v>72</v>
      </c>
      <c r="AY160" s="254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633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4" customFormat="1">
      <c r="A162" s="14"/>
      <c r="B162" s="244"/>
      <c r="C162" s="245"/>
      <c r="D162" s="235" t="s">
        <v>199</v>
      </c>
      <c r="E162" s="246" t="s">
        <v>19</v>
      </c>
      <c r="F162" s="247" t="s">
        <v>632</v>
      </c>
      <c r="G162" s="245"/>
      <c r="H162" s="248">
        <v>8.3000000000000007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199</v>
      </c>
      <c r="AU162" s="254" t="s">
        <v>81</v>
      </c>
      <c r="AV162" s="14" t="s">
        <v>81</v>
      </c>
      <c r="AW162" s="14" t="s">
        <v>33</v>
      </c>
      <c r="AX162" s="14" t="s">
        <v>72</v>
      </c>
      <c r="AY162" s="254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634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4" customFormat="1">
      <c r="A164" s="14"/>
      <c r="B164" s="244"/>
      <c r="C164" s="245"/>
      <c r="D164" s="235" t="s">
        <v>199</v>
      </c>
      <c r="E164" s="246" t="s">
        <v>19</v>
      </c>
      <c r="F164" s="247" t="s">
        <v>635</v>
      </c>
      <c r="G164" s="245"/>
      <c r="H164" s="248">
        <v>4.54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199</v>
      </c>
      <c r="AU164" s="254" t="s">
        <v>81</v>
      </c>
      <c r="AV164" s="14" t="s">
        <v>81</v>
      </c>
      <c r="AW164" s="14" t="s">
        <v>33</v>
      </c>
      <c r="AX164" s="14" t="s">
        <v>72</v>
      </c>
      <c r="AY164" s="254" t="s">
        <v>187</v>
      </c>
    </row>
    <row r="165" s="15" customFormat="1">
      <c r="A165" s="15"/>
      <c r="B165" s="255"/>
      <c r="C165" s="256"/>
      <c r="D165" s="235" t="s">
        <v>199</v>
      </c>
      <c r="E165" s="257" t="s">
        <v>19</v>
      </c>
      <c r="F165" s="258" t="s">
        <v>210</v>
      </c>
      <c r="G165" s="256"/>
      <c r="H165" s="259">
        <v>53.009999999999998</v>
      </c>
      <c r="I165" s="260"/>
      <c r="J165" s="256"/>
      <c r="K165" s="256"/>
      <c r="L165" s="261"/>
      <c r="M165" s="262"/>
      <c r="N165" s="263"/>
      <c r="O165" s="263"/>
      <c r="P165" s="263"/>
      <c r="Q165" s="263"/>
      <c r="R165" s="263"/>
      <c r="S165" s="263"/>
      <c r="T165" s="264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5" t="s">
        <v>199</v>
      </c>
      <c r="AU165" s="265" t="s">
        <v>81</v>
      </c>
      <c r="AV165" s="15" t="s">
        <v>195</v>
      </c>
      <c r="AW165" s="15" t="s">
        <v>33</v>
      </c>
      <c r="AX165" s="15" t="s">
        <v>79</v>
      </c>
      <c r="AY165" s="265" t="s">
        <v>187</v>
      </c>
    </row>
    <row r="166" s="12" customFormat="1" ht="22.8" customHeight="1">
      <c r="A166" s="12"/>
      <c r="B166" s="199"/>
      <c r="C166" s="200"/>
      <c r="D166" s="201" t="s">
        <v>71</v>
      </c>
      <c r="E166" s="213" t="s">
        <v>636</v>
      </c>
      <c r="F166" s="213" t="s">
        <v>637</v>
      </c>
      <c r="G166" s="200"/>
      <c r="H166" s="200"/>
      <c r="I166" s="203"/>
      <c r="J166" s="214">
        <f>BK166</f>
        <v>0</v>
      </c>
      <c r="K166" s="200"/>
      <c r="L166" s="205"/>
      <c r="M166" s="206"/>
      <c r="N166" s="207"/>
      <c r="O166" s="207"/>
      <c r="P166" s="208">
        <f>SUM(P167:P241)</f>
        <v>0</v>
      </c>
      <c r="Q166" s="207"/>
      <c r="R166" s="208">
        <f>SUM(R167:R241)</f>
        <v>2.9450326799999997</v>
      </c>
      <c r="S166" s="207"/>
      <c r="T166" s="209">
        <f>SUM(T167:T241)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0" t="s">
        <v>79</v>
      </c>
      <c r="AT166" s="211" t="s">
        <v>71</v>
      </c>
      <c r="AU166" s="211" t="s">
        <v>79</v>
      </c>
      <c r="AY166" s="210" t="s">
        <v>187</v>
      </c>
      <c r="BK166" s="212">
        <f>SUM(BK167:BK241)</f>
        <v>0</v>
      </c>
    </row>
    <row r="167" s="2" customFormat="1" ht="24.15" customHeight="1">
      <c r="A167" s="41"/>
      <c r="B167" s="42"/>
      <c r="C167" s="215" t="s">
        <v>230</v>
      </c>
      <c r="D167" s="215" t="s">
        <v>190</v>
      </c>
      <c r="E167" s="216" t="s">
        <v>638</v>
      </c>
      <c r="F167" s="217" t="s">
        <v>639</v>
      </c>
      <c r="G167" s="218" t="s">
        <v>287</v>
      </c>
      <c r="H167" s="219">
        <v>3</v>
      </c>
      <c r="I167" s="220"/>
      <c r="J167" s="221">
        <f>ROUND(I167*H167,2)</f>
        <v>0</v>
      </c>
      <c r="K167" s="217" t="s">
        <v>194</v>
      </c>
      <c r="L167" s="47"/>
      <c r="M167" s="222" t="s">
        <v>19</v>
      </c>
      <c r="N167" s="223" t="s">
        <v>43</v>
      </c>
      <c r="O167" s="87"/>
      <c r="P167" s="224">
        <f>O167*H167</f>
        <v>0</v>
      </c>
      <c r="Q167" s="224">
        <v>0.4215256</v>
      </c>
      <c r="R167" s="224">
        <f>Q167*H167</f>
        <v>1.2645768</v>
      </c>
      <c r="S167" s="224">
        <v>0</v>
      </c>
      <c r="T167" s="225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6" t="s">
        <v>195</v>
      </c>
      <c r="AT167" s="226" t="s">
        <v>190</v>
      </c>
      <c r="AU167" s="226" t="s">
        <v>81</v>
      </c>
      <c r="AY167" s="20" t="s">
        <v>187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20" t="s">
        <v>79</v>
      </c>
      <c r="BK167" s="227">
        <f>ROUND(I167*H167,2)</f>
        <v>0</v>
      </c>
      <c r="BL167" s="20" t="s">
        <v>195</v>
      </c>
      <c r="BM167" s="226" t="s">
        <v>640</v>
      </c>
    </row>
    <row r="168" s="2" customFormat="1">
      <c r="A168" s="41"/>
      <c r="B168" s="42"/>
      <c r="C168" s="43"/>
      <c r="D168" s="228" t="s">
        <v>197</v>
      </c>
      <c r="E168" s="43"/>
      <c r="F168" s="229" t="s">
        <v>641</v>
      </c>
      <c r="G168" s="43"/>
      <c r="H168" s="43"/>
      <c r="I168" s="230"/>
      <c r="J168" s="43"/>
      <c r="K168" s="43"/>
      <c r="L168" s="47"/>
      <c r="M168" s="231"/>
      <c r="N168" s="232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197</v>
      </c>
      <c r="AU168" s="20" t="s">
        <v>81</v>
      </c>
    </row>
    <row r="169" s="13" customFormat="1">
      <c r="A169" s="13"/>
      <c r="B169" s="233"/>
      <c r="C169" s="234"/>
      <c r="D169" s="235" t="s">
        <v>199</v>
      </c>
      <c r="E169" s="236" t="s">
        <v>19</v>
      </c>
      <c r="F169" s="237" t="s">
        <v>642</v>
      </c>
      <c r="G169" s="234"/>
      <c r="H169" s="236" t="s">
        <v>19</v>
      </c>
      <c r="I169" s="238"/>
      <c r="J169" s="234"/>
      <c r="K169" s="234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199</v>
      </c>
      <c r="AU169" s="243" t="s">
        <v>81</v>
      </c>
      <c r="AV169" s="13" t="s">
        <v>79</v>
      </c>
      <c r="AW169" s="13" t="s">
        <v>33</v>
      </c>
      <c r="AX169" s="13" t="s">
        <v>72</v>
      </c>
      <c r="AY169" s="243" t="s">
        <v>187</v>
      </c>
    </row>
    <row r="170" s="13" customFormat="1">
      <c r="A170" s="13"/>
      <c r="B170" s="233"/>
      <c r="C170" s="234"/>
      <c r="D170" s="235" t="s">
        <v>199</v>
      </c>
      <c r="E170" s="236" t="s">
        <v>19</v>
      </c>
      <c r="F170" s="237" t="s">
        <v>201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199</v>
      </c>
      <c r="AU170" s="243" t="s">
        <v>81</v>
      </c>
      <c r="AV170" s="13" t="s">
        <v>79</v>
      </c>
      <c r="AW170" s="13" t="s">
        <v>33</v>
      </c>
      <c r="AX170" s="13" t="s">
        <v>72</v>
      </c>
      <c r="AY170" s="243" t="s">
        <v>187</v>
      </c>
    </row>
    <row r="171" s="13" customFormat="1">
      <c r="A171" s="13"/>
      <c r="B171" s="233"/>
      <c r="C171" s="234"/>
      <c r="D171" s="235" t="s">
        <v>199</v>
      </c>
      <c r="E171" s="236" t="s">
        <v>19</v>
      </c>
      <c r="F171" s="237" t="s">
        <v>643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199</v>
      </c>
      <c r="AU171" s="243" t="s">
        <v>81</v>
      </c>
      <c r="AV171" s="13" t="s">
        <v>79</v>
      </c>
      <c r="AW171" s="13" t="s">
        <v>33</v>
      </c>
      <c r="AX171" s="13" t="s">
        <v>72</v>
      </c>
      <c r="AY171" s="243" t="s">
        <v>187</v>
      </c>
    </row>
    <row r="172" s="13" customFormat="1">
      <c r="A172" s="13"/>
      <c r="B172" s="233"/>
      <c r="C172" s="234"/>
      <c r="D172" s="235" t="s">
        <v>199</v>
      </c>
      <c r="E172" s="236" t="s">
        <v>19</v>
      </c>
      <c r="F172" s="237" t="s">
        <v>644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199</v>
      </c>
      <c r="AU172" s="243" t="s">
        <v>81</v>
      </c>
      <c r="AV172" s="13" t="s">
        <v>79</v>
      </c>
      <c r="AW172" s="13" t="s">
        <v>33</v>
      </c>
      <c r="AX172" s="13" t="s">
        <v>72</v>
      </c>
      <c r="AY172" s="243" t="s">
        <v>187</v>
      </c>
    </row>
    <row r="173" s="14" customFormat="1">
      <c r="A173" s="14"/>
      <c r="B173" s="244"/>
      <c r="C173" s="245"/>
      <c r="D173" s="235" t="s">
        <v>199</v>
      </c>
      <c r="E173" s="246" t="s">
        <v>19</v>
      </c>
      <c r="F173" s="247" t="s">
        <v>79</v>
      </c>
      <c r="G173" s="245"/>
      <c r="H173" s="248">
        <v>1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199</v>
      </c>
      <c r="AU173" s="254" t="s">
        <v>81</v>
      </c>
      <c r="AV173" s="14" t="s">
        <v>81</v>
      </c>
      <c r="AW173" s="14" t="s">
        <v>33</v>
      </c>
      <c r="AX173" s="14" t="s">
        <v>72</v>
      </c>
      <c r="AY173" s="254" t="s">
        <v>187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645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646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206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3" customFormat="1">
      <c r="A177" s="13"/>
      <c r="B177" s="233"/>
      <c r="C177" s="234"/>
      <c r="D177" s="235" t="s">
        <v>199</v>
      </c>
      <c r="E177" s="236" t="s">
        <v>19</v>
      </c>
      <c r="F177" s="237" t="s">
        <v>643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199</v>
      </c>
      <c r="AU177" s="243" t="s">
        <v>81</v>
      </c>
      <c r="AV177" s="13" t="s">
        <v>79</v>
      </c>
      <c r="AW177" s="13" t="s">
        <v>33</v>
      </c>
      <c r="AX177" s="13" t="s">
        <v>72</v>
      </c>
      <c r="AY177" s="243" t="s">
        <v>187</v>
      </c>
    </row>
    <row r="178" s="13" customFormat="1">
      <c r="A178" s="13"/>
      <c r="B178" s="233"/>
      <c r="C178" s="234"/>
      <c r="D178" s="235" t="s">
        <v>199</v>
      </c>
      <c r="E178" s="236" t="s">
        <v>19</v>
      </c>
      <c r="F178" s="237" t="s">
        <v>644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199</v>
      </c>
      <c r="AU178" s="243" t="s">
        <v>81</v>
      </c>
      <c r="AV178" s="13" t="s">
        <v>79</v>
      </c>
      <c r="AW178" s="13" t="s">
        <v>33</v>
      </c>
      <c r="AX178" s="13" t="s">
        <v>72</v>
      </c>
      <c r="AY178" s="243" t="s">
        <v>187</v>
      </c>
    </row>
    <row r="179" s="14" customFormat="1">
      <c r="A179" s="14"/>
      <c r="B179" s="244"/>
      <c r="C179" s="245"/>
      <c r="D179" s="235" t="s">
        <v>199</v>
      </c>
      <c r="E179" s="246" t="s">
        <v>19</v>
      </c>
      <c r="F179" s="247" t="s">
        <v>79</v>
      </c>
      <c r="G179" s="245"/>
      <c r="H179" s="248">
        <v>1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199</v>
      </c>
      <c r="AU179" s="254" t="s">
        <v>81</v>
      </c>
      <c r="AV179" s="14" t="s">
        <v>81</v>
      </c>
      <c r="AW179" s="14" t="s">
        <v>33</v>
      </c>
      <c r="AX179" s="14" t="s">
        <v>72</v>
      </c>
      <c r="AY179" s="254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645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647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4" customFormat="1">
      <c r="A182" s="14"/>
      <c r="B182" s="244"/>
      <c r="C182" s="245"/>
      <c r="D182" s="235" t="s">
        <v>199</v>
      </c>
      <c r="E182" s="246" t="s">
        <v>19</v>
      </c>
      <c r="F182" s="247" t="s">
        <v>79</v>
      </c>
      <c r="G182" s="245"/>
      <c r="H182" s="248">
        <v>1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199</v>
      </c>
      <c r="AU182" s="254" t="s">
        <v>81</v>
      </c>
      <c r="AV182" s="14" t="s">
        <v>81</v>
      </c>
      <c r="AW182" s="14" t="s">
        <v>33</v>
      </c>
      <c r="AX182" s="14" t="s">
        <v>72</v>
      </c>
      <c r="AY182" s="254" t="s">
        <v>187</v>
      </c>
    </row>
    <row r="183" s="15" customFormat="1">
      <c r="A183" s="15"/>
      <c r="B183" s="255"/>
      <c r="C183" s="256"/>
      <c r="D183" s="235" t="s">
        <v>199</v>
      </c>
      <c r="E183" s="257" t="s">
        <v>19</v>
      </c>
      <c r="F183" s="258" t="s">
        <v>210</v>
      </c>
      <c r="G183" s="256"/>
      <c r="H183" s="259">
        <v>3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5" t="s">
        <v>199</v>
      </c>
      <c r="AU183" s="265" t="s">
        <v>81</v>
      </c>
      <c r="AV183" s="15" t="s">
        <v>195</v>
      </c>
      <c r="AW183" s="15" t="s">
        <v>33</v>
      </c>
      <c r="AX183" s="15" t="s">
        <v>79</v>
      </c>
      <c r="AY183" s="265" t="s">
        <v>187</v>
      </c>
    </row>
    <row r="184" s="2" customFormat="1" ht="21.75" customHeight="1">
      <c r="A184" s="41"/>
      <c r="B184" s="42"/>
      <c r="C184" s="269" t="s">
        <v>195</v>
      </c>
      <c r="D184" s="269" t="s">
        <v>648</v>
      </c>
      <c r="E184" s="270" t="s">
        <v>649</v>
      </c>
      <c r="F184" s="271" t="s">
        <v>650</v>
      </c>
      <c r="G184" s="272" t="s">
        <v>287</v>
      </c>
      <c r="H184" s="273">
        <v>1</v>
      </c>
      <c r="I184" s="274"/>
      <c r="J184" s="275">
        <f>ROUND(I184*H184,2)</f>
        <v>0</v>
      </c>
      <c r="K184" s="271" t="s">
        <v>651</v>
      </c>
      <c r="L184" s="276"/>
      <c r="M184" s="277" t="s">
        <v>19</v>
      </c>
      <c r="N184" s="278" t="s">
        <v>43</v>
      </c>
      <c r="O184" s="87"/>
      <c r="P184" s="224">
        <f>O184*H184</f>
        <v>0</v>
      </c>
      <c r="Q184" s="224">
        <v>0.014579999999999999</v>
      </c>
      <c r="R184" s="224">
        <f>Q184*H184</f>
        <v>0.014579999999999999</v>
      </c>
      <c r="S184" s="224">
        <v>0</v>
      </c>
      <c r="T184" s="225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6" t="s">
        <v>262</v>
      </c>
      <c r="AT184" s="226" t="s">
        <v>648</v>
      </c>
      <c r="AU184" s="226" t="s">
        <v>81</v>
      </c>
      <c r="AY184" s="20" t="s">
        <v>187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20" t="s">
        <v>79</v>
      </c>
      <c r="BK184" s="227">
        <f>ROUND(I184*H184,2)</f>
        <v>0</v>
      </c>
      <c r="BL184" s="20" t="s">
        <v>195</v>
      </c>
      <c r="BM184" s="226" t="s">
        <v>652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647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4" customFormat="1">
      <c r="A186" s="14"/>
      <c r="B186" s="244"/>
      <c r="C186" s="245"/>
      <c r="D186" s="235" t="s">
        <v>199</v>
      </c>
      <c r="E186" s="246" t="s">
        <v>19</v>
      </c>
      <c r="F186" s="247" t="s">
        <v>79</v>
      </c>
      <c r="G186" s="245"/>
      <c r="H186" s="248">
        <v>1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199</v>
      </c>
      <c r="AU186" s="254" t="s">
        <v>81</v>
      </c>
      <c r="AV186" s="14" t="s">
        <v>81</v>
      </c>
      <c r="AW186" s="14" t="s">
        <v>33</v>
      </c>
      <c r="AX186" s="14" t="s">
        <v>72</v>
      </c>
      <c r="AY186" s="254" t="s">
        <v>187</v>
      </c>
    </row>
    <row r="187" s="15" customFormat="1">
      <c r="A187" s="15"/>
      <c r="B187" s="255"/>
      <c r="C187" s="256"/>
      <c r="D187" s="235" t="s">
        <v>199</v>
      </c>
      <c r="E187" s="257" t="s">
        <v>19</v>
      </c>
      <c r="F187" s="258" t="s">
        <v>210</v>
      </c>
      <c r="G187" s="256"/>
      <c r="H187" s="259">
        <v>1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5" t="s">
        <v>199</v>
      </c>
      <c r="AU187" s="265" t="s">
        <v>81</v>
      </c>
      <c r="AV187" s="15" t="s">
        <v>195</v>
      </c>
      <c r="AW187" s="15" t="s">
        <v>33</v>
      </c>
      <c r="AX187" s="15" t="s">
        <v>79</v>
      </c>
      <c r="AY187" s="265" t="s">
        <v>187</v>
      </c>
    </row>
    <row r="188" s="2" customFormat="1" ht="21.75" customHeight="1">
      <c r="A188" s="41"/>
      <c r="B188" s="42"/>
      <c r="C188" s="269" t="s">
        <v>240</v>
      </c>
      <c r="D188" s="269" t="s">
        <v>648</v>
      </c>
      <c r="E188" s="270" t="s">
        <v>653</v>
      </c>
      <c r="F188" s="271" t="s">
        <v>654</v>
      </c>
      <c r="G188" s="272" t="s">
        <v>287</v>
      </c>
      <c r="H188" s="273">
        <v>2</v>
      </c>
      <c r="I188" s="274"/>
      <c r="J188" s="275">
        <f>ROUND(I188*H188,2)</f>
        <v>0</v>
      </c>
      <c r="K188" s="271" t="s">
        <v>194</v>
      </c>
      <c r="L188" s="276"/>
      <c r="M188" s="277" t="s">
        <v>19</v>
      </c>
      <c r="N188" s="278" t="s">
        <v>43</v>
      </c>
      <c r="O188" s="87"/>
      <c r="P188" s="224">
        <f>O188*H188</f>
        <v>0</v>
      </c>
      <c r="Q188" s="224">
        <v>0.01553</v>
      </c>
      <c r="R188" s="224">
        <f>Q188*H188</f>
        <v>0.031060000000000001</v>
      </c>
      <c r="S188" s="224">
        <v>0</v>
      </c>
      <c r="T188" s="225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6" t="s">
        <v>262</v>
      </c>
      <c r="AT188" s="226" t="s">
        <v>648</v>
      </c>
      <c r="AU188" s="226" t="s">
        <v>81</v>
      </c>
      <c r="AY188" s="20" t="s">
        <v>187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20" t="s">
        <v>79</v>
      </c>
      <c r="BK188" s="227">
        <f>ROUND(I188*H188,2)</f>
        <v>0</v>
      </c>
      <c r="BL188" s="20" t="s">
        <v>195</v>
      </c>
      <c r="BM188" s="226" t="s">
        <v>655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642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201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643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3" customFormat="1">
      <c r="A192" s="13"/>
      <c r="B192" s="233"/>
      <c r="C192" s="234"/>
      <c r="D192" s="235" t="s">
        <v>199</v>
      </c>
      <c r="E192" s="236" t="s">
        <v>19</v>
      </c>
      <c r="F192" s="237" t="s">
        <v>644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199</v>
      </c>
      <c r="AU192" s="243" t="s">
        <v>81</v>
      </c>
      <c r="AV192" s="13" t="s">
        <v>79</v>
      </c>
      <c r="AW192" s="13" t="s">
        <v>33</v>
      </c>
      <c r="AX192" s="13" t="s">
        <v>72</v>
      </c>
      <c r="AY192" s="243" t="s">
        <v>187</v>
      </c>
    </row>
    <row r="193" s="14" customFormat="1">
      <c r="A193" s="14"/>
      <c r="B193" s="244"/>
      <c r="C193" s="245"/>
      <c r="D193" s="235" t="s">
        <v>199</v>
      </c>
      <c r="E193" s="246" t="s">
        <v>19</v>
      </c>
      <c r="F193" s="247" t="s">
        <v>79</v>
      </c>
      <c r="G193" s="245"/>
      <c r="H193" s="248">
        <v>1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199</v>
      </c>
      <c r="AU193" s="254" t="s">
        <v>81</v>
      </c>
      <c r="AV193" s="14" t="s">
        <v>81</v>
      </c>
      <c r="AW193" s="14" t="s">
        <v>33</v>
      </c>
      <c r="AX193" s="14" t="s">
        <v>72</v>
      </c>
      <c r="AY193" s="254" t="s">
        <v>187</v>
      </c>
    </row>
    <row r="194" s="13" customFormat="1">
      <c r="A194" s="13"/>
      <c r="B194" s="233"/>
      <c r="C194" s="234"/>
      <c r="D194" s="235" t="s">
        <v>199</v>
      </c>
      <c r="E194" s="236" t="s">
        <v>19</v>
      </c>
      <c r="F194" s="237" t="s">
        <v>645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199</v>
      </c>
      <c r="AU194" s="243" t="s">
        <v>81</v>
      </c>
      <c r="AV194" s="13" t="s">
        <v>79</v>
      </c>
      <c r="AW194" s="13" t="s">
        <v>33</v>
      </c>
      <c r="AX194" s="13" t="s">
        <v>72</v>
      </c>
      <c r="AY194" s="243" t="s">
        <v>187</v>
      </c>
    </row>
    <row r="195" s="13" customFormat="1">
      <c r="A195" s="13"/>
      <c r="B195" s="233"/>
      <c r="C195" s="234"/>
      <c r="D195" s="235" t="s">
        <v>199</v>
      </c>
      <c r="E195" s="236" t="s">
        <v>19</v>
      </c>
      <c r="F195" s="237" t="s">
        <v>646</v>
      </c>
      <c r="G195" s="234"/>
      <c r="H195" s="236" t="s">
        <v>19</v>
      </c>
      <c r="I195" s="238"/>
      <c r="J195" s="234"/>
      <c r="K195" s="234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199</v>
      </c>
      <c r="AU195" s="243" t="s">
        <v>81</v>
      </c>
      <c r="AV195" s="13" t="s">
        <v>79</v>
      </c>
      <c r="AW195" s="13" t="s">
        <v>33</v>
      </c>
      <c r="AX195" s="13" t="s">
        <v>72</v>
      </c>
      <c r="AY195" s="243" t="s">
        <v>187</v>
      </c>
    </row>
    <row r="196" s="13" customFormat="1">
      <c r="A196" s="13"/>
      <c r="B196" s="233"/>
      <c r="C196" s="234"/>
      <c r="D196" s="235" t="s">
        <v>199</v>
      </c>
      <c r="E196" s="236" t="s">
        <v>19</v>
      </c>
      <c r="F196" s="237" t="s">
        <v>206</v>
      </c>
      <c r="G196" s="234"/>
      <c r="H196" s="236" t="s">
        <v>19</v>
      </c>
      <c r="I196" s="238"/>
      <c r="J196" s="234"/>
      <c r="K196" s="234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199</v>
      </c>
      <c r="AU196" s="243" t="s">
        <v>81</v>
      </c>
      <c r="AV196" s="13" t="s">
        <v>79</v>
      </c>
      <c r="AW196" s="13" t="s">
        <v>33</v>
      </c>
      <c r="AX196" s="13" t="s">
        <v>72</v>
      </c>
      <c r="AY196" s="243" t="s">
        <v>187</v>
      </c>
    </row>
    <row r="197" s="13" customFormat="1">
      <c r="A197" s="13"/>
      <c r="B197" s="233"/>
      <c r="C197" s="234"/>
      <c r="D197" s="235" t="s">
        <v>199</v>
      </c>
      <c r="E197" s="236" t="s">
        <v>19</v>
      </c>
      <c r="F197" s="237" t="s">
        <v>643</v>
      </c>
      <c r="G197" s="234"/>
      <c r="H197" s="236" t="s">
        <v>19</v>
      </c>
      <c r="I197" s="238"/>
      <c r="J197" s="234"/>
      <c r="K197" s="234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199</v>
      </c>
      <c r="AU197" s="243" t="s">
        <v>81</v>
      </c>
      <c r="AV197" s="13" t="s">
        <v>79</v>
      </c>
      <c r="AW197" s="13" t="s">
        <v>33</v>
      </c>
      <c r="AX197" s="13" t="s">
        <v>72</v>
      </c>
      <c r="AY197" s="243" t="s">
        <v>187</v>
      </c>
    </row>
    <row r="198" s="13" customFormat="1">
      <c r="A198" s="13"/>
      <c r="B198" s="233"/>
      <c r="C198" s="234"/>
      <c r="D198" s="235" t="s">
        <v>199</v>
      </c>
      <c r="E198" s="236" t="s">
        <v>19</v>
      </c>
      <c r="F198" s="237" t="s">
        <v>644</v>
      </c>
      <c r="G198" s="234"/>
      <c r="H198" s="236" t="s">
        <v>19</v>
      </c>
      <c r="I198" s="238"/>
      <c r="J198" s="234"/>
      <c r="K198" s="234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199</v>
      </c>
      <c r="AU198" s="243" t="s">
        <v>81</v>
      </c>
      <c r="AV198" s="13" t="s">
        <v>79</v>
      </c>
      <c r="AW198" s="13" t="s">
        <v>33</v>
      </c>
      <c r="AX198" s="13" t="s">
        <v>72</v>
      </c>
      <c r="AY198" s="243" t="s">
        <v>187</v>
      </c>
    </row>
    <row r="199" s="14" customFormat="1">
      <c r="A199" s="14"/>
      <c r="B199" s="244"/>
      <c r="C199" s="245"/>
      <c r="D199" s="235" t="s">
        <v>199</v>
      </c>
      <c r="E199" s="246" t="s">
        <v>19</v>
      </c>
      <c r="F199" s="247" t="s">
        <v>79</v>
      </c>
      <c r="G199" s="245"/>
      <c r="H199" s="248">
        <v>1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199</v>
      </c>
      <c r="AU199" s="254" t="s">
        <v>81</v>
      </c>
      <c r="AV199" s="14" t="s">
        <v>81</v>
      </c>
      <c r="AW199" s="14" t="s">
        <v>33</v>
      </c>
      <c r="AX199" s="14" t="s">
        <v>72</v>
      </c>
      <c r="AY199" s="254" t="s">
        <v>187</v>
      </c>
    </row>
    <row r="200" s="13" customFormat="1">
      <c r="A200" s="13"/>
      <c r="B200" s="233"/>
      <c r="C200" s="234"/>
      <c r="D200" s="235" t="s">
        <v>199</v>
      </c>
      <c r="E200" s="236" t="s">
        <v>19</v>
      </c>
      <c r="F200" s="237" t="s">
        <v>645</v>
      </c>
      <c r="G200" s="234"/>
      <c r="H200" s="236" t="s">
        <v>19</v>
      </c>
      <c r="I200" s="238"/>
      <c r="J200" s="234"/>
      <c r="K200" s="234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199</v>
      </c>
      <c r="AU200" s="243" t="s">
        <v>81</v>
      </c>
      <c r="AV200" s="13" t="s">
        <v>79</v>
      </c>
      <c r="AW200" s="13" t="s">
        <v>33</v>
      </c>
      <c r="AX200" s="13" t="s">
        <v>72</v>
      </c>
      <c r="AY200" s="243" t="s">
        <v>187</v>
      </c>
    </row>
    <row r="201" s="15" customFormat="1">
      <c r="A201" s="15"/>
      <c r="B201" s="255"/>
      <c r="C201" s="256"/>
      <c r="D201" s="235" t="s">
        <v>199</v>
      </c>
      <c r="E201" s="257" t="s">
        <v>19</v>
      </c>
      <c r="F201" s="258" t="s">
        <v>210</v>
      </c>
      <c r="G201" s="256"/>
      <c r="H201" s="259">
        <v>2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5" t="s">
        <v>199</v>
      </c>
      <c r="AU201" s="265" t="s">
        <v>81</v>
      </c>
      <c r="AV201" s="15" t="s">
        <v>195</v>
      </c>
      <c r="AW201" s="15" t="s">
        <v>33</v>
      </c>
      <c r="AX201" s="15" t="s">
        <v>79</v>
      </c>
      <c r="AY201" s="265" t="s">
        <v>187</v>
      </c>
    </row>
    <row r="202" s="2" customFormat="1" ht="24.15" customHeight="1">
      <c r="A202" s="41"/>
      <c r="B202" s="42"/>
      <c r="C202" s="215" t="s">
        <v>246</v>
      </c>
      <c r="D202" s="215" t="s">
        <v>190</v>
      </c>
      <c r="E202" s="216" t="s">
        <v>656</v>
      </c>
      <c r="F202" s="217" t="s">
        <v>657</v>
      </c>
      <c r="G202" s="218" t="s">
        <v>287</v>
      </c>
      <c r="H202" s="219">
        <v>3</v>
      </c>
      <c r="I202" s="220"/>
      <c r="J202" s="221">
        <f>ROUND(I202*H202,2)</f>
        <v>0</v>
      </c>
      <c r="K202" s="217" t="s">
        <v>194</v>
      </c>
      <c r="L202" s="47"/>
      <c r="M202" s="222" t="s">
        <v>19</v>
      </c>
      <c r="N202" s="223" t="s">
        <v>43</v>
      </c>
      <c r="O202" s="87"/>
      <c r="P202" s="224">
        <f>O202*H202</f>
        <v>0</v>
      </c>
      <c r="Q202" s="224">
        <v>0.52571195999999998</v>
      </c>
      <c r="R202" s="224">
        <f>Q202*H202</f>
        <v>1.5771358799999999</v>
      </c>
      <c r="S202" s="224">
        <v>0</v>
      </c>
      <c r="T202" s="225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6" t="s">
        <v>195</v>
      </c>
      <c r="AT202" s="226" t="s">
        <v>190</v>
      </c>
      <c r="AU202" s="226" t="s">
        <v>81</v>
      </c>
      <c r="AY202" s="20" t="s">
        <v>187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20" t="s">
        <v>79</v>
      </c>
      <c r="BK202" s="227">
        <f>ROUND(I202*H202,2)</f>
        <v>0</v>
      </c>
      <c r="BL202" s="20" t="s">
        <v>195</v>
      </c>
      <c r="BM202" s="226" t="s">
        <v>658</v>
      </c>
    </row>
    <row r="203" s="2" customFormat="1">
      <c r="A203" s="41"/>
      <c r="B203" s="42"/>
      <c r="C203" s="43"/>
      <c r="D203" s="228" t="s">
        <v>197</v>
      </c>
      <c r="E203" s="43"/>
      <c r="F203" s="229" t="s">
        <v>659</v>
      </c>
      <c r="G203" s="43"/>
      <c r="H203" s="43"/>
      <c r="I203" s="230"/>
      <c r="J203" s="43"/>
      <c r="K203" s="43"/>
      <c r="L203" s="47"/>
      <c r="M203" s="231"/>
      <c r="N203" s="232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197</v>
      </c>
      <c r="AU203" s="20" t="s">
        <v>81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660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3" customFormat="1">
      <c r="A205" s="13"/>
      <c r="B205" s="233"/>
      <c r="C205" s="234"/>
      <c r="D205" s="235" t="s">
        <v>199</v>
      </c>
      <c r="E205" s="236" t="s">
        <v>19</v>
      </c>
      <c r="F205" s="237" t="s">
        <v>216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199</v>
      </c>
      <c r="AU205" s="243" t="s">
        <v>81</v>
      </c>
      <c r="AV205" s="13" t="s">
        <v>79</v>
      </c>
      <c r="AW205" s="13" t="s">
        <v>33</v>
      </c>
      <c r="AX205" s="13" t="s">
        <v>72</v>
      </c>
      <c r="AY205" s="243" t="s">
        <v>187</v>
      </c>
    </row>
    <row r="206" s="13" customFormat="1">
      <c r="A206" s="13"/>
      <c r="B206" s="233"/>
      <c r="C206" s="234"/>
      <c r="D206" s="235" t="s">
        <v>199</v>
      </c>
      <c r="E206" s="236" t="s">
        <v>19</v>
      </c>
      <c r="F206" s="237" t="s">
        <v>643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199</v>
      </c>
      <c r="AU206" s="243" t="s">
        <v>81</v>
      </c>
      <c r="AV206" s="13" t="s">
        <v>79</v>
      </c>
      <c r="AW206" s="13" t="s">
        <v>33</v>
      </c>
      <c r="AX206" s="13" t="s">
        <v>72</v>
      </c>
      <c r="AY206" s="243" t="s">
        <v>187</v>
      </c>
    </row>
    <row r="207" s="13" customFormat="1">
      <c r="A207" s="13"/>
      <c r="B207" s="233"/>
      <c r="C207" s="234"/>
      <c r="D207" s="235" t="s">
        <v>199</v>
      </c>
      <c r="E207" s="236" t="s">
        <v>19</v>
      </c>
      <c r="F207" s="237" t="s">
        <v>661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199</v>
      </c>
      <c r="AU207" s="243" t="s">
        <v>81</v>
      </c>
      <c r="AV207" s="13" t="s">
        <v>79</v>
      </c>
      <c r="AW207" s="13" t="s">
        <v>33</v>
      </c>
      <c r="AX207" s="13" t="s">
        <v>72</v>
      </c>
      <c r="AY207" s="243" t="s">
        <v>187</v>
      </c>
    </row>
    <row r="208" s="14" customFormat="1">
      <c r="A208" s="14"/>
      <c r="B208" s="244"/>
      <c r="C208" s="245"/>
      <c r="D208" s="235" t="s">
        <v>199</v>
      </c>
      <c r="E208" s="246" t="s">
        <v>19</v>
      </c>
      <c r="F208" s="247" t="s">
        <v>79</v>
      </c>
      <c r="G208" s="245"/>
      <c r="H208" s="248">
        <v>1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199</v>
      </c>
      <c r="AU208" s="254" t="s">
        <v>81</v>
      </c>
      <c r="AV208" s="14" t="s">
        <v>81</v>
      </c>
      <c r="AW208" s="14" t="s">
        <v>33</v>
      </c>
      <c r="AX208" s="14" t="s">
        <v>72</v>
      </c>
      <c r="AY208" s="254" t="s">
        <v>187</v>
      </c>
    </row>
    <row r="209" s="13" customFormat="1">
      <c r="A209" s="13"/>
      <c r="B209" s="233"/>
      <c r="C209" s="234"/>
      <c r="D209" s="235" t="s">
        <v>199</v>
      </c>
      <c r="E209" s="236" t="s">
        <v>19</v>
      </c>
      <c r="F209" s="237" t="s">
        <v>645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199</v>
      </c>
      <c r="AU209" s="243" t="s">
        <v>81</v>
      </c>
      <c r="AV209" s="13" t="s">
        <v>79</v>
      </c>
      <c r="AW209" s="13" t="s">
        <v>33</v>
      </c>
      <c r="AX209" s="13" t="s">
        <v>72</v>
      </c>
      <c r="AY209" s="243" t="s">
        <v>187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662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220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643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3" customFormat="1">
      <c r="A213" s="13"/>
      <c r="B213" s="233"/>
      <c r="C213" s="234"/>
      <c r="D213" s="235" t="s">
        <v>199</v>
      </c>
      <c r="E213" s="236" t="s">
        <v>19</v>
      </c>
      <c r="F213" s="237" t="s">
        <v>663</v>
      </c>
      <c r="G213" s="234"/>
      <c r="H213" s="236" t="s">
        <v>19</v>
      </c>
      <c r="I213" s="238"/>
      <c r="J213" s="234"/>
      <c r="K213" s="234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199</v>
      </c>
      <c r="AU213" s="243" t="s">
        <v>81</v>
      </c>
      <c r="AV213" s="13" t="s">
        <v>79</v>
      </c>
      <c r="AW213" s="13" t="s">
        <v>33</v>
      </c>
      <c r="AX213" s="13" t="s">
        <v>72</v>
      </c>
      <c r="AY213" s="243" t="s">
        <v>187</v>
      </c>
    </row>
    <row r="214" s="14" customFormat="1">
      <c r="A214" s="14"/>
      <c r="B214" s="244"/>
      <c r="C214" s="245"/>
      <c r="D214" s="235" t="s">
        <v>199</v>
      </c>
      <c r="E214" s="246" t="s">
        <v>19</v>
      </c>
      <c r="F214" s="247" t="s">
        <v>79</v>
      </c>
      <c r="G214" s="245"/>
      <c r="H214" s="248">
        <v>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199</v>
      </c>
      <c r="AU214" s="254" t="s">
        <v>81</v>
      </c>
      <c r="AV214" s="14" t="s">
        <v>81</v>
      </c>
      <c r="AW214" s="14" t="s">
        <v>33</v>
      </c>
      <c r="AX214" s="14" t="s">
        <v>72</v>
      </c>
      <c r="AY214" s="254" t="s">
        <v>187</v>
      </c>
    </row>
    <row r="215" s="13" customFormat="1">
      <c r="A215" s="13"/>
      <c r="B215" s="233"/>
      <c r="C215" s="234"/>
      <c r="D215" s="235" t="s">
        <v>199</v>
      </c>
      <c r="E215" s="236" t="s">
        <v>19</v>
      </c>
      <c r="F215" s="237" t="s">
        <v>645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199</v>
      </c>
      <c r="AU215" s="243" t="s">
        <v>81</v>
      </c>
      <c r="AV215" s="13" t="s">
        <v>79</v>
      </c>
      <c r="AW215" s="13" t="s">
        <v>33</v>
      </c>
      <c r="AX215" s="13" t="s">
        <v>72</v>
      </c>
      <c r="AY215" s="243" t="s">
        <v>187</v>
      </c>
    </row>
    <row r="216" s="13" customFormat="1">
      <c r="A216" s="13"/>
      <c r="B216" s="233"/>
      <c r="C216" s="234"/>
      <c r="D216" s="235" t="s">
        <v>199</v>
      </c>
      <c r="E216" s="236" t="s">
        <v>19</v>
      </c>
      <c r="F216" s="237" t="s">
        <v>664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199</v>
      </c>
      <c r="AU216" s="243" t="s">
        <v>81</v>
      </c>
      <c r="AV216" s="13" t="s">
        <v>79</v>
      </c>
      <c r="AW216" s="13" t="s">
        <v>33</v>
      </c>
      <c r="AX216" s="13" t="s">
        <v>72</v>
      </c>
      <c r="AY216" s="243" t="s">
        <v>187</v>
      </c>
    </row>
    <row r="217" s="13" customFormat="1">
      <c r="A217" s="13"/>
      <c r="B217" s="233"/>
      <c r="C217" s="234"/>
      <c r="D217" s="235" t="s">
        <v>199</v>
      </c>
      <c r="E217" s="236" t="s">
        <v>19</v>
      </c>
      <c r="F217" s="237" t="s">
        <v>269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199</v>
      </c>
      <c r="AU217" s="243" t="s">
        <v>81</v>
      </c>
      <c r="AV217" s="13" t="s">
        <v>79</v>
      </c>
      <c r="AW217" s="13" t="s">
        <v>33</v>
      </c>
      <c r="AX217" s="13" t="s">
        <v>72</v>
      </c>
      <c r="AY217" s="243" t="s">
        <v>187</v>
      </c>
    </row>
    <row r="218" s="13" customFormat="1">
      <c r="A218" s="13"/>
      <c r="B218" s="233"/>
      <c r="C218" s="234"/>
      <c r="D218" s="235" t="s">
        <v>199</v>
      </c>
      <c r="E218" s="236" t="s">
        <v>19</v>
      </c>
      <c r="F218" s="237" t="s">
        <v>643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199</v>
      </c>
      <c r="AU218" s="243" t="s">
        <v>81</v>
      </c>
      <c r="AV218" s="13" t="s">
        <v>79</v>
      </c>
      <c r="AW218" s="13" t="s">
        <v>33</v>
      </c>
      <c r="AX218" s="13" t="s">
        <v>72</v>
      </c>
      <c r="AY218" s="243" t="s">
        <v>187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665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4" customFormat="1">
      <c r="A220" s="14"/>
      <c r="B220" s="244"/>
      <c r="C220" s="245"/>
      <c r="D220" s="235" t="s">
        <v>199</v>
      </c>
      <c r="E220" s="246" t="s">
        <v>19</v>
      </c>
      <c r="F220" s="247" t="s">
        <v>79</v>
      </c>
      <c r="G220" s="245"/>
      <c r="H220" s="248">
        <v>1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199</v>
      </c>
      <c r="AU220" s="254" t="s">
        <v>81</v>
      </c>
      <c r="AV220" s="14" t="s">
        <v>81</v>
      </c>
      <c r="AW220" s="14" t="s">
        <v>33</v>
      </c>
      <c r="AX220" s="14" t="s">
        <v>72</v>
      </c>
      <c r="AY220" s="254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666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5" customFormat="1">
      <c r="A222" s="15"/>
      <c r="B222" s="255"/>
      <c r="C222" s="256"/>
      <c r="D222" s="235" t="s">
        <v>199</v>
      </c>
      <c r="E222" s="257" t="s">
        <v>19</v>
      </c>
      <c r="F222" s="258" t="s">
        <v>210</v>
      </c>
      <c r="G222" s="256"/>
      <c r="H222" s="259">
        <v>3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5" t="s">
        <v>199</v>
      </c>
      <c r="AU222" s="265" t="s">
        <v>81</v>
      </c>
      <c r="AV222" s="15" t="s">
        <v>195</v>
      </c>
      <c r="AW222" s="15" t="s">
        <v>33</v>
      </c>
      <c r="AX222" s="15" t="s">
        <v>79</v>
      </c>
      <c r="AY222" s="265" t="s">
        <v>187</v>
      </c>
    </row>
    <row r="223" s="2" customFormat="1" ht="24.15" customHeight="1">
      <c r="A223" s="41"/>
      <c r="B223" s="42"/>
      <c r="C223" s="269" t="s">
        <v>252</v>
      </c>
      <c r="D223" s="269" t="s">
        <v>648</v>
      </c>
      <c r="E223" s="270" t="s">
        <v>667</v>
      </c>
      <c r="F223" s="271" t="s">
        <v>668</v>
      </c>
      <c r="G223" s="272" t="s">
        <v>287</v>
      </c>
      <c r="H223" s="273">
        <v>1</v>
      </c>
      <c r="I223" s="274"/>
      <c r="J223" s="275">
        <f>ROUND(I223*H223,2)</f>
        <v>0</v>
      </c>
      <c r="K223" s="271" t="s">
        <v>194</v>
      </c>
      <c r="L223" s="276"/>
      <c r="M223" s="277" t="s">
        <v>19</v>
      </c>
      <c r="N223" s="278" t="s">
        <v>43</v>
      </c>
      <c r="O223" s="87"/>
      <c r="P223" s="224">
        <f>O223*H223</f>
        <v>0</v>
      </c>
      <c r="Q223" s="224">
        <v>0.018679999999999999</v>
      </c>
      <c r="R223" s="224">
        <f>Q223*H223</f>
        <v>0.018679999999999999</v>
      </c>
      <c r="S223" s="224">
        <v>0</v>
      </c>
      <c r="T223" s="225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6" t="s">
        <v>262</v>
      </c>
      <c r="AT223" s="226" t="s">
        <v>648</v>
      </c>
      <c r="AU223" s="226" t="s">
        <v>81</v>
      </c>
      <c r="AY223" s="20" t="s">
        <v>187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20" t="s">
        <v>79</v>
      </c>
      <c r="BK223" s="227">
        <f>ROUND(I223*H223,2)</f>
        <v>0</v>
      </c>
      <c r="BL223" s="20" t="s">
        <v>195</v>
      </c>
      <c r="BM223" s="226" t="s">
        <v>669</v>
      </c>
    </row>
    <row r="224" s="13" customFormat="1">
      <c r="A224" s="13"/>
      <c r="B224" s="233"/>
      <c r="C224" s="234"/>
      <c r="D224" s="235" t="s">
        <v>199</v>
      </c>
      <c r="E224" s="236" t="s">
        <v>19</v>
      </c>
      <c r="F224" s="237" t="s">
        <v>660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199</v>
      </c>
      <c r="AU224" s="243" t="s">
        <v>81</v>
      </c>
      <c r="AV224" s="13" t="s">
        <v>79</v>
      </c>
      <c r="AW224" s="13" t="s">
        <v>33</v>
      </c>
      <c r="AX224" s="13" t="s">
        <v>72</v>
      </c>
      <c r="AY224" s="243" t="s">
        <v>187</v>
      </c>
    </row>
    <row r="225" s="13" customFormat="1">
      <c r="A225" s="13"/>
      <c r="B225" s="233"/>
      <c r="C225" s="234"/>
      <c r="D225" s="235" t="s">
        <v>199</v>
      </c>
      <c r="E225" s="236" t="s">
        <v>19</v>
      </c>
      <c r="F225" s="237" t="s">
        <v>216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199</v>
      </c>
      <c r="AU225" s="243" t="s">
        <v>81</v>
      </c>
      <c r="AV225" s="13" t="s">
        <v>79</v>
      </c>
      <c r="AW225" s="13" t="s">
        <v>33</v>
      </c>
      <c r="AX225" s="13" t="s">
        <v>72</v>
      </c>
      <c r="AY225" s="243" t="s">
        <v>187</v>
      </c>
    </row>
    <row r="226" s="13" customFormat="1">
      <c r="A226" s="13"/>
      <c r="B226" s="233"/>
      <c r="C226" s="234"/>
      <c r="D226" s="235" t="s">
        <v>199</v>
      </c>
      <c r="E226" s="236" t="s">
        <v>19</v>
      </c>
      <c r="F226" s="237" t="s">
        <v>643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199</v>
      </c>
      <c r="AU226" s="243" t="s">
        <v>81</v>
      </c>
      <c r="AV226" s="13" t="s">
        <v>79</v>
      </c>
      <c r="AW226" s="13" t="s">
        <v>33</v>
      </c>
      <c r="AX226" s="13" t="s">
        <v>72</v>
      </c>
      <c r="AY226" s="243" t="s">
        <v>187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661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4" customFormat="1">
      <c r="A228" s="14"/>
      <c r="B228" s="244"/>
      <c r="C228" s="245"/>
      <c r="D228" s="235" t="s">
        <v>199</v>
      </c>
      <c r="E228" s="246" t="s">
        <v>19</v>
      </c>
      <c r="F228" s="247" t="s">
        <v>79</v>
      </c>
      <c r="G228" s="245"/>
      <c r="H228" s="248">
        <v>1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199</v>
      </c>
      <c r="AU228" s="254" t="s">
        <v>81</v>
      </c>
      <c r="AV228" s="14" t="s">
        <v>81</v>
      </c>
      <c r="AW228" s="14" t="s">
        <v>33</v>
      </c>
      <c r="AX228" s="14" t="s">
        <v>72</v>
      </c>
      <c r="AY228" s="254" t="s">
        <v>187</v>
      </c>
    </row>
    <row r="229" s="13" customFormat="1">
      <c r="A229" s="13"/>
      <c r="B229" s="233"/>
      <c r="C229" s="234"/>
      <c r="D229" s="235" t="s">
        <v>199</v>
      </c>
      <c r="E229" s="236" t="s">
        <v>19</v>
      </c>
      <c r="F229" s="237" t="s">
        <v>645</v>
      </c>
      <c r="G229" s="234"/>
      <c r="H229" s="236" t="s">
        <v>19</v>
      </c>
      <c r="I229" s="238"/>
      <c r="J229" s="234"/>
      <c r="K229" s="234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199</v>
      </c>
      <c r="AU229" s="243" t="s">
        <v>81</v>
      </c>
      <c r="AV229" s="13" t="s">
        <v>79</v>
      </c>
      <c r="AW229" s="13" t="s">
        <v>33</v>
      </c>
      <c r="AX229" s="13" t="s">
        <v>72</v>
      </c>
      <c r="AY229" s="243" t="s">
        <v>187</v>
      </c>
    </row>
    <row r="230" s="15" customFormat="1">
      <c r="A230" s="15"/>
      <c r="B230" s="255"/>
      <c r="C230" s="256"/>
      <c r="D230" s="235" t="s">
        <v>199</v>
      </c>
      <c r="E230" s="257" t="s">
        <v>19</v>
      </c>
      <c r="F230" s="258" t="s">
        <v>210</v>
      </c>
      <c r="G230" s="256"/>
      <c r="H230" s="259">
        <v>1</v>
      </c>
      <c r="I230" s="260"/>
      <c r="J230" s="256"/>
      <c r="K230" s="256"/>
      <c r="L230" s="261"/>
      <c r="M230" s="262"/>
      <c r="N230" s="263"/>
      <c r="O230" s="263"/>
      <c r="P230" s="263"/>
      <c r="Q230" s="263"/>
      <c r="R230" s="263"/>
      <c r="S230" s="263"/>
      <c r="T230" s="26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5" t="s">
        <v>199</v>
      </c>
      <c r="AU230" s="265" t="s">
        <v>81</v>
      </c>
      <c r="AV230" s="15" t="s">
        <v>195</v>
      </c>
      <c r="AW230" s="15" t="s">
        <v>33</v>
      </c>
      <c r="AX230" s="15" t="s">
        <v>79</v>
      </c>
      <c r="AY230" s="265" t="s">
        <v>187</v>
      </c>
    </row>
    <row r="231" s="2" customFormat="1" ht="24.15" customHeight="1">
      <c r="A231" s="41"/>
      <c r="B231" s="42"/>
      <c r="C231" s="269" t="s">
        <v>262</v>
      </c>
      <c r="D231" s="269" t="s">
        <v>648</v>
      </c>
      <c r="E231" s="270" t="s">
        <v>670</v>
      </c>
      <c r="F231" s="271" t="s">
        <v>671</v>
      </c>
      <c r="G231" s="272" t="s">
        <v>287</v>
      </c>
      <c r="H231" s="273">
        <v>2</v>
      </c>
      <c r="I231" s="274"/>
      <c r="J231" s="275">
        <f>ROUND(I231*H231,2)</f>
        <v>0</v>
      </c>
      <c r="K231" s="271" t="s">
        <v>19</v>
      </c>
      <c r="L231" s="276"/>
      <c r="M231" s="277" t="s">
        <v>19</v>
      </c>
      <c r="N231" s="278" t="s">
        <v>43</v>
      </c>
      <c r="O231" s="87"/>
      <c r="P231" s="224">
        <f>O231*H231</f>
        <v>0</v>
      </c>
      <c r="Q231" s="224">
        <v>0.0195</v>
      </c>
      <c r="R231" s="224">
        <f>Q231*H231</f>
        <v>0.039</v>
      </c>
      <c r="S231" s="224">
        <v>0</v>
      </c>
      <c r="T231" s="225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6" t="s">
        <v>262</v>
      </c>
      <c r="AT231" s="226" t="s">
        <v>648</v>
      </c>
      <c r="AU231" s="226" t="s">
        <v>81</v>
      </c>
      <c r="AY231" s="20" t="s">
        <v>187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20" t="s">
        <v>79</v>
      </c>
      <c r="BK231" s="227">
        <f>ROUND(I231*H231,2)</f>
        <v>0</v>
      </c>
      <c r="BL231" s="20" t="s">
        <v>195</v>
      </c>
      <c r="BM231" s="226" t="s">
        <v>672</v>
      </c>
    </row>
    <row r="232" s="13" customFormat="1">
      <c r="A232" s="13"/>
      <c r="B232" s="233"/>
      <c r="C232" s="234"/>
      <c r="D232" s="235" t="s">
        <v>199</v>
      </c>
      <c r="E232" s="236" t="s">
        <v>19</v>
      </c>
      <c r="F232" s="237" t="s">
        <v>269</v>
      </c>
      <c r="G232" s="234"/>
      <c r="H232" s="236" t="s">
        <v>19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199</v>
      </c>
      <c r="AU232" s="243" t="s">
        <v>81</v>
      </c>
      <c r="AV232" s="13" t="s">
        <v>79</v>
      </c>
      <c r="AW232" s="13" t="s">
        <v>33</v>
      </c>
      <c r="AX232" s="13" t="s">
        <v>72</v>
      </c>
      <c r="AY232" s="243" t="s">
        <v>187</v>
      </c>
    </row>
    <row r="233" s="13" customFormat="1">
      <c r="A233" s="13"/>
      <c r="B233" s="233"/>
      <c r="C233" s="234"/>
      <c r="D233" s="235" t="s">
        <v>199</v>
      </c>
      <c r="E233" s="236" t="s">
        <v>19</v>
      </c>
      <c r="F233" s="237" t="s">
        <v>673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199</v>
      </c>
      <c r="AU233" s="243" t="s">
        <v>81</v>
      </c>
      <c r="AV233" s="13" t="s">
        <v>79</v>
      </c>
      <c r="AW233" s="13" t="s">
        <v>33</v>
      </c>
      <c r="AX233" s="13" t="s">
        <v>72</v>
      </c>
      <c r="AY233" s="243" t="s">
        <v>187</v>
      </c>
    </row>
    <row r="234" s="14" customFormat="1">
      <c r="A234" s="14"/>
      <c r="B234" s="244"/>
      <c r="C234" s="245"/>
      <c r="D234" s="235" t="s">
        <v>199</v>
      </c>
      <c r="E234" s="246" t="s">
        <v>19</v>
      </c>
      <c r="F234" s="247" t="s">
        <v>79</v>
      </c>
      <c r="G234" s="245"/>
      <c r="H234" s="248">
        <v>1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199</v>
      </c>
      <c r="AU234" s="254" t="s">
        <v>81</v>
      </c>
      <c r="AV234" s="14" t="s">
        <v>81</v>
      </c>
      <c r="AW234" s="14" t="s">
        <v>33</v>
      </c>
      <c r="AX234" s="14" t="s">
        <v>72</v>
      </c>
      <c r="AY234" s="254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664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3" customFormat="1">
      <c r="A236" s="13"/>
      <c r="B236" s="233"/>
      <c r="C236" s="234"/>
      <c r="D236" s="235" t="s">
        <v>199</v>
      </c>
      <c r="E236" s="236" t="s">
        <v>19</v>
      </c>
      <c r="F236" s="237" t="s">
        <v>224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199</v>
      </c>
      <c r="AU236" s="243" t="s">
        <v>81</v>
      </c>
      <c r="AV236" s="13" t="s">
        <v>79</v>
      </c>
      <c r="AW236" s="13" t="s">
        <v>33</v>
      </c>
      <c r="AX236" s="13" t="s">
        <v>72</v>
      </c>
      <c r="AY236" s="243" t="s">
        <v>187</v>
      </c>
    </row>
    <row r="237" s="13" customFormat="1">
      <c r="A237" s="13"/>
      <c r="B237" s="233"/>
      <c r="C237" s="234"/>
      <c r="D237" s="235" t="s">
        <v>199</v>
      </c>
      <c r="E237" s="236" t="s">
        <v>19</v>
      </c>
      <c r="F237" s="237" t="s">
        <v>643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199</v>
      </c>
      <c r="AU237" s="243" t="s">
        <v>81</v>
      </c>
      <c r="AV237" s="13" t="s">
        <v>79</v>
      </c>
      <c r="AW237" s="13" t="s">
        <v>33</v>
      </c>
      <c r="AX237" s="13" t="s">
        <v>72</v>
      </c>
      <c r="AY237" s="243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665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4" customFormat="1">
      <c r="A239" s="14"/>
      <c r="B239" s="244"/>
      <c r="C239" s="245"/>
      <c r="D239" s="235" t="s">
        <v>199</v>
      </c>
      <c r="E239" s="246" t="s">
        <v>19</v>
      </c>
      <c r="F239" s="247" t="s">
        <v>79</v>
      </c>
      <c r="G239" s="245"/>
      <c r="H239" s="248">
        <v>1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199</v>
      </c>
      <c r="AU239" s="254" t="s">
        <v>81</v>
      </c>
      <c r="AV239" s="14" t="s">
        <v>81</v>
      </c>
      <c r="AW239" s="14" t="s">
        <v>33</v>
      </c>
      <c r="AX239" s="14" t="s">
        <v>72</v>
      </c>
      <c r="AY239" s="254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666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5" customFormat="1">
      <c r="A241" s="15"/>
      <c r="B241" s="255"/>
      <c r="C241" s="256"/>
      <c r="D241" s="235" t="s">
        <v>199</v>
      </c>
      <c r="E241" s="257" t="s">
        <v>19</v>
      </c>
      <c r="F241" s="258" t="s">
        <v>210</v>
      </c>
      <c r="G241" s="256"/>
      <c r="H241" s="259">
        <v>2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5" t="s">
        <v>199</v>
      </c>
      <c r="AU241" s="265" t="s">
        <v>81</v>
      </c>
      <c r="AV241" s="15" t="s">
        <v>195</v>
      </c>
      <c r="AW241" s="15" t="s">
        <v>33</v>
      </c>
      <c r="AX241" s="15" t="s">
        <v>79</v>
      </c>
      <c r="AY241" s="265" t="s">
        <v>187</v>
      </c>
    </row>
    <row r="242" s="12" customFormat="1" ht="22.8" customHeight="1">
      <c r="A242" s="12"/>
      <c r="B242" s="199"/>
      <c r="C242" s="200"/>
      <c r="D242" s="201" t="s">
        <v>71</v>
      </c>
      <c r="E242" s="213" t="s">
        <v>674</v>
      </c>
      <c r="F242" s="213" t="s">
        <v>675</v>
      </c>
      <c r="G242" s="200"/>
      <c r="H242" s="200"/>
      <c r="I242" s="203"/>
      <c r="J242" s="214">
        <f>BK242</f>
        <v>0</v>
      </c>
      <c r="K242" s="200"/>
      <c r="L242" s="205"/>
      <c r="M242" s="206"/>
      <c r="N242" s="207"/>
      <c r="O242" s="207"/>
      <c r="P242" s="208">
        <f>SUM(P243:P265)</f>
        <v>0</v>
      </c>
      <c r="Q242" s="207"/>
      <c r="R242" s="208">
        <f>SUM(R243:R265)</f>
        <v>0</v>
      </c>
      <c r="S242" s="207"/>
      <c r="T242" s="209">
        <f>SUM(T243:T265)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0" t="s">
        <v>79</v>
      </c>
      <c r="AT242" s="211" t="s">
        <v>71</v>
      </c>
      <c r="AU242" s="211" t="s">
        <v>79</v>
      </c>
      <c r="AY242" s="210" t="s">
        <v>187</v>
      </c>
      <c r="BK242" s="212">
        <f>SUM(BK243:BK265)</f>
        <v>0</v>
      </c>
    </row>
    <row r="243" s="2" customFormat="1" ht="24.15" customHeight="1">
      <c r="A243" s="41"/>
      <c r="B243" s="42"/>
      <c r="C243" s="215" t="s">
        <v>188</v>
      </c>
      <c r="D243" s="215" t="s">
        <v>190</v>
      </c>
      <c r="E243" s="216" t="s">
        <v>676</v>
      </c>
      <c r="F243" s="217" t="s">
        <v>677</v>
      </c>
      <c r="G243" s="218" t="s">
        <v>193</v>
      </c>
      <c r="H243" s="219">
        <v>108.68300000000001</v>
      </c>
      <c r="I243" s="220"/>
      <c r="J243" s="221">
        <f>ROUND(I243*H243,2)</f>
        <v>0</v>
      </c>
      <c r="K243" s="217" t="s">
        <v>194</v>
      </c>
      <c r="L243" s="47"/>
      <c r="M243" s="222" t="s">
        <v>19</v>
      </c>
      <c r="N243" s="223" t="s">
        <v>43</v>
      </c>
      <c r="O243" s="87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6" t="s">
        <v>195</v>
      </c>
      <c r="AT243" s="226" t="s">
        <v>190</v>
      </c>
      <c r="AU243" s="226" t="s">
        <v>81</v>
      </c>
      <c r="AY243" s="20" t="s">
        <v>187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20" t="s">
        <v>79</v>
      </c>
      <c r="BK243" s="227">
        <f>ROUND(I243*H243,2)</f>
        <v>0</v>
      </c>
      <c r="BL243" s="20" t="s">
        <v>195</v>
      </c>
      <c r="BM243" s="226" t="s">
        <v>678</v>
      </c>
    </row>
    <row r="244" s="2" customFormat="1">
      <c r="A244" s="41"/>
      <c r="B244" s="42"/>
      <c r="C244" s="43"/>
      <c r="D244" s="228" t="s">
        <v>197</v>
      </c>
      <c r="E244" s="43"/>
      <c r="F244" s="229" t="s">
        <v>679</v>
      </c>
      <c r="G244" s="43"/>
      <c r="H244" s="43"/>
      <c r="I244" s="230"/>
      <c r="J244" s="43"/>
      <c r="K244" s="43"/>
      <c r="L244" s="47"/>
      <c r="M244" s="231"/>
      <c r="N244" s="232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197</v>
      </c>
      <c r="AU244" s="20" t="s">
        <v>81</v>
      </c>
    </row>
    <row r="245" s="13" customFormat="1">
      <c r="A245" s="13"/>
      <c r="B245" s="233"/>
      <c r="C245" s="234"/>
      <c r="D245" s="235" t="s">
        <v>199</v>
      </c>
      <c r="E245" s="236" t="s">
        <v>19</v>
      </c>
      <c r="F245" s="237" t="s">
        <v>680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199</v>
      </c>
      <c r="AU245" s="243" t="s">
        <v>81</v>
      </c>
      <c r="AV245" s="13" t="s">
        <v>79</v>
      </c>
      <c r="AW245" s="13" t="s">
        <v>33</v>
      </c>
      <c r="AX245" s="13" t="s">
        <v>72</v>
      </c>
      <c r="AY245" s="243" t="s">
        <v>187</v>
      </c>
    </row>
    <row r="246" s="13" customFormat="1">
      <c r="A246" s="13"/>
      <c r="B246" s="233"/>
      <c r="C246" s="234"/>
      <c r="D246" s="235" t="s">
        <v>199</v>
      </c>
      <c r="E246" s="236" t="s">
        <v>19</v>
      </c>
      <c r="F246" s="237" t="s">
        <v>216</v>
      </c>
      <c r="G246" s="234"/>
      <c r="H246" s="236" t="s">
        <v>19</v>
      </c>
      <c r="I246" s="238"/>
      <c r="J246" s="234"/>
      <c r="K246" s="234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199</v>
      </c>
      <c r="AU246" s="243" t="s">
        <v>81</v>
      </c>
      <c r="AV246" s="13" t="s">
        <v>79</v>
      </c>
      <c r="AW246" s="13" t="s">
        <v>33</v>
      </c>
      <c r="AX246" s="13" t="s">
        <v>72</v>
      </c>
      <c r="AY246" s="243" t="s">
        <v>187</v>
      </c>
    </row>
    <row r="247" s="13" customFormat="1">
      <c r="A247" s="13"/>
      <c r="B247" s="233"/>
      <c r="C247" s="234"/>
      <c r="D247" s="235" t="s">
        <v>199</v>
      </c>
      <c r="E247" s="236" t="s">
        <v>19</v>
      </c>
      <c r="F247" s="237" t="s">
        <v>681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199</v>
      </c>
      <c r="AU247" s="243" t="s">
        <v>81</v>
      </c>
      <c r="AV247" s="13" t="s">
        <v>79</v>
      </c>
      <c r="AW247" s="13" t="s">
        <v>33</v>
      </c>
      <c r="AX247" s="13" t="s">
        <v>72</v>
      </c>
      <c r="AY247" s="243" t="s">
        <v>187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682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4" customFormat="1">
      <c r="A249" s="14"/>
      <c r="B249" s="244"/>
      <c r="C249" s="245"/>
      <c r="D249" s="235" t="s">
        <v>199</v>
      </c>
      <c r="E249" s="246" t="s">
        <v>19</v>
      </c>
      <c r="F249" s="247" t="s">
        <v>683</v>
      </c>
      <c r="G249" s="245"/>
      <c r="H249" s="248">
        <v>60.401000000000003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199</v>
      </c>
      <c r="AU249" s="254" t="s">
        <v>81</v>
      </c>
      <c r="AV249" s="14" t="s">
        <v>81</v>
      </c>
      <c r="AW249" s="14" t="s">
        <v>33</v>
      </c>
      <c r="AX249" s="14" t="s">
        <v>72</v>
      </c>
      <c r="AY249" s="254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684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3" customFormat="1">
      <c r="A251" s="13"/>
      <c r="B251" s="233"/>
      <c r="C251" s="234"/>
      <c r="D251" s="235" t="s">
        <v>199</v>
      </c>
      <c r="E251" s="236" t="s">
        <v>19</v>
      </c>
      <c r="F251" s="237" t="s">
        <v>220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199</v>
      </c>
      <c r="AU251" s="243" t="s">
        <v>81</v>
      </c>
      <c r="AV251" s="13" t="s">
        <v>79</v>
      </c>
      <c r="AW251" s="13" t="s">
        <v>33</v>
      </c>
      <c r="AX251" s="13" t="s">
        <v>72</v>
      </c>
      <c r="AY251" s="243" t="s">
        <v>187</v>
      </c>
    </row>
    <row r="252" s="13" customFormat="1">
      <c r="A252" s="13"/>
      <c r="B252" s="233"/>
      <c r="C252" s="234"/>
      <c r="D252" s="235" t="s">
        <v>199</v>
      </c>
      <c r="E252" s="236" t="s">
        <v>19</v>
      </c>
      <c r="F252" s="237" t="s">
        <v>681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199</v>
      </c>
      <c r="AU252" s="243" t="s">
        <v>81</v>
      </c>
      <c r="AV252" s="13" t="s">
        <v>79</v>
      </c>
      <c r="AW252" s="13" t="s">
        <v>33</v>
      </c>
      <c r="AX252" s="13" t="s">
        <v>72</v>
      </c>
      <c r="AY252" s="243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682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4" customFormat="1">
      <c r="A254" s="14"/>
      <c r="B254" s="244"/>
      <c r="C254" s="245"/>
      <c r="D254" s="235" t="s">
        <v>199</v>
      </c>
      <c r="E254" s="246" t="s">
        <v>19</v>
      </c>
      <c r="F254" s="247" t="s">
        <v>685</v>
      </c>
      <c r="G254" s="245"/>
      <c r="H254" s="248">
        <v>20.408000000000001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199</v>
      </c>
      <c r="AU254" s="254" t="s">
        <v>81</v>
      </c>
      <c r="AV254" s="14" t="s">
        <v>81</v>
      </c>
      <c r="AW254" s="14" t="s">
        <v>33</v>
      </c>
      <c r="AX254" s="14" t="s">
        <v>72</v>
      </c>
      <c r="AY254" s="254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686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3" customFormat="1">
      <c r="A256" s="13"/>
      <c r="B256" s="233"/>
      <c r="C256" s="234"/>
      <c r="D256" s="235" t="s">
        <v>199</v>
      </c>
      <c r="E256" s="236" t="s">
        <v>19</v>
      </c>
      <c r="F256" s="237" t="s">
        <v>269</v>
      </c>
      <c r="G256" s="234"/>
      <c r="H256" s="236" t="s">
        <v>19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199</v>
      </c>
      <c r="AU256" s="243" t="s">
        <v>81</v>
      </c>
      <c r="AV256" s="13" t="s">
        <v>79</v>
      </c>
      <c r="AW256" s="13" t="s">
        <v>33</v>
      </c>
      <c r="AX256" s="13" t="s">
        <v>72</v>
      </c>
      <c r="AY256" s="243" t="s">
        <v>187</v>
      </c>
    </row>
    <row r="257" s="13" customFormat="1">
      <c r="A257" s="13"/>
      <c r="B257" s="233"/>
      <c r="C257" s="234"/>
      <c r="D257" s="235" t="s">
        <v>199</v>
      </c>
      <c r="E257" s="236" t="s">
        <v>19</v>
      </c>
      <c r="F257" s="237" t="s">
        <v>681</v>
      </c>
      <c r="G257" s="234"/>
      <c r="H257" s="236" t="s">
        <v>19</v>
      </c>
      <c r="I257" s="238"/>
      <c r="J257" s="234"/>
      <c r="K257" s="234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199</v>
      </c>
      <c r="AU257" s="243" t="s">
        <v>81</v>
      </c>
      <c r="AV257" s="13" t="s">
        <v>79</v>
      </c>
      <c r="AW257" s="13" t="s">
        <v>33</v>
      </c>
      <c r="AX257" s="13" t="s">
        <v>72</v>
      </c>
      <c r="AY257" s="243" t="s">
        <v>187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682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4" customFormat="1">
      <c r="A259" s="14"/>
      <c r="B259" s="244"/>
      <c r="C259" s="245"/>
      <c r="D259" s="235" t="s">
        <v>199</v>
      </c>
      <c r="E259" s="246" t="s">
        <v>19</v>
      </c>
      <c r="F259" s="247" t="s">
        <v>272</v>
      </c>
      <c r="G259" s="245"/>
      <c r="H259" s="248">
        <v>22.303999999999998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199</v>
      </c>
      <c r="AU259" s="254" t="s">
        <v>81</v>
      </c>
      <c r="AV259" s="14" t="s">
        <v>81</v>
      </c>
      <c r="AW259" s="14" t="s">
        <v>33</v>
      </c>
      <c r="AX259" s="14" t="s">
        <v>72</v>
      </c>
      <c r="AY259" s="254" t="s">
        <v>187</v>
      </c>
    </row>
    <row r="260" s="13" customFormat="1">
      <c r="A260" s="13"/>
      <c r="B260" s="233"/>
      <c r="C260" s="234"/>
      <c r="D260" s="235" t="s">
        <v>199</v>
      </c>
      <c r="E260" s="236" t="s">
        <v>19</v>
      </c>
      <c r="F260" s="237" t="s">
        <v>687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199</v>
      </c>
      <c r="AU260" s="243" t="s">
        <v>81</v>
      </c>
      <c r="AV260" s="13" t="s">
        <v>79</v>
      </c>
      <c r="AW260" s="13" t="s">
        <v>33</v>
      </c>
      <c r="AX260" s="13" t="s">
        <v>72</v>
      </c>
      <c r="AY260" s="243" t="s">
        <v>187</v>
      </c>
    </row>
    <row r="261" s="13" customFormat="1">
      <c r="A261" s="13"/>
      <c r="B261" s="233"/>
      <c r="C261" s="234"/>
      <c r="D261" s="235" t="s">
        <v>199</v>
      </c>
      <c r="E261" s="236" t="s">
        <v>19</v>
      </c>
      <c r="F261" s="237" t="s">
        <v>274</v>
      </c>
      <c r="G261" s="234"/>
      <c r="H261" s="236" t="s">
        <v>19</v>
      </c>
      <c r="I261" s="238"/>
      <c r="J261" s="234"/>
      <c r="K261" s="234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199</v>
      </c>
      <c r="AU261" s="243" t="s">
        <v>81</v>
      </c>
      <c r="AV261" s="13" t="s">
        <v>79</v>
      </c>
      <c r="AW261" s="13" t="s">
        <v>33</v>
      </c>
      <c r="AX261" s="13" t="s">
        <v>72</v>
      </c>
      <c r="AY261" s="243" t="s">
        <v>187</v>
      </c>
    </row>
    <row r="262" s="13" customFormat="1">
      <c r="A262" s="13"/>
      <c r="B262" s="233"/>
      <c r="C262" s="234"/>
      <c r="D262" s="235" t="s">
        <v>199</v>
      </c>
      <c r="E262" s="236" t="s">
        <v>19</v>
      </c>
      <c r="F262" s="237" t="s">
        <v>681</v>
      </c>
      <c r="G262" s="234"/>
      <c r="H262" s="236" t="s">
        <v>19</v>
      </c>
      <c r="I262" s="238"/>
      <c r="J262" s="234"/>
      <c r="K262" s="234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199</v>
      </c>
      <c r="AU262" s="243" t="s">
        <v>81</v>
      </c>
      <c r="AV262" s="13" t="s">
        <v>79</v>
      </c>
      <c r="AW262" s="13" t="s">
        <v>33</v>
      </c>
      <c r="AX262" s="13" t="s">
        <v>72</v>
      </c>
      <c r="AY262" s="243" t="s">
        <v>187</v>
      </c>
    </row>
    <row r="263" s="13" customFormat="1">
      <c r="A263" s="13"/>
      <c r="B263" s="233"/>
      <c r="C263" s="234"/>
      <c r="D263" s="235" t="s">
        <v>199</v>
      </c>
      <c r="E263" s="236" t="s">
        <v>19</v>
      </c>
      <c r="F263" s="237" t="s">
        <v>682</v>
      </c>
      <c r="G263" s="234"/>
      <c r="H263" s="236" t="s">
        <v>19</v>
      </c>
      <c r="I263" s="238"/>
      <c r="J263" s="234"/>
      <c r="K263" s="234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199</v>
      </c>
      <c r="AU263" s="243" t="s">
        <v>81</v>
      </c>
      <c r="AV263" s="13" t="s">
        <v>79</v>
      </c>
      <c r="AW263" s="13" t="s">
        <v>33</v>
      </c>
      <c r="AX263" s="13" t="s">
        <v>72</v>
      </c>
      <c r="AY263" s="243" t="s">
        <v>187</v>
      </c>
    </row>
    <row r="264" s="14" customFormat="1">
      <c r="A264" s="14"/>
      <c r="B264" s="244"/>
      <c r="C264" s="245"/>
      <c r="D264" s="235" t="s">
        <v>199</v>
      </c>
      <c r="E264" s="246" t="s">
        <v>19</v>
      </c>
      <c r="F264" s="247" t="s">
        <v>688</v>
      </c>
      <c r="G264" s="245"/>
      <c r="H264" s="248">
        <v>5.5700000000000003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199</v>
      </c>
      <c r="AU264" s="254" t="s">
        <v>81</v>
      </c>
      <c r="AV264" s="14" t="s">
        <v>81</v>
      </c>
      <c r="AW264" s="14" t="s">
        <v>33</v>
      </c>
      <c r="AX264" s="14" t="s">
        <v>72</v>
      </c>
      <c r="AY264" s="254" t="s">
        <v>187</v>
      </c>
    </row>
    <row r="265" s="15" customFormat="1">
      <c r="A265" s="15"/>
      <c r="B265" s="255"/>
      <c r="C265" s="256"/>
      <c r="D265" s="235" t="s">
        <v>199</v>
      </c>
      <c r="E265" s="257" t="s">
        <v>19</v>
      </c>
      <c r="F265" s="258" t="s">
        <v>210</v>
      </c>
      <c r="G265" s="256"/>
      <c r="H265" s="259">
        <v>108.68299999999999</v>
      </c>
      <c r="I265" s="260"/>
      <c r="J265" s="256"/>
      <c r="K265" s="256"/>
      <c r="L265" s="261"/>
      <c r="M265" s="262"/>
      <c r="N265" s="263"/>
      <c r="O265" s="263"/>
      <c r="P265" s="263"/>
      <c r="Q265" s="263"/>
      <c r="R265" s="263"/>
      <c r="S265" s="263"/>
      <c r="T265" s="26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5" t="s">
        <v>199</v>
      </c>
      <c r="AU265" s="265" t="s">
        <v>81</v>
      </c>
      <c r="AV265" s="15" t="s">
        <v>195</v>
      </c>
      <c r="AW265" s="15" t="s">
        <v>33</v>
      </c>
      <c r="AX265" s="15" t="s">
        <v>79</v>
      </c>
      <c r="AY265" s="265" t="s">
        <v>187</v>
      </c>
    </row>
    <row r="266" s="12" customFormat="1" ht="22.8" customHeight="1">
      <c r="A266" s="12"/>
      <c r="B266" s="199"/>
      <c r="C266" s="200"/>
      <c r="D266" s="201" t="s">
        <v>71</v>
      </c>
      <c r="E266" s="213" t="s">
        <v>689</v>
      </c>
      <c r="F266" s="213" t="s">
        <v>690</v>
      </c>
      <c r="G266" s="200"/>
      <c r="H266" s="200"/>
      <c r="I266" s="203"/>
      <c r="J266" s="214">
        <f>BK266</f>
        <v>0</v>
      </c>
      <c r="K266" s="200"/>
      <c r="L266" s="205"/>
      <c r="M266" s="206"/>
      <c r="N266" s="207"/>
      <c r="O266" s="207"/>
      <c r="P266" s="208">
        <f>SUM(P267:P301)</f>
        <v>0</v>
      </c>
      <c r="Q266" s="207"/>
      <c r="R266" s="208">
        <f>SUM(R267:R301)</f>
        <v>0.0044332399999999998</v>
      </c>
      <c r="S266" s="207"/>
      <c r="T266" s="209">
        <f>SUM(T267:T301)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0" t="s">
        <v>79</v>
      </c>
      <c r="AT266" s="211" t="s">
        <v>71</v>
      </c>
      <c r="AU266" s="211" t="s">
        <v>79</v>
      </c>
      <c r="AY266" s="210" t="s">
        <v>187</v>
      </c>
      <c r="BK266" s="212">
        <f>SUM(BK267:BK301)</f>
        <v>0</v>
      </c>
    </row>
    <row r="267" s="2" customFormat="1" ht="24.15" customHeight="1">
      <c r="A267" s="41"/>
      <c r="B267" s="42"/>
      <c r="C267" s="215" t="s">
        <v>284</v>
      </c>
      <c r="D267" s="215" t="s">
        <v>190</v>
      </c>
      <c r="E267" s="216" t="s">
        <v>691</v>
      </c>
      <c r="F267" s="217" t="s">
        <v>692</v>
      </c>
      <c r="G267" s="218" t="s">
        <v>193</v>
      </c>
      <c r="H267" s="219">
        <v>126.664</v>
      </c>
      <c r="I267" s="220"/>
      <c r="J267" s="221">
        <f>ROUND(I267*H267,2)</f>
        <v>0</v>
      </c>
      <c r="K267" s="217" t="s">
        <v>194</v>
      </c>
      <c r="L267" s="47"/>
      <c r="M267" s="222" t="s">
        <v>19</v>
      </c>
      <c r="N267" s="223" t="s">
        <v>43</v>
      </c>
      <c r="O267" s="87"/>
      <c r="P267" s="224">
        <f>O267*H267</f>
        <v>0</v>
      </c>
      <c r="Q267" s="224">
        <v>3.4999999999999997E-05</v>
      </c>
      <c r="R267" s="224">
        <f>Q267*H267</f>
        <v>0.0044332399999999998</v>
      </c>
      <c r="S267" s="224">
        <v>0</v>
      </c>
      <c r="T267" s="225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6" t="s">
        <v>195</v>
      </c>
      <c r="AT267" s="226" t="s">
        <v>190</v>
      </c>
      <c r="AU267" s="226" t="s">
        <v>81</v>
      </c>
      <c r="AY267" s="20" t="s">
        <v>187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20" t="s">
        <v>79</v>
      </c>
      <c r="BK267" s="227">
        <f>ROUND(I267*H267,2)</f>
        <v>0</v>
      </c>
      <c r="BL267" s="20" t="s">
        <v>195</v>
      </c>
      <c r="BM267" s="226" t="s">
        <v>693</v>
      </c>
    </row>
    <row r="268" s="2" customFormat="1">
      <c r="A268" s="41"/>
      <c r="B268" s="42"/>
      <c r="C268" s="43"/>
      <c r="D268" s="228" t="s">
        <v>197</v>
      </c>
      <c r="E268" s="43"/>
      <c r="F268" s="229" t="s">
        <v>694</v>
      </c>
      <c r="G268" s="43"/>
      <c r="H268" s="43"/>
      <c r="I268" s="230"/>
      <c r="J268" s="43"/>
      <c r="K268" s="43"/>
      <c r="L268" s="47"/>
      <c r="M268" s="231"/>
      <c r="N268" s="232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197</v>
      </c>
      <c r="AU268" s="20" t="s">
        <v>81</v>
      </c>
    </row>
    <row r="269" s="13" customFormat="1">
      <c r="A269" s="13"/>
      <c r="B269" s="233"/>
      <c r="C269" s="234"/>
      <c r="D269" s="235" t="s">
        <v>199</v>
      </c>
      <c r="E269" s="236" t="s">
        <v>19</v>
      </c>
      <c r="F269" s="237" t="s">
        <v>695</v>
      </c>
      <c r="G269" s="234"/>
      <c r="H269" s="236" t="s">
        <v>19</v>
      </c>
      <c r="I269" s="238"/>
      <c r="J269" s="234"/>
      <c r="K269" s="234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199</v>
      </c>
      <c r="AU269" s="243" t="s">
        <v>81</v>
      </c>
      <c r="AV269" s="13" t="s">
        <v>79</v>
      </c>
      <c r="AW269" s="13" t="s">
        <v>33</v>
      </c>
      <c r="AX269" s="13" t="s">
        <v>72</v>
      </c>
      <c r="AY269" s="243" t="s">
        <v>187</v>
      </c>
    </row>
    <row r="270" s="13" customFormat="1">
      <c r="A270" s="13"/>
      <c r="B270" s="233"/>
      <c r="C270" s="234"/>
      <c r="D270" s="235" t="s">
        <v>199</v>
      </c>
      <c r="E270" s="236" t="s">
        <v>19</v>
      </c>
      <c r="F270" s="237" t="s">
        <v>201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199</v>
      </c>
      <c r="AU270" s="243" t="s">
        <v>81</v>
      </c>
      <c r="AV270" s="13" t="s">
        <v>79</v>
      </c>
      <c r="AW270" s="13" t="s">
        <v>33</v>
      </c>
      <c r="AX270" s="13" t="s">
        <v>72</v>
      </c>
      <c r="AY270" s="243" t="s">
        <v>187</v>
      </c>
    </row>
    <row r="271" s="13" customFormat="1">
      <c r="A271" s="13"/>
      <c r="B271" s="233"/>
      <c r="C271" s="234"/>
      <c r="D271" s="235" t="s">
        <v>199</v>
      </c>
      <c r="E271" s="236" t="s">
        <v>19</v>
      </c>
      <c r="F271" s="237" t="s">
        <v>696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199</v>
      </c>
      <c r="AU271" s="243" t="s">
        <v>81</v>
      </c>
      <c r="AV271" s="13" t="s">
        <v>79</v>
      </c>
      <c r="AW271" s="13" t="s">
        <v>33</v>
      </c>
      <c r="AX271" s="13" t="s">
        <v>72</v>
      </c>
      <c r="AY271" s="243" t="s">
        <v>187</v>
      </c>
    </row>
    <row r="272" s="13" customFormat="1">
      <c r="A272" s="13"/>
      <c r="B272" s="233"/>
      <c r="C272" s="234"/>
      <c r="D272" s="235" t="s">
        <v>199</v>
      </c>
      <c r="E272" s="236" t="s">
        <v>19</v>
      </c>
      <c r="F272" s="237" t="s">
        <v>697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199</v>
      </c>
      <c r="AU272" s="243" t="s">
        <v>81</v>
      </c>
      <c r="AV272" s="13" t="s">
        <v>79</v>
      </c>
      <c r="AW272" s="13" t="s">
        <v>33</v>
      </c>
      <c r="AX272" s="13" t="s">
        <v>72</v>
      </c>
      <c r="AY272" s="243" t="s">
        <v>187</v>
      </c>
    </row>
    <row r="273" s="14" customFormat="1">
      <c r="A273" s="14"/>
      <c r="B273" s="244"/>
      <c r="C273" s="245"/>
      <c r="D273" s="235" t="s">
        <v>199</v>
      </c>
      <c r="E273" s="246" t="s">
        <v>19</v>
      </c>
      <c r="F273" s="247" t="s">
        <v>698</v>
      </c>
      <c r="G273" s="245"/>
      <c r="H273" s="248">
        <v>8.625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199</v>
      </c>
      <c r="AU273" s="254" t="s">
        <v>81</v>
      </c>
      <c r="AV273" s="14" t="s">
        <v>81</v>
      </c>
      <c r="AW273" s="14" t="s">
        <v>33</v>
      </c>
      <c r="AX273" s="14" t="s">
        <v>72</v>
      </c>
      <c r="AY273" s="254" t="s">
        <v>187</v>
      </c>
    </row>
    <row r="274" s="13" customFormat="1">
      <c r="A274" s="13"/>
      <c r="B274" s="233"/>
      <c r="C274" s="234"/>
      <c r="D274" s="235" t="s">
        <v>199</v>
      </c>
      <c r="E274" s="236" t="s">
        <v>19</v>
      </c>
      <c r="F274" s="237" t="s">
        <v>699</v>
      </c>
      <c r="G274" s="234"/>
      <c r="H274" s="236" t="s">
        <v>19</v>
      </c>
      <c r="I274" s="238"/>
      <c r="J274" s="234"/>
      <c r="K274" s="234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199</v>
      </c>
      <c r="AU274" s="243" t="s">
        <v>81</v>
      </c>
      <c r="AV274" s="13" t="s">
        <v>79</v>
      </c>
      <c r="AW274" s="13" t="s">
        <v>33</v>
      </c>
      <c r="AX274" s="13" t="s">
        <v>72</v>
      </c>
      <c r="AY274" s="243" t="s">
        <v>187</v>
      </c>
    </row>
    <row r="275" s="13" customFormat="1">
      <c r="A275" s="13"/>
      <c r="B275" s="233"/>
      <c r="C275" s="234"/>
      <c r="D275" s="235" t="s">
        <v>199</v>
      </c>
      <c r="E275" s="236" t="s">
        <v>19</v>
      </c>
      <c r="F275" s="237" t="s">
        <v>206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199</v>
      </c>
      <c r="AU275" s="243" t="s">
        <v>81</v>
      </c>
      <c r="AV275" s="13" t="s">
        <v>79</v>
      </c>
      <c r="AW275" s="13" t="s">
        <v>33</v>
      </c>
      <c r="AX275" s="13" t="s">
        <v>72</v>
      </c>
      <c r="AY275" s="243" t="s">
        <v>187</v>
      </c>
    </row>
    <row r="276" s="13" customFormat="1">
      <c r="A276" s="13"/>
      <c r="B276" s="233"/>
      <c r="C276" s="234"/>
      <c r="D276" s="235" t="s">
        <v>199</v>
      </c>
      <c r="E276" s="236" t="s">
        <v>19</v>
      </c>
      <c r="F276" s="237" t="s">
        <v>696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199</v>
      </c>
      <c r="AU276" s="243" t="s">
        <v>81</v>
      </c>
      <c r="AV276" s="13" t="s">
        <v>79</v>
      </c>
      <c r="AW276" s="13" t="s">
        <v>33</v>
      </c>
      <c r="AX276" s="13" t="s">
        <v>72</v>
      </c>
      <c r="AY276" s="243" t="s">
        <v>187</v>
      </c>
    </row>
    <row r="277" s="13" customFormat="1">
      <c r="A277" s="13"/>
      <c r="B277" s="233"/>
      <c r="C277" s="234"/>
      <c r="D277" s="235" t="s">
        <v>199</v>
      </c>
      <c r="E277" s="236" t="s">
        <v>19</v>
      </c>
      <c r="F277" s="237" t="s">
        <v>697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199</v>
      </c>
      <c r="AU277" s="243" t="s">
        <v>81</v>
      </c>
      <c r="AV277" s="13" t="s">
        <v>79</v>
      </c>
      <c r="AW277" s="13" t="s">
        <v>33</v>
      </c>
      <c r="AX277" s="13" t="s">
        <v>72</v>
      </c>
      <c r="AY277" s="243" t="s">
        <v>187</v>
      </c>
    </row>
    <row r="278" s="14" customFormat="1">
      <c r="A278" s="14"/>
      <c r="B278" s="244"/>
      <c r="C278" s="245"/>
      <c r="D278" s="235" t="s">
        <v>199</v>
      </c>
      <c r="E278" s="246" t="s">
        <v>19</v>
      </c>
      <c r="F278" s="247" t="s">
        <v>698</v>
      </c>
      <c r="G278" s="245"/>
      <c r="H278" s="248">
        <v>8.625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199</v>
      </c>
      <c r="AU278" s="254" t="s">
        <v>81</v>
      </c>
      <c r="AV278" s="14" t="s">
        <v>81</v>
      </c>
      <c r="AW278" s="14" t="s">
        <v>33</v>
      </c>
      <c r="AX278" s="14" t="s">
        <v>72</v>
      </c>
      <c r="AY278" s="254" t="s">
        <v>187</v>
      </c>
    </row>
    <row r="279" s="13" customFormat="1">
      <c r="A279" s="13"/>
      <c r="B279" s="233"/>
      <c r="C279" s="234"/>
      <c r="D279" s="235" t="s">
        <v>199</v>
      </c>
      <c r="E279" s="236" t="s">
        <v>19</v>
      </c>
      <c r="F279" s="237" t="s">
        <v>700</v>
      </c>
      <c r="G279" s="234"/>
      <c r="H279" s="236" t="s">
        <v>19</v>
      </c>
      <c r="I279" s="238"/>
      <c r="J279" s="234"/>
      <c r="K279" s="234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199</v>
      </c>
      <c r="AU279" s="243" t="s">
        <v>81</v>
      </c>
      <c r="AV279" s="13" t="s">
        <v>79</v>
      </c>
      <c r="AW279" s="13" t="s">
        <v>33</v>
      </c>
      <c r="AX279" s="13" t="s">
        <v>72</v>
      </c>
      <c r="AY279" s="243" t="s">
        <v>187</v>
      </c>
    </row>
    <row r="280" s="13" customFormat="1">
      <c r="A280" s="13"/>
      <c r="B280" s="233"/>
      <c r="C280" s="234"/>
      <c r="D280" s="235" t="s">
        <v>199</v>
      </c>
      <c r="E280" s="236" t="s">
        <v>19</v>
      </c>
      <c r="F280" s="237" t="s">
        <v>216</v>
      </c>
      <c r="G280" s="234"/>
      <c r="H280" s="236" t="s">
        <v>19</v>
      </c>
      <c r="I280" s="238"/>
      <c r="J280" s="234"/>
      <c r="K280" s="234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199</v>
      </c>
      <c r="AU280" s="243" t="s">
        <v>81</v>
      </c>
      <c r="AV280" s="13" t="s">
        <v>79</v>
      </c>
      <c r="AW280" s="13" t="s">
        <v>33</v>
      </c>
      <c r="AX280" s="13" t="s">
        <v>72</v>
      </c>
      <c r="AY280" s="243" t="s">
        <v>187</v>
      </c>
    </row>
    <row r="281" s="13" customFormat="1">
      <c r="A281" s="13"/>
      <c r="B281" s="233"/>
      <c r="C281" s="234"/>
      <c r="D281" s="235" t="s">
        <v>199</v>
      </c>
      <c r="E281" s="236" t="s">
        <v>19</v>
      </c>
      <c r="F281" s="237" t="s">
        <v>696</v>
      </c>
      <c r="G281" s="234"/>
      <c r="H281" s="236" t="s">
        <v>19</v>
      </c>
      <c r="I281" s="238"/>
      <c r="J281" s="234"/>
      <c r="K281" s="234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199</v>
      </c>
      <c r="AU281" s="243" t="s">
        <v>81</v>
      </c>
      <c r="AV281" s="13" t="s">
        <v>79</v>
      </c>
      <c r="AW281" s="13" t="s">
        <v>33</v>
      </c>
      <c r="AX281" s="13" t="s">
        <v>72</v>
      </c>
      <c r="AY281" s="243" t="s">
        <v>187</v>
      </c>
    </row>
    <row r="282" s="13" customFormat="1">
      <c r="A282" s="13"/>
      <c r="B282" s="233"/>
      <c r="C282" s="234"/>
      <c r="D282" s="235" t="s">
        <v>199</v>
      </c>
      <c r="E282" s="236" t="s">
        <v>19</v>
      </c>
      <c r="F282" s="237" t="s">
        <v>697</v>
      </c>
      <c r="G282" s="234"/>
      <c r="H282" s="236" t="s">
        <v>19</v>
      </c>
      <c r="I282" s="238"/>
      <c r="J282" s="234"/>
      <c r="K282" s="234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199</v>
      </c>
      <c r="AU282" s="243" t="s">
        <v>81</v>
      </c>
      <c r="AV282" s="13" t="s">
        <v>79</v>
      </c>
      <c r="AW282" s="13" t="s">
        <v>33</v>
      </c>
      <c r="AX282" s="13" t="s">
        <v>72</v>
      </c>
      <c r="AY282" s="243" t="s">
        <v>187</v>
      </c>
    </row>
    <row r="283" s="14" customFormat="1">
      <c r="A283" s="14"/>
      <c r="B283" s="244"/>
      <c r="C283" s="245"/>
      <c r="D283" s="235" t="s">
        <v>199</v>
      </c>
      <c r="E283" s="246" t="s">
        <v>19</v>
      </c>
      <c r="F283" s="247" t="s">
        <v>683</v>
      </c>
      <c r="G283" s="245"/>
      <c r="H283" s="248">
        <v>60.401000000000003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199</v>
      </c>
      <c r="AU283" s="254" t="s">
        <v>81</v>
      </c>
      <c r="AV283" s="14" t="s">
        <v>81</v>
      </c>
      <c r="AW283" s="14" t="s">
        <v>33</v>
      </c>
      <c r="AX283" s="14" t="s">
        <v>72</v>
      </c>
      <c r="AY283" s="254" t="s">
        <v>187</v>
      </c>
    </row>
    <row r="284" s="13" customFormat="1">
      <c r="A284" s="13"/>
      <c r="B284" s="233"/>
      <c r="C284" s="234"/>
      <c r="D284" s="235" t="s">
        <v>199</v>
      </c>
      <c r="E284" s="236" t="s">
        <v>19</v>
      </c>
      <c r="F284" s="237" t="s">
        <v>701</v>
      </c>
      <c r="G284" s="234"/>
      <c r="H284" s="236" t="s">
        <v>19</v>
      </c>
      <c r="I284" s="238"/>
      <c r="J284" s="234"/>
      <c r="K284" s="234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199</v>
      </c>
      <c r="AU284" s="243" t="s">
        <v>81</v>
      </c>
      <c r="AV284" s="13" t="s">
        <v>79</v>
      </c>
      <c r="AW284" s="13" t="s">
        <v>33</v>
      </c>
      <c r="AX284" s="13" t="s">
        <v>72</v>
      </c>
      <c r="AY284" s="243" t="s">
        <v>187</v>
      </c>
    </row>
    <row r="285" s="13" customFormat="1">
      <c r="A285" s="13"/>
      <c r="B285" s="233"/>
      <c r="C285" s="234"/>
      <c r="D285" s="235" t="s">
        <v>199</v>
      </c>
      <c r="E285" s="236" t="s">
        <v>19</v>
      </c>
      <c r="F285" s="237" t="s">
        <v>220</v>
      </c>
      <c r="G285" s="234"/>
      <c r="H285" s="236" t="s">
        <v>19</v>
      </c>
      <c r="I285" s="238"/>
      <c r="J285" s="234"/>
      <c r="K285" s="234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199</v>
      </c>
      <c r="AU285" s="243" t="s">
        <v>81</v>
      </c>
      <c r="AV285" s="13" t="s">
        <v>79</v>
      </c>
      <c r="AW285" s="13" t="s">
        <v>33</v>
      </c>
      <c r="AX285" s="13" t="s">
        <v>72</v>
      </c>
      <c r="AY285" s="243" t="s">
        <v>187</v>
      </c>
    </row>
    <row r="286" s="13" customFormat="1">
      <c r="A286" s="13"/>
      <c r="B286" s="233"/>
      <c r="C286" s="234"/>
      <c r="D286" s="235" t="s">
        <v>199</v>
      </c>
      <c r="E286" s="236" t="s">
        <v>19</v>
      </c>
      <c r="F286" s="237" t="s">
        <v>696</v>
      </c>
      <c r="G286" s="234"/>
      <c r="H286" s="236" t="s">
        <v>19</v>
      </c>
      <c r="I286" s="238"/>
      <c r="J286" s="234"/>
      <c r="K286" s="234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199</v>
      </c>
      <c r="AU286" s="243" t="s">
        <v>81</v>
      </c>
      <c r="AV286" s="13" t="s">
        <v>79</v>
      </c>
      <c r="AW286" s="13" t="s">
        <v>33</v>
      </c>
      <c r="AX286" s="13" t="s">
        <v>72</v>
      </c>
      <c r="AY286" s="243" t="s">
        <v>187</v>
      </c>
    </row>
    <row r="287" s="13" customFormat="1">
      <c r="A287" s="13"/>
      <c r="B287" s="233"/>
      <c r="C287" s="234"/>
      <c r="D287" s="235" t="s">
        <v>199</v>
      </c>
      <c r="E287" s="236" t="s">
        <v>19</v>
      </c>
      <c r="F287" s="237" t="s">
        <v>697</v>
      </c>
      <c r="G287" s="234"/>
      <c r="H287" s="236" t="s">
        <v>19</v>
      </c>
      <c r="I287" s="238"/>
      <c r="J287" s="234"/>
      <c r="K287" s="234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199</v>
      </c>
      <c r="AU287" s="243" t="s">
        <v>81</v>
      </c>
      <c r="AV287" s="13" t="s">
        <v>79</v>
      </c>
      <c r="AW287" s="13" t="s">
        <v>33</v>
      </c>
      <c r="AX287" s="13" t="s">
        <v>72</v>
      </c>
      <c r="AY287" s="243" t="s">
        <v>187</v>
      </c>
    </row>
    <row r="288" s="14" customFormat="1">
      <c r="A288" s="14"/>
      <c r="B288" s="244"/>
      <c r="C288" s="245"/>
      <c r="D288" s="235" t="s">
        <v>199</v>
      </c>
      <c r="E288" s="246" t="s">
        <v>19</v>
      </c>
      <c r="F288" s="247" t="s">
        <v>685</v>
      </c>
      <c r="G288" s="245"/>
      <c r="H288" s="248">
        <v>20.408000000000001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199</v>
      </c>
      <c r="AU288" s="254" t="s">
        <v>81</v>
      </c>
      <c r="AV288" s="14" t="s">
        <v>81</v>
      </c>
      <c r="AW288" s="14" t="s">
        <v>33</v>
      </c>
      <c r="AX288" s="14" t="s">
        <v>72</v>
      </c>
      <c r="AY288" s="254" t="s">
        <v>187</v>
      </c>
    </row>
    <row r="289" s="13" customFormat="1">
      <c r="A289" s="13"/>
      <c r="B289" s="233"/>
      <c r="C289" s="234"/>
      <c r="D289" s="235" t="s">
        <v>199</v>
      </c>
      <c r="E289" s="236" t="s">
        <v>19</v>
      </c>
      <c r="F289" s="237" t="s">
        <v>702</v>
      </c>
      <c r="G289" s="234"/>
      <c r="H289" s="236" t="s">
        <v>19</v>
      </c>
      <c r="I289" s="238"/>
      <c r="J289" s="234"/>
      <c r="K289" s="234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199</v>
      </c>
      <c r="AU289" s="243" t="s">
        <v>81</v>
      </c>
      <c r="AV289" s="13" t="s">
        <v>79</v>
      </c>
      <c r="AW289" s="13" t="s">
        <v>33</v>
      </c>
      <c r="AX289" s="13" t="s">
        <v>72</v>
      </c>
      <c r="AY289" s="243" t="s">
        <v>187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269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696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3" customFormat="1">
      <c r="A292" s="13"/>
      <c r="B292" s="233"/>
      <c r="C292" s="234"/>
      <c r="D292" s="235" t="s">
        <v>199</v>
      </c>
      <c r="E292" s="236" t="s">
        <v>19</v>
      </c>
      <c r="F292" s="237" t="s">
        <v>697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199</v>
      </c>
      <c r="AU292" s="243" t="s">
        <v>81</v>
      </c>
      <c r="AV292" s="13" t="s">
        <v>79</v>
      </c>
      <c r="AW292" s="13" t="s">
        <v>33</v>
      </c>
      <c r="AX292" s="13" t="s">
        <v>72</v>
      </c>
      <c r="AY292" s="243" t="s">
        <v>187</v>
      </c>
    </row>
    <row r="293" s="14" customFormat="1">
      <c r="A293" s="14"/>
      <c r="B293" s="244"/>
      <c r="C293" s="245"/>
      <c r="D293" s="235" t="s">
        <v>199</v>
      </c>
      <c r="E293" s="246" t="s">
        <v>19</v>
      </c>
      <c r="F293" s="247" t="s">
        <v>272</v>
      </c>
      <c r="G293" s="245"/>
      <c r="H293" s="248">
        <v>22.303999999999998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199</v>
      </c>
      <c r="AU293" s="254" t="s">
        <v>81</v>
      </c>
      <c r="AV293" s="14" t="s">
        <v>81</v>
      </c>
      <c r="AW293" s="14" t="s">
        <v>33</v>
      </c>
      <c r="AX293" s="14" t="s">
        <v>72</v>
      </c>
      <c r="AY293" s="254" t="s">
        <v>187</v>
      </c>
    </row>
    <row r="294" s="13" customFormat="1">
      <c r="A294" s="13"/>
      <c r="B294" s="233"/>
      <c r="C294" s="234"/>
      <c r="D294" s="235" t="s">
        <v>199</v>
      </c>
      <c r="E294" s="236" t="s">
        <v>19</v>
      </c>
      <c r="F294" s="237" t="s">
        <v>703</v>
      </c>
      <c r="G294" s="234"/>
      <c r="H294" s="236" t="s">
        <v>19</v>
      </c>
      <c r="I294" s="238"/>
      <c r="J294" s="234"/>
      <c r="K294" s="234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199</v>
      </c>
      <c r="AU294" s="243" t="s">
        <v>81</v>
      </c>
      <c r="AV294" s="13" t="s">
        <v>79</v>
      </c>
      <c r="AW294" s="13" t="s">
        <v>33</v>
      </c>
      <c r="AX294" s="13" t="s">
        <v>72</v>
      </c>
      <c r="AY294" s="243" t="s">
        <v>187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274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696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3" customFormat="1">
      <c r="A297" s="13"/>
      <c r="B297" s="233"/>
      <c r="C297" s="234"/>
      <c r="D297" s="235" t="s">
        <v>199</v>
      </c>
      <c r="E297" s="236" t="s">
        <v>19</v>
      </c>
      <c r="F297" s="237" t="s">
        <v>697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199</v>
      </c>
      <c r="AU297" s="243" t="s">
        <v>81</v>
      </c>
      <c r="AV297" s="13" t="s">
        <v>79</v>
      </c>
      <c r="AW297" s="13" t="s">
        <v>33</v>
      </c>
      <c r="AX297" s="13" t="s">
        <v>72</v>
      </c>
      <c r="AY297" s="243" t="s">
        <v>187</v>
      </c>
    </row>
    <row r="298" s="14" customFormat="1">
      <c r="A298" s="14"/>
      <c r="B298" s="244"/>
      <c r="C298" s="245"/>
      <c r="D298" s="235" t="s">
        <v>199</v>
      </c>
      <c r="E298" s="246" t="s">
        <v>19</v>
      </c>
      <c r="F298" s="247" t="s">
        <v>688</v>
      </c>
      <c r="G298" s="245"/>
      <c r="H298" s="248">
        <v>5.5700000000000003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199</v>
      </c>
      <c r="AU298" s="254" t="s">
        <v>81</v>
      </c>
      <c r="AV298" s="14" t="s">
        <v>81</v>
      </c>
      <c r="AW298" s="14" t="s">
        <v>33</v>
      </c>
      <c r="AX298" s="14" t="s">
        <v>72</v>
      </c>
      <c r="AY298" s="254" t="s">
        <v>187</v>
      </c>
    </row>
    <row r="299" s="13" customFormat="1">
      <c r="A299" s="13"/>
      <c r="B299" s="233"/>
      <c r="C299" s="234"/>
      <c r="D299" s="235" t="s">
        <v>199</v>
      </c>
      <c r="E299" s="236" t="s">
        <v>19</v>
      </c>
      <c r="F299" s="237" t="s">
        <v>298</v>
      </c>
      <c r="G299" s="234"/>
      <c r="H299" s="236" t="s">
        <v>19</v>
      </c>
      <c r="I299" s="238"/>
      <c r="J299" s="234"/>
      <c r="K299" s="234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199</v>
      </c>
      <c r="AU299" s="243" t="s">
        <v>81</v>
      </c>
      <c r="AV299" s="13" t="s">
        <v>79</v>
      </c>
      <c r="AW299" s="13" t="s">
        <v>33</v>
      </c>
      <c r="AX299" s="13" t="s">
        <v>72</v>
      </c>
      <c r="AY299" s="243" t="s">
        <v>187</v>
      </c>
    </row>
    <row r="300" s="14" customFormat="1">
      <c r="A300" s="14"/>
      <c r="B300" s="244"/>
      <c r="C300" s="245"/>
      <c r="D300" s="235" t="s">
        <v>199</v>
      </c>
      <c r="E300" s="246" t="s">
        <v>19</v>
      </c>
      <c r="F300" s="247" t="s">
        <v>704</v>
      </c>
      <c r="G300" s="245"/>
      <c r="H300" s="248">
        <v>0.73099999999999998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199</v>
      </c>
      <c r="AU300" s="254" t="s">
        <v>81</v>
      </c>
      <c r="AV300" s="14" t="s">
        <v>81</v>
      </c>
      <c r="AW300" s="14" t="s">
        <v>33</v>
      </c>
      <c r="AX300" s="14" t="s">
        <v>72</v>
      </c>
      <c r="AY300" s="254" t="s">
        <v>187</v>
      </c>
    </row>
    <row r="301" s="15" customFormat="1">
      <c r="A301" s="15"/>
      <c r="B301" s="255"/>
      <c r="C301" s="256"/>
      <c r="D301" s="235" t="s">
        <v>199</v>
      </c>
      <c r="E301" s="257" t="s">
        <v>19</v>
      </c>
      <c r="F301" s="258" t="s">
        <v>210</v>
      </c>
      <c r="G301" s="256"/>
      <c r="H301" s="259">
        <v>126.66400000000002</v>
      </c>
      <c r="I301" s="260"/>
      <c r="J301" s="256"/>
      <c r="K301" s="256"/>
      <c r="L301" s="261"/>
      <c r="M301" s="262"/>
      <c r="N301" s="263"/>
      <c r="O301" s="263"/>
      <c r="P301" s="263"/>
      <c r="Q301" s="263"/>
      <c r="R301" s="263"/>
      <c r="S301" s="263"/>
      <c r="T301" s="264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5" t="s">
        <v>199</v>
      </c>
      <c r="AU301" s="265" t="s">
        <v>81</v>
      </c>
      <c r="AV301" s="15" t="s">
        <v>195</v>
      </c>
      <c r="AW301" s="15" t="s">
        <v>33</v>
      </c>
      <c r="AX301" s="15" t="s">
        <v>79</v>
      </c>
      <c r="AY301" s="265" t="s">
        <v>187</v>
      </c>
    </row>
    <row r="302" s="12" customFormat="1" ht="22.8" customHeight="1">
      <c r="A302" s="12"/>
      <c r="B302" s="199"/>
      <c r="C302" s="200"/>
      <c r="D302" s="201" t="s">
        <v>71</v>
      </c>
      <c r="E302" s="213" t="s">
        <v>705</v>
      </c>
      <c r="F302" s="213" t="s">
        <v>706</v>
      </c>
      <c r="G302" s="200"/>
      <c r="H302" s="200"/>
      <c r="I302" s="203"/>
      <c r="J302" s="214">
        <f>BK302</f>
        <v>0</v>
      </c>
      <c r="K302" s="200"/>
      <c r="L302" s="205"/>
      <c r="M302" s="206"/>
      <c r="N302" s="207"/>
      <c r="O302" s="207"/>
      <c r="P302" s="208">
        <f>SUM(P303:P304)</f>
        <v>0</v>
      </c>
      <c r="Q302" s="207"/>
      <c r="R302" s="208">
        <f>SUM(R303:R304)</f>
        <v>0</v>
      </c>
      <c r="S302" s="207"/>
      <c r="T302" s="209">
        <f>SUM(T303:T304)</f>
        <v>0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210" t="s">
        <v>79</v>
      </c>
      <c r="AT302" s="211" t="s">
        <v>71</v>
      </c>
      <c r="AU302" s="211" t="s">
        <v>79</v>
      </c>
      <c r="AY302" s="210" t="s">
        <v>187</v>
      </c>
      <c r="BK302" s="212">
        <f>SUM(BK303:BK304)</f>
        <v>0</v>
      </c>
    </row>
    <row r="303" s="2" customFormat="1" ht="33" customHeight="1">
      <c r="A303" s="41"/>
      <c r="B303" s="42"/>
      <c r="C303" s="215" t="s">
        <v>365</v>
      </c>
      <c r="D303" s="215" t="s">
        <v>190</v>
      </c>
      <c r="E303" s="216" t="s">
        <v>707</v>
      </c>
      <c r="F303" s="217" t="s">
        <v>708</v>
      </c>
      <c r="G303" s="218" t="s">
        <v>233</v>
      </c>
      <c r="H303" s="219">
        <v>4.0350000000000001</v>
      </c>
      <c r="I303" s="220"/>
      <c r="J303" s="221">
        <f>ROUND(I303*H303,2)</f>
        <v>0</v>
      </c>
      <c r="K303" s="217" t="s">
        <v>194</v>
      </c>
      <c r="L303" s="47"/>
      <c r="M303" s="222" t="s">
        <v>19</v>
      </c>
      <c r="N303" s="223" t="s">
        <v>43</v>
      </c>
      <c r="O303" s="87"/>
      <c r="P303" s="224">
        <f>O303*H303</f>
        <v>0</v>
      </c>
      <c r="Q303" s="224">
        <v>0</v>
      </c>
      <c r="R303" s="224">
        <f>Q303*H303</f>
        <v>0</v>
      </c>
      <c r="S303" s="224">
        <v>0</v>
      </c>
      <c r="T303" s="225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6" t="s">
        <v>195</v>
      </c>
      <c r="AT303" s="226" t="s">
        <v>190</v>
      </c>
      <c r="AU303" s="226" t="s">
        <v>81</v>
      </c>
      <c r="AY303" s="20" t="s">
        <v>187</v>
      </c>
      <c r="BE303" s="227">
        <f>IF(N303="základní",J303,0)</f>
        <v>0</v>
      </c>
      <c r="BF303" s="227">
        <f>IF(N303="snížená",J303,0)</f>
        <v>0</v>
      </c>
      <c r="BG303" s="227">
        <f>IF(N303="zákl. přenesená",J303,0)</f>
        <v>0</v>
      </c>
      <c r="BH303" s="227">
        <f>IF(N303="sníž. přenesená",J303,0)</f>
        <v>0</v>
      </c>
      <c r="BI303" s="227">
        <f>IF(N303="nulová",J303,0)</f>
        <v>0</v>
      </c>
      <c r="BJ303" s="20" t="s">
        <v>79</v>
      </c>
      <c r="BK303" s="227">
        <f>ROUND(I303*H303,2)</f>
        <v>0</v>
      </c>
      <c r="BL303" s="20" t="s">
        <v>195</v>
      </c>
      <c r="BM303" s="226" t="s">
        <v>709</v>
      </c>
    </row>
    <row r="304" s="2" customFormat="1">
      <c r="A304" s="41"/>
      <c r="B304" s="42"/>
      <c r="C304" s="43"/>
      <c r="D304" s="228" t="s">
        <v>197</v>
      </c>
      <c r="E304" s="43"/>
      <c r="F304" s="229" t="s">
        <v>710</v>
      </c>
      <c r="G304" s="43"/>
      <c r="H304" s="43"/>
      <c r="I304" s="230"/>
      <c r="J304" s="43"/>
      <c r="K304" s="43"/>
      <c r="L304" s="47"/>
      <c r="M304" s="231"/>
      <c r="N304" s="232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197</v>
      </c>
      <c r="AU304" s="20" t="s">
        <v>81</v>
      </c>
    </row>
    <row r="305" s="12" customFormat="1" ht="25.92" customHeight="1">
      <c r="A305" s="12"/>
      <c r="B305" s="199"/>
      <c r="C305" s="200"/>
      <c r="D305" s="201" t="s">
        <v>71</v>
      </c>
      <c r="E305" s="202" t="s">
        <v>258</v>
      </c>
      <c r="F305" s="202" t="s">
        <v>259</v>
      </c>
      <c r="G305" s="200"/>
      <c r="H305" s="200"/>
      <c r="I305" s="203"/>
      <c r="J305" s="204">
        <f>BK305</f>
        <v>0</v>
      </c>
      <c r="K305" s="200"/>
      <c r="L305" s="205"/>
      <c r="M305" s="206"/>
      <c r="N305" s="207"/>
      <c r="O305" s="207"/>
      <c r="P305" s="208">
        <f>P306+P378+P511</f>
        <v>0</v>
      </c>
      <c r="Q305" s="207"/>
      <c r="R305" s="208">
        <f>R306+R378+R511</f>
        <v>4.9044489217599994</v>
      </c>
      <c r="S305" s="207"/>
      <c r="T305" s="209">
        <f>T306+T378+T511</f>
        <v>0.0055574999999999999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0" t="s">
        <v>81</v>
      </c>
      <c r="AT305" s="211" t="s">
        <v>71</v>
      </c>
      <c r="AU305" s="211" t="s">
        <v>72</v>
      </c>
      <c r="AY305" s="210" t="s">
        <v>187</v>
      </c>
      <c r="BK305" s="212">
        <f>BK306+BK378+BK511</f>
        <v>0</v>
      </c>
    </row>
    <row r="306" s="12" customFormat="1" ht="22.8" customHeight="1">
      <c r="A306" s="12"/>
      <c r="B306" s="199"/>
      <c r="C306" s="200"/>
      <c r="D306" s="201" t="s">
        <v>71</v>
      </c>
      <c r="E306" s="213" t="s">
        <v>711</v>
      </c>
      <c r="F306" s="213" t="s">
        <v>712</v>
      </c>
      <c r="G306" s="200"/>
      <c r="H306" s="200"/>
      <c r="I306" s="203"/>
      <c r="J306" s="214">
        <f>BK306</f>
        <v>0</v>
      </c>
      <c r="K306" s="200"/>
      <c r="L306" s="205"/>
      <c r="M306" s="206"/>
      <c r="N306" s="207"/>
      <c r="O306" s="207"/>
      <c r="P306" s="208">
        <f>SUM(P307:P377)</f>
        <v>0</v>
      </c>
      <c r="Q306" s="207"/>
      <c r="R306" s="208">
        <f>SUM(R307:R377)</f>
        <v>1.59275153866</v>
      </c>
      <c r="S306" s="207"/>
      <c r="T306" s="209">
        <f>SUM(T307:T377)</f>
        <v>0</v>
      </c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R306" s="210" t="s">
        <v>81</v>
      </c>
      <c r="AT306" s="211" t="s">
        <v>71</v>
      </c>
      <c r="AU306" s="211" t="s">
        <v>79</v>
      </c>
      <c r="AY306" s="210" t="s">
        <v>187</v>
      </c>
      <c r="BK306" s="212">
        <f>SUM(BK307:BK377)</f>
        <v>0</v>
      </c>
    </row>
    <row r="307" s="2" customFormat="1" ht="24.15" customHeight="1">
      <c r="A307" s="41"/>
      <c r="B307" s="42"/>
      <c r="C307" s="215" t="s">
        <v>8</v>
      </c>
      <c r="D307" s="215" t="s">
        <v>190</v>
      </c>
      <c r="E307" s="216" t="s">
        <v>713</v>
      </c>
      <c r="F307" s="217" t="s">
        <v>714</v>
      </c>
      <c r="G307" s="218" t="s">
        <v>193</v>
      </c>
      <c r="H307" s="219">
        <v>108.68300000000001</v>
      </c>
      <c r="I307" s="220"/>
      <c r="J307" s="221">
        <f>ROUND(I307*H307,2)</f>
        <v>0</v>
      </c>
      <c r="K307" s="217" t="s">
        <v>194</v>
      </c>
      <c r="L307" s="47"/>
      <c r="M307" s="222" t="s">
        <v>19</v>
      </c>
      <c r="N307" s="223" t="s">
        <v>43</v>
      </c>
      <c r="O307" s="87"/>
      <c r="P307" s="224">
        <f>O307*H307</f>
        <v>0</v>
      </c>
      <c r="Q307" s="224">
        <v>0.013855019999999999</v>
      </c>
      <c r="R307" s="224">
        <f>Q307*H307</f>
        <v>1.50580513866</v>
      </c>
      <c r="S307" s="224">
        <v>0</v>
      </c>
      <c r="T307" s="225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6" t="s">
        <v>265</v>
      </c>
      <c r="AT307" s="226" t="s">
        <v>190</v>
      </c>
      <c r="AU307" s="226" t="s">
        <v>81</v>
      </c>
      <c r="AY307" s="20" t="s">
        <v>187</v>
      </c>
      <c r="BE307" s="227">
        <f>IF(N307="základní",J307,0)</f>
        <v>0</v>
      </c>
      <c r="BF307" s="227">
        <f>IF(N307="snížená",J307,0)</f>
        <v>0</v>
      </c>
      <c r="BG307" s="227">
        <f>IF(N307="zákl. přenesená",J307,0)</f>
        <v>0</v>
      </c>
      <c r="BH307" s="227">
        <f>IF(N307="sníž. přenesená",J307,0)</f>
        <v>0</v>
      </c>
      <c r="BI307" s="227">
        <f>IF(N307="nulová",J307,0)</f>
        <v>0</v>
      </c>
      <c r="BJ307" s="20" t="s">
        <v>79</v>
      </c>
      <c r="BK307" s="227">
        <f>ROUND(I307*H307,2)</f>
        <v>0</v>
      </c>
      <c r="BL307" s="20" t="s">
        <v>265</v>
      </c>
      <c r="BM307" s="226" t="s">
        <v>715</v>
      </c>
    </row>
    <row r="308" s="2" customFormat="1">
      <c r="A308" s="41"/>
      <c r="B308" s="42"/>
      <c r="C308" s="43"/>
      <c r="D308" s="228" t="s">
        <v>197</v>
      </c>
      <c r="E308" s="43"/>
      <c r="F308" s="229" t="s">
        <v>716</v>
      </c>
      <c r="G308" s="43"/>
      <c r="H308" s="43"/>
      <c r="I308" s="230"/>
      <c r="J308" s="43"/>
      <c r="K308" s="43"/>
      <c r="L308" s="47"/>
      <c r="M308" s="231"/>
      <c r="N308" s="232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197</v>
      </c>
      <c r="AU308" s="20" t="s">
        <v>81</v>
      </c>
    </row>
    <row r="309" s="13" customFormat="1">
      <c r="A309" s="13"/>
      <c r="B309" s="233"/>
      <c r="C309" s="234"/>
      <c r="D309" s="235" t="s">
        <v>199</v>
      </c>
      <c r="E309" s="236" t="s">
        <v>19</v>
      </c>
      <c r="F309" s="237" t="s">
        <v>717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199</v>
      </c>
      <c r="AU309" s="243" t="s">
        <v>81</v>
      </c>
      <c r="AV309" s="13" t="s">
        <v>79</v>
      </c>
      <c r="AW309" s="13" t="s">
        <v>33</v>
      </c>
      <c r="AX309" s="13" t="s">
        <v>72</v>
      </c>
      <c r="AY309" s="243" t="s">
        <v>187</v>
      </c>
    </row>
    <row r="310" s="13" customFormat="1">
      <c r="A310" s="13"/>
      <c r="B310" s="233"/>
      <c r="C310" s="234"/>
      <c r="D310" s="235" t="s">
        <v>199</v>
      </c>
      <c r="E310" s="236" t="s">
        <v>19</v>
      </c>
      <c r="F310" s="237" t="s">
        <v>216</v>
      </c>
      <c r="G310" s="234"/>
      <c r="H310" s="236" t="s">
        <v>19</v>
      </c>
      <c r="I310" s="238"/>
      <c r="J310" s="234"/>
      <c r="K310" s="234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199</v>
      </c>
      <c r="AU310" s="243" t="s">
        <v>81</v>
      </c>
      <c r="AV310" s="13" t="s">
        <v>79</v>
      </c>
      <c r="AW310" s="13" t="s">
        <v>33</v>
      </c>
      <c r="AX310" s="13" t="s">
        <v>72</v>
      </c>
      <c r="AY310" s="243" t="s">
        <v>187</v>
      </c>
    </row>
    <row r="311" s="13" customFormat="1">
      <c r="A311" s="13"/>
      <c r="B311" s="233"/>
      <c r="C311" s="234"/>
      <c r="D311" s="235" t="s">
        <v>199</v>
      </c>
      <c r="E311" s="236" t="s">
        <v>19</v>
      </c>
      <c r="F311" s="237" t="s">
        <v>718</v>
      </c>
      <c r="G311" s="234"/>
      <c r="H311" s="236" t="s">
        <v>19</v>
      </c>
      <c r="I311" s="238"/>
      <c r="J311" s="234"/>
      <c r="K311" s="234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199</v>
      </c>
      <c r="AU311" s="243" t="s">
        <v>81</v>
      </c>
      <c r="AV311" s="13" t="s">
        <v>79</v>
      </c>
      <c r="AW311" s="13" t="s">
        <v>33</v>
      </c>
      <c r="AX311" s="13" t="s">
        <v>72</v>
      </c>
      <c r="AY311" s="243" t="s">
        <v>187</v>
      </c>
    </row>
    <row r="312" s="13" customFormat="1">
      <c r="A312" s="13"/>
      <c r="B312" s="233"/>
      <c r="C312" s="234"/>
      <c r="D312" s="235" t="s">
        <v>199</v>
      </c>
      <c r="E312" s="236" t="s">
        <v>19</v>
      </c>
      <c r="F312" s="237" t="s">
        <v>719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199</v>
      </c>
      <c r="AU312" s="243" t="s">
        <v>81</v>
      </c>
      <c r="AV312" s="13" t="s">
        <v>79</v>
      </c>
      <c r="AW312" s="13" t="s">
        <v>33</v>
      </c>
      <c r="AX312" s="13" t="s">
        <v>72</v>
      </c>
      <c r="AY312" s="243" t="s">
        <v>187</v>
      </c>
    </row>
    <row r="313" s="14" customFormat="1">
      <c r="A313" s="14"/>
      <c r="B313" s="244"/>
      <c r="C313" s="245"/>
      <c r="D313" s="235" t="s">
        <v>199</v>
      </c>
      <c r="E313" s="246" t="s">
        <v>19</v>
      </c>
      <c r="F313" s="247" t="s">
        <v>683</v>
      </c>
      <c r="G313" s="245"/>
      <c r="H313" s="248">
        <v>60.401000000000003</v>
      </c>
      <c r="I313" s="249"/>
      <c r="J313" s="245"/>
      <c r="K313" s="245"/>
      <c r="L313" s="250"/>
      <c r="M313" s="251"/>
      <c r="N313" s="252"/>
      <c r="O313" s="252"/>
      <c r="P313" s="252"/>
      <c r="Q313" s="252"/>
      <c r="R313" s="252"/>
      <c r="S313" s="252"/>
      <c r="T313" s="253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4" t="s">
        <v>199</v>
      </c>
      <c r="AU313" s="254" t="s">
        <v>81</v>
      </c>
      <c r="AV313" s="14" t="s">
        <v>81</v>
      </c>
      <c r="AW313" s="14" t="s">
        <v>33</v>
      </c>
      <c r="AX313" s="14" t="s">
        <v>72</v>
      </c>
      <c r="AY313" s="254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720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3" customFormat="1">
      <c r="A315" s="13"/>
      <c r="B315" s="233"/>
      <c r="C315" s="234"/>
      <c r="D315" s="235" t="s">
        <v>199</v>
      </c>
      <c r="E315" s="236" t="s">
        <v>19</v>
      </c>
      <c r="F315" s="237" t="s">
        <v>220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199</v>
      </c>
      <c r="AU315" s="243" t="s">
        <v>81</v>
      </c>
      <c r="AV315" s="13" t="s">
        <v>79</v>
      </c>
      <c r="AW315" s="13" t="s">
        <v>33</v>
      </c>
      <c r="AX315" s="13" t="s">
        <v>72</v>
      </c>
      <c r="AY315" s="243" t="s">
        <v>187</v>
      </c>
    </row>
    <row r="316" s="13" customFormat="1">
      <c r="A316" s="13"/>
      <c r="B316" s="233"/>
      <c r="C316" s="234"/>
      <c r="D316" s="235" t="s">
        <v>199</v>
      </c>
      <c r="E316" s="236" t="s">
        <v>19</v>
      </c>
      <c r="F316" s="237" t="s">
        <v>718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199</v>
      </c>
      <c r="AU316" s="243" t="s">
        <v>81</v>
      </c>
      <c r="AV316" s="13" t="s">
        <v>79</v>
      </c>
      <c r="AW316" s="13" t="s">
        <v>33</v>
      </c>
      <c r="AX316" s="13" t="s">
        <v>72</v>
      </c>
      <c r="AY316" s="243" t="s">
        <v>187</v>
      </c>
    </row>
    <row r="317" s="13" customFormat="1">
      <c r="A317" s="13"/>
      <c r="B317" s="233"/>
      <c r="C317" s="234"/>
      <c r="D317" s="235" t="s">
        <v>199</v>
      </c>
      <c r="E317" s="236" t="s">
        <v>19</v>
      </c>
      <c r="F317" s="237" t="s">
        <v>719</v>
      </c>
      <c r="G317" s="234"/>
      <c r="H317" s="236" t="s">
        <v>19</v>
      </c>
      <c r="I317" s="238"/>
      <c r="J317" s="234"/>
      <c r="K317" s="234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199</v>
      </c>
      <c r="AU317" s="243" t="s">
        <v>81</v>
      </c>
      <c r="AV317" s="13" t="s">
        <v>79</v>
      </c>
      <c r="AW317" s="13" t="s">
        <v>33</v>
      </c>
      <c r="AX317" s="13" t="s">
        <v>72</v>
      </c>
      <c r="AY317" s="243" t="s">
        <v>187</v>
      </c>
    </row>
    <row r="318" s="14" customFormat="1">
      <c r="A318" s="14"/>
      <c r="B318" s="244"/>
      <c r="C318" s="245"/>
      <c r="D318" s="235" t="s">
        <v>199</v>
      </c>
      <c r="E318" s="246" t="s">
        <v>19</v>
      </c>
      <c r="F318" s="247" t="s">
        <v>685</v>
      </c>
      <c r="G318" s="245"/>
      <c r="H318" s="248">
        <v>20.408000000000001</v>
      </c>
      <c r="I318" s="249"/>
      <c r="J318" s="245"/>
      <c r="K318" s="245"/>
      <c r="L318" s="250"/>
      <c r="M318" s="251"/>
      <c r="N318" s="252"/>
      <c r="O318" s="252"/>
      <c r="P318" s="252"/>
      <c r="Q318" s="252"/>
      <c r="R318" s="252"/>
      <c r="S318" s="252"/>
      <c r="T318" s="253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4" t="s">
        <v>199</v>
      </c>
      <c r="AU318" s="254" t="s">
        <v>81</v>
      </c>
      <c r="AV318" s="14" t="s">
        <v>81</v>
      </c>
      <c r="AW318" s="14" t="s">
        <v>33</v>
      </c>
      <c r="AX318" s="14" t="s">
        <v>72</v>
      </c>
      <c r="AY318" s="254" t="s">
        <v>187</v>
      </c>
    </row>
    <row r="319" s="13" customFormat="1">
      <c r="A319" s="13"/>
      <c r="B319" s="233"/>
      <c r="C319" s="234"/>
      <c r="D319" s="235" t="s">
        <v>199</v>
      </c>
      <c r="E319" s="236" t="s">
        <v>19</v>
      </c>
      <c r="F319" s="237" t="s">
        <v>721</v>
      </c>
      <c r="G319" s="234"/>
      <c r="H319" s="236" t="s">
        <v>19</v>
      </c>
      <c r="I319" s="238"/>
      <c r="J319" s="234"/>
      <c r="K319" s="234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199</v>
      </c>
      <c r="AU319" s="243" t="s">
        <v>81</v>
      </c>
      <c r="AV319" s="13" t="s">
        <v>79</v>
      </c>
      <c r="AW319" s="13" t="s">
        <v>33</v>
      </c>
      <c r="AX319" s="13" t="s">
        <v>72</v>
      </c>
      <c r="AY319" s="243" t="s">
        <v>187</v>
      </c>
    </row>
    <row r="320" s="13" customFormat="1">
      <c r="A320" s="13"/>
      <c r="B320" s="233"/>
      <c r="C320" s="234"/>
      <c r="D320" s="235" t="s">
        <v>199</v>
      </c>
      <c r="E320" s="236" t="s">
        <v>19</v>
      </c>
      <c r="F320" s="237" t="s">
        <v>269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199</v>
      </c>
      <c r="AU320" s="243" t="s">
        <v>81</v>
      </c>
      <c r="AV320" s="13" t="s">
        <v>79</v>
      </c>
      <c r="AW320" s="13" t="s">
        <v>33</v>
      </c>
      <c r="AX320" s="13" t="s">
        <v>72</v>
      </c>
      <c r="AY320" s="243" t="s">
        <v>187</v>
      </c>
    </row>
    <row r="321" s="13" customFormat="1">
      <c r="A321" s="13"/>
      <c r="B321" s="233"/>
      <c r="C321" s="234"/>
      <c r="D321" s="235" t="s">
        <v>199</v>
      </c>
      <c r="E321" s="236" t="s">
        <v>19</v>
      </c>
      <c r="F321" s="237" t="s">
        <v>718</v>
      </c>
      <c r="G321" s="234"/>
      <c r="H321" s="236" t="s">
        <v>19</v>
      </c>
      <c r="I321" s="238"/>
      <c r="J321" s="234"/>
      <c r="K321" s="234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199</v>
      </c>
      <c r="AU321" s="243" t="s">
        <v>81</v>
      </c>
      <c r="AV321" s="13" t="s">
        <v>79</v>
      </c>
      <c r="AW321" s="13" t="s">
        <v>33</v>
      </c>
      <c r="AX321" s="13" t="s">
        <v>72</v>
      </c>
      <c r="AY321" s="243" t="s">
        <v>187</v>
      </c>
    </row>
    <row r="322" s="13" customFormat="1">
      <c r="A322" s="13"/>
      <c r="B322" s="233"/>
      <c r="C322" s="234"/>
      <c r="D322" s="235" t="s">
        <v>199</v>
      </c>
      <c r="E322" s="236" t="s">
        <v>19</v>
      </c>
      <c r="F322" s="237" t="s">
        <v>719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199</v>
      </c>
      <c r="AU322" s="243" t="s">
        <v>81</v>
      </c>
      <c r="AV322" s="13" t="s">
        <v>79</v>
      </c>
      <c r="AW322" s="13" t="s">
        <v>33</v>
      </c>
      <c r="AX322" s="13" t="s">
        <v>72</v>
      </c>
      <c r="AY322" s="243" t="s">
        <v>187</v>
      </c>
    </row>
    <row r="323" s="14" customFormat="1">
      <c r="A323" s="14"/>
      <c r="B323" s="244"/>
      <c r="C323" s="245"/>
      <c r="D323" s="235" t="s">
        <v>199</v>
      </c>
      <c r="E323" s="246" t="s">
        <v>19</v>
      </c>
      <c r="F323" s="247" t="s">
        <v>272</v>
      </c>
      <c r="G323" s="245"/>
      <c r="H323" s="248">
        <v>22.303999999999998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199</v>
      </c>
      <c r="AU323" s="254" t="s">
        <v>81</v>
      </c>
      <c r="AV323" s="14" t="s">
        <v>81</v>
      </c>
      <c r="AW323" s="14" t="s">
        <v>33</v>
      </c>
      <c r="AX323" s="14" t="s">
        <v>72</v>
      </c>
      <c r="AY323" s="254" t="s">
        <v>187</v>
      </c>
    </row>
    <row r="324" s="13" customFormat="1">
      <c r="A324" s="13"/>
      <c r="B324" s="233"/>
      <c r="C324" s="234"/>
      <c r="D324" s="235" t="s">
        <v>199</v>
      </c>
      <c r="E324" s="236" t="s">
        <v>19</v>
      </c>
      <c r="F324" s="237" t="s">
        <v>722</v>
      </c>
      <c r="G324" s="234"/>
      <c r="H324" s="236" t="s">
        <v>19</v>
      </c>
      <c r="I324" s="238"/>
      <c r="J324" s="234"/>
      <c r="K324" s="234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199</v>
      </c>
      <c r="AU324" s="243" t="s">
        <v>81</v>
      </c>
      <c r="AV324" s="13" t="s">
        <v>79</v>
      </c>
      <c r="AW324" s="13" t="s">
        <v>33</v>
      </c>
      <c r="AX324" s="13" t="s">
        <v>72</v>
      </c>
      <c r="AY324" s="243" t="s">
        <v>187</v>
      </c>
    </row>
    <row r="325" s="13" customFormat="1">
      <c r="A325" s="13"/>
      <c r="B325" s="233"/>
      <c r="C325" s="234"/>
      <c r="D325" s="235" t="s">
        <v>199</v>
      </c>
      <c r="E325" s="236" t="s">
        <v>19</v>
      </c>
      <c r="F325" s="237" t="s">
        <v>274</v>
      </c>
      <c r="G325" s="234"/>
      <c r="H325" s="236" t="s">
        <v>19</v>
      </c>
      <c r="I325" s="238"/>
      <c r="J325" s="234"/>
      <c r="K325" s="234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199</v>
      </c>
      <c r="AU325" s="243" t="s">
        <v>81</v>
      </c>
      <c r="AV325" s="13" t="s">
        <v>79</v>
      </c>
      <c r="AW325" s="13" t="s">
        <v>33</v>
      </c>
      <c r="AX325" s="13" t="s">
        <v>72</v>
      </c>
      <c r="AY325" s="243" t="s">
        <v>187</v>
      </c>
    </row>
    <row r="326" s="13" customFormat="1">
      <c r="A326" s="13"/>
      <c r="B326" s="233"/>
      <c r="C326" s="234"/>
      <c r="D326" s="235" t="s">
        <v>199</v>
      </c>
      <c r="E326" s="236" t="s">
        <v>19</v>
      </c>
      <c r="F326" s="237" t="s">
        <v>718</v>
      </c>
      <c r="G326" s="234"/>
      <c r="H326" s="236" t="s">
        <v>19</v>
      </c>
      <c r="I326" s="238"/>
      <c r="J326" s="234"/>
      <c r="K326" s="234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199</v>
      </c>
      <c r="AU326" s="243" t="s">
        <v>81</v>
      </c>
      <c r="AV326" s="13" t="s">
        <v>79</v>
      </c>
      <c r="AW326" s="13" t="s">
        <v>33</v>
      </c>
      <c r="AX326" s="13" t="s">
        <v>72</v>
      </c>
      <c r="AY326" s="243" t="s">
        <v>187</v>
      </c>
    </row>
    <row r="327" s="13" customFormat="1">
      <c r="A327" s="13"/>
      <c r="B327" s="233"/>
      <c r="C327" s="234"/>
      <c r="D327" s="235" t="s">
        <v>199</v>
      </c>
      <c r="E327" s="236" t="s">
        <v>19</v>
      </c>
      <c r="F327" s="237" t="s">
        <v>719</v>
      </c>
      <c r="G327" s="234"/>
      <c r="H327" s="236" t="s">
        <v>19</v>
      </c>
      <c r="I327" s="238"/>
      <c r="J327" s="234"/>
      <c r="K327" s="234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199</v>
      </c>
      <c r="AU327" s="243" t="s">
        <v>81</v>
      </c>
      <c r="AV327" s="13" t="s">
        <v>79</v>
      </c>
      <c r="AW327" s="13" t="s">
        <v>33</v>
      </c>
      <c r="AX327" s="13" t="s">
        <v>72</v>
      </c>
      <c r="AY327" s="243" t="s">
        <v>187</v>
      </c>
    </row>
    <row r="328" s="14" customFormat="1">
      <c r="A328" s="14"/>
      <c r="B328" s="244"/>
      <c r="C328" s="245"/>
      <c r="D328" s="235" t="s">
        <v>199</v>
      </c>
      <c r="E328" s="246" t="s">
        <v>19</v>
      </c>
      <c r="F328" s="247" t="s">
        <v>688</v>
      </c>
      <c r="G328" s="245"/>
      <c r="H328" s="248">
        <v>5.5700000000000003</v>
      </c>
      <c r="I328" s="249"/>
      <c r="J328" s="245"/>
      <c r="K328" s="245"/>
      <c r="L328" s="250"/>
      <c r="M328" s="251"/>
      <c r="N328" s="252"/>
      <c r="O328" s="252"/>
      <c r="P328" s="252"/>
      <c r="Q328" s="252"/>
      <c r="R328" s="252"/>
      <c r="S328" s="252"/>
      <c r="T328" s="25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4" t="s">
        <v>199</v>
      </c>
      <c r="AU328" s="254" t="s">
        <v>81</v>
      </c>
      <c r="AV328" s="14" t="s">
        <v>81</v>
      </c>
      <c r="AW328" s="14" t="s">
        <v>33</v>
      </c>
      <c r="AX328" s="14" t="s">
        <v>72</v>
      </c>
      <c r="AY328" s="254" t="s">
        <v>187</v>
      </c>
    </row>
    <row r="329" s="15" customFormat="1">
      <c r="A329" s="15"/>
      <c r="B329" s="255"/>
      <c r="C329" s="256"/>
      <c r="D329" s="235" t="s">
        <v>199</v>
      </c>
      <c r="E329" s="257" t="s">
        <v>19</v>
      </c>
      <c r="F329" s="258" t="s">
        <v>210</v>
      </c>
      <c r="G329" s="256"/>
      <c r="H329" s="259">
        <v>108.68299999999999</v>
      </c>
      <c r="I329" s="260"/>
      <c r="J329" s="256"/>
      <c r="K329" s="256"/>
      <c r="L329" s="261"/>
      <c r="M329" s="262"/>
      <c r="N329" s="263"/>
      <c r="O329" s="263"/>
      <c r="P329" s="263"/>
      <c r="Q329" s="263"/>
      <c r="R329" s="263"/>
      <c r="S329" s="263"/>
      <c r="T329" s="264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5" t="s">
        <v>199</v>
      </c>
      <c r="AU329" s="265" t="s">
        <v>81</v>
      </c>
      <c r="AV329" s="15" t="s">
        <v>195</v>
      </c>
      <c r="AW329" s="15" t="s">
        <v>33</v>
      </c>
      <c r="AX329" s="15" t="s">
        <v>79</v>
      </c>
      <c r="AY329" s="265" t="s">
        <v>187</v>
      </c>
    </row>
    <row r="330" s="2" customFormat="1" ht="24.15" customHeight="1">
      <c r="A330" s="41"/>
      <c r="B330" s="42"/>
      <c r="C330" s="215" t="s">
        <v>381</v>
      </c>
      <c r="D330" s="215" t="s">
        <v>190</v>
      </c>
      <c r="E330" s="216" t="s">
        <v>723</v>
      </c>
      <c r="F330" s="217" t="s">
        <v>724</v>
      </c>
      <c r="G330" s="218" t="s">
        <v>193</v>
      </c>
      <c r="H330" s="219">
        <v>108.68300000000001</v>
      </c>
      <c r="I330" s="220"/>
      <c r="J330" s="221">
        <f>ROUND(I330*H330,2)</f>
        <v>0</v>
      </c>
      <c r="K330" s="217" t="s">
        <v>194</v>
      </c>
      <c r="L330" s="47"/>
      <c r="M330" s="222" t="s">
        <v>19</v>
      </c>
      <c r="N330" s="223" t="s">
        <v>43</v>
      </c>
      <c r="O330" s="87"/>
      <c r="P330" s="224">
        <f>O330*H330</f>
        <v>0</v>
      </c>
      <c r="Q330" s="224">
        <v>0.00010000000000000001</v>
      </c>
      <c r="R330" s="224">
        <f>Q330*H330</f>
        <v>0.010868300000000001</v>
      </c>
      <c r="S330" s="224">
        <v>0</v>
      </c>
      <c r="T330" s="225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6" t="s">
        <v>265</v>
      </c>
      <c r="AT330" s="226" t="s">
        <v>190</v>
      </c>
      <c r="AU330" s="226" t="s">
        <v>81</v>
      </c>
      <c r="AY330" s="20" t="s">
        <v>187</v>
      </c>
      <c r="BE330" s="227">
        <f>IF(N330="základní",J330,0)</f>
        <v>0</v>
      </c>
      <c r="BF330" s="227">
        <f>IF(N330="snížená",J330,0)</f>
        <v>0</v>
      </c>
      <c r="BG330" s="227">
        <f>IF(N330="zákl. přenesená",J330,0)</f>
        <v>0</v>
      </c>
      <c r="BH330" s="227">
        <f>IF(N330="sníž. přenesená",J330,0)</f>
        <v>0</v>
      </c>
      <c r="BI330" s="227">
        <f>IF(N330="nulová",J330,0)</f>
        <v>0</v>
      </c>
      <c r="BJ330" s="20" t="s">
        <v>79</v>
      </c>
      <c r="BK330" s="227">
        <f>ROUND(I330*H330,2)</f>
        <v>0</v>
      </c>
      <c r="BL330" s="20" t="s">
        <v>265</v>
      </c>
      <c r="BM330" s="226" t="s">
        <v>725</v>
      </c>
    </row>
    <row r="331" s="2" customFormat="1">
      <c r="A331" s="41"/>
      <c r="B331" s="42"/>
      <c r="C331" s="43"/>
      <c r="D331" s="228" t="s">
        <v>197</v>
      </c>
      <c r="E331" s="43"/>
      <c r="F331" s="229" t="s">
        <v>726</v>
      </c>
      <c r="G331" s="43"/>
      <c r="H331" s="43"/>
      <c r="I331" s="230"/>
      <c r="J331" s="43"/>
      <c r="K331" s="43"/>
      <c r="L331" s="47"/>
      <c r="M331" s="231"/>
      <c r="N331" s="232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197</v>
      </c>
      <c r="AU331" s="20" t="s">
        <v>81</v>
      </c>
    </row>
    <row r="332" s="13" customFormat="1">
      <c r="A332" s="13"/>
      <c r="B332" s="233"/>
      <c r="C332" s="234"/>
      <c r="D332" s="235" t="s">
        <v>199</v>
      </c>
      <c r="E332" s="236" t="s">
        <v>19</v>
      </c>
      <c r="F332" s="237" t="s">
        <v>717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199</v>
      </c>
      <c r="AU332" s="243" t="s">
        <v>81</v>
      </c>
      <c r="AV332" s="13" t="s">
        <v>79</v>
      </c>
      <c r="AW332" s="13" t="s">
        <v>33</v>
      </c>
      <c r="AX332" s="13" t="s">
        <v>72</v>
      </c>
      <c r="AY332" s="243" t="s">
        <v>187</v>
      </c>
    </row>
    <row r="333" s="13" customFormat="1">
      <c r="A333" s="13"/>
      <c r="B333" s="233"/>
      <c r="C333" s="234"/>
      <c r="D333" s="235" t="s">
        <v>199</v>
      </c>
      <c r="E333" s="236" t="s">
        <v>19</v>
      </c>
      <c r="F333" s="237" t="s">
        <v>216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199</v>
      </c>
      <c r="AU333" s="243" t="s">
        <v>81</v>
      </c>
      <c r="AV333" s="13" t="s">
        <v>79</v>
      </c>
      <c r="AW333" s="13" t="s">
        <v>33</v>
      </c>
      <c r="AX333" s="13" t="s">
        <v>72</v>
      </c>
      <c r="AY333" s="243" t="s">
        <v>187</v>
      </c>
    </row>
    <row r="334" s="13" customFormat="1">
      <c r="A334" s="13"/>
      <c r="B334" s="233"/>
      <c r="C334" s="234"/>
      <c r="D334" s="235" t="s">
        <v>199</v>
      </c>
      <c r="E334" s="236" t="s">
        <v>19</v>
      </c>
      <c r="F334" s="237" t="s">
        <v>718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199</v>
      </c>
      <c r="AU334" s="243" t="s">
        <v>81</v>
      </c>
      <c r="AV334" s="13" t="s">
        <v>79</v>
      </c>
      <c r="AW334" s="13" t="s">
        <v>33</v>
      </c>
      <c r="AX334" s="13" t="s">
        <v>72</v>
      </c>
      <c r="AY334" s="243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719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4" customFormat="1">
      <c r="A336" s="14"/>
      <c r="B336" s="244"/>
      <c r="C336" s="245"/>
      <c r="D336" s="235" t="s">
        <v>199</v>
      </c>
      <c r="E336" s="246" t="s">
        <v>19</v>
      </c>
      <c r="F336" s="247" t="s">
        <v>683</v>
      </c>
      <c r="G336" s="245"/>
      <c r="H336" s="248">
        <v>60.401000000000003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199</v>
      </c>
      <c r="AU336" s="254" t="s">
        <v>81</v>
      </c>
      <c r="AV336" s="14" t="s">
        <v>81</v>
      </c>
      <c r="AW336" s="14" t="s">
        <v>33</v>
      </c>
      <c r="AX336" s="14" t="s">
        <v>72</v>
      </c>
      <c r="AY336" s="254" t="s">
        <v>187</v>
      </c>
    </row>
    <row r="337" s="13" customFormat="1">
      <c r="A337" s="13"/>
      <c r="B337" s="233"/>
      <c r="C337" s="234"/>
      <c r="D337" s="235" t="s">
        <v>199</v>
      </c>
      <c r="E337" s="236" t="s">
        <v>19</v>
      </c>
      <c r="F337" s="237" t="s">
        <v>720</v>
      </c>
      <c r="G337" s="234"/>
      <c r="H337" s="236" t="s">
        <v>19</v>
      </c>
      <c r="I337" s="238"/>
      <c r="J337" s="234"/>
      <c r="K337" s="234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199</v>
      </c>
      <c r="AU337" s="243" t="s">
        <v>81</v>
      </c>
      <c r="AV337" s="13" t="s">
        <v>79</v>
      </c>
      <c r="AW337" s="13" t="s">
        <v>33</v>
      </c>
      <c r="AX337" s="13" t="s">
        <v>72</v>
      </c>
      <c r="AY337" s="243" t="s">
        <v>187</v>
      </c>
    </row>
    <row r="338" s="13" customFormat="1">
      <c r="A338" s="13"/>
      <c r="B338" s="233"/>
      <c r="C338" s="234"/>
      <c r="D338" s="235" t="s">
        <v>199</v>
      </c>
      <c r="E338" s="236" t="s">
        <v>19</v>
      </c>
      <c r="F338" s="237" t="s">
        <v>220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199</v>
      </c>
      <c r="AU338" s="243" t="s">
        <v>81</v>
      </c>
      <c r="AV338" s="13" t="s">
        <v>79</v>
      </c>
      <c r="AW338" s="13" t="s">
        <v>33</v>
      </c>
      <c r="AX338" s="13" t="s">
        <v>72</v>
      </c>
      <c r="AY338" s="243" t="s">
        <v>187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718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3" customFormat="1">
      <c r="A340" s="13"/>
      <c r="B340" s="233"/>
      <c r="C340" s="234"/>
      <c r="D340" s="235" t="s">
        <v>199</v>
      </c>
      <c r="E340" s="236" t="s">
        <v>19</v>
      </c>
      <c r="F340" s="237" t="s">
        <v>719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199</v>
      </c>
      <c r="AU340" s="243" t="s">
        <v>81</v>
      </c>
      <c r="AV340" s="13" t="s">
        <v>79</v>
      </c>
      <c r="AW340" s="13" t="s">
        <v>33</v>
      </c>
      <c r="AX340" s="13" t="s">
        <v>72</v>
      </c>
      <c r="AY340" s="243" t="s">
        <v>187</v>
      </c>
    </row>
    <row r="341" s="14" customFormat="1">
      <c r="A341" s="14"/>
      <c r="B341" s="244"/>
      <c r="C341" s="245"/>
      <c r="D341" s="235" t="s">
        <v>199</v>
      </c>
      <c r="E341" s="246" t="s">
        <v>19</v>
      </c>
      <c r="F341" s="247" t="s">
        <v>685</v>
      </c>
      <c r="G341" s="245"/>
      <c r="H341" s="248">
        <v>20.408000000000001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199</v>
      </c>
      <c r="AU341" s="254" t="s">
        <v>81</v>
      </c>
      <c r="AV341" s="14" t="s">
        <v>81</v>
      </c>
      <c r="AW341" s="14" t="s">
        <v>33</v>
      </c>
      <c r="AX341" s="14" t="s">
        <v>72</v>
      </c>
      <c r="AY341" s="254" t="s">
        <v>187</v>
      </c>
    </row>
    <row r="342" s="13" customFormat="1">
      <c r="A342" s="13"/>
      <c r="B342" s="233"/>
      <c r="C342" s="234"/>
      <c r="D342" s="235" t="s">
        <v>199</v>
      </c>
      <c r="E342" s="236" t="s">
        <v>19</v>
      </c>
      <c r="F342" s="237" t="s">
        <v>721</v>
      </c>
      <c r="G342" s="234"/>
      <c r="H342" s="236" t="s">
        <v>19</v>
      </c>
      <c r="I342" s="238"/>
      <c r="J342" s="234"/>
      <c r="K342" s="234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199</v>
      </c>
      <c r="AU342" s="243" t="s">
        <v>81</v>
      </c>
      <c r="AV342" s="13" t="s">
        <v>79</v>
      </c>
      <c r="AW342" s="13" t="s">
        <v>33</v>
      </c>
      <c r="AX342" s="13" t="s">
        <v>72</v>
      </c>
      <c r="AY342" s="243" t="s">
        <v>187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269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3" customFormat="1">
      <c r="A344" s="13"/>
      <c r="B344" s="233"/>
      <c r="C344" s="234"/>
      <c r="D344" s="235" t="s">
        <v>199</v>
      </c>
      <c r="E344" s="236" t="s">
        <v>19</v>
      </c>
      <c r="F344" s="237" t="s">
        <v>718</v>
      </c>
      <c r="G344" s="234"/>
      <c r="H344" s="236" t="s">
        <v>19</v>
      </c>
      <c r="I344" s="238"/>
      <c r="J344" s="234"/>
      <c r="K344" s="234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199</v>
      </c>
      <c r="AU344" s="243" t="s">
        <v>81</v>
      </c>
      <c r="AV344" s="13" t="s">
        <v>79</v>
      </c>
      <c r="AW344" s="13" t="s">
        <v>33</v>
      </c>
      <c r="AX344" s="13" t="s">
        <v>72</v>
      </c>
      <c r="AY344" s="243" t="s">
        <v>187</v>
      </c>
    </row>
    <row r="345" s="13" customFormat="1">
      <c r="A345" s="13"/>
      <c r="B345" s="233"/>
      <c r="C345" s="234"/>
      <c r="D345" s="235" t="s">
        <v>199</v>
      </c>
      <c r="E345" s="236" t="s">
        <v>19</v>
      </c>
      <c r="F345" s="237" t="s">
        <v>719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199</v>
      </c>
      <c r="AU345" s="243" t="s">
        <v>81</v>
      </c>
      <c r="AV345" s="13" t="s">
        <v>79</v>
      </c>
      <c r="AW345" s="13" t="s">
        <v>33</v>
      </c>
      <c r="AX345" s="13" t="s">
        <v>72</v>
      </c>
      <c r="AY345" s="243" t="s">
        <v>187</v>
      </c>
    </row>
    <row r="346" s="14" customFormat="1">
      <c r="A346" s="14"/>
      <c r="B346" s="244"/>
      <c r="C346" s="245"/>
      <c r="D346" s="235" t="s">
        <v>199</v>
      </c>
      <c r="E346" s="246" t="s">
        <v>19</v>
      </c>
      <c r="F346" s="247" t="s">
        <v>272</v>
      </c>
      <c r="G346" s="245"/>
      <c r="H346" s="248">
        <v>22.303999999999998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199</v>
      </c>
      <c r="AU346" s="254" t="s">
        <v>81</v>
      </c>
      <c r="AV346" s="14" t="s">
        <v>81</v>
      </c>
      <c r="AW346" s="14" t="s">
        <v>33</v>
      </c>
      <c r="AX346" s="14" t="s">
        <v>72</v>
      </c>
      <c r="AY346" s="254" t="s">
        <v>187</v>
      </c>
    </row>
    <row r="347" s="13" customFormat="1">
      <c r="A347" s="13"/>
      <c r="B347" s="233"/>
      <c r="C347" s="234"/>
      <c r="D347" s="235" t="s">
        <v>199</v>
      </c>
      <c r="E347" s="236" t="s">
        <v>19</v>
      </c>
      <c r="F347" s="237" t="s">
        <v>722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199</v>
      </c>
      <c r="AU347" s="243" t="s">
        <v>81</v>
      </c>
      <c r="AV347" s="13" t="s">
        <v>79</v>
      </c>
      <c r="AW347" s="13" t="s">
        <v>33</v>
      </c>
      <c r="AX347" s="13" t="s">
        <v>72</v>
      </c>
      <c r="AY347" s="243" t="s">
        <v>187</v>
      </c>
    </row>
    <row r="348" s="13" customFormat="1">
      <c r="A348" s="13"/>
      <c r="B348" s="233"/>
      <c r="C348" s="234"/>
      <c r="D348" s="235" t="s">
        <v>199</v>
      </c>
      <c r="E348" s="236" t="s">
        <v>19</v>
      </c>
      <c r="F348" s="237" t="s">
        <v>274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199</v>
      </c>
      <c r="AU348" s="243" t="s">
        <v>81</v>
      </c>
      <c r="AV348" s="13" t="s">
        <v>79</v>
      </c>
      <c r="AW348" s="13" t="s">
        <v>33</v>
      </c>
      <c r="AX348" s="13" t="s">
        <v>72</v>
      </c>
      <c r="AY348" s="243" t="s">
        <v>187</v>
      </c>
    </row>
    <row r="349" s="13" customFormat="1">
      <c r="A349" s="13"/>
      <c r="B349" s="233"/>
      <c r="C349" s="234"/>
      <c r="D349" s="235" t="s">
        <v>199</v>
      </c>
      <c r="E349" s="236" t="s">
        <v>19</v>
      </c>
      <c r="F349" s="237" t="s">
        <v>718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199</v>
      </c>
      <c r="AU349" s="243" t="s">
        <v>81</v>
      </c>
      <c r="AV349" s="13" t="s">
        <v>79</v>
      </c>
      <c r="AW349" s="13" t="s">
        <v>33</v>
      </c>
      <c r="AX349" s="13" t="s">
        <v>72</v>
      </c>
      <c r="AY349" s="243" t="s">
        <v>187</v>
      </c>
    </row>
    <row r="350" s="13" customFormat="1">
      <c r="A350" s="13"/>
      <c r="B350" s="233"/>
      <c r="C350" s="234"/>
      <c r="D350" s="235" t="s">
        <v>199</v>
      </c>
      <c r="E350" s="236" t="s">
        <v>19</v>
      </c>
      <c r="F350" s="237" t="s">
        <v>719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199</v>
      </c>
      <c r="AU350" s="243" t="s">
        <v>81</v>
      </c>
      <c r="AV350" s="13" t="s">
        <v>79</v>
      </c>
      <c r="AW350" s="13" t="s">
        <v>33</v>
      </c>
      <c r="AX350" s="13" t="s">
        <v>72</v>
      </c>
      <c r="AY350" s="243" t="s">
        <v>187</v>
      </c>
    </row>
    <row r="351" s="14" customFormat="1">
      <c r="A351" s="14"/>
      <c r="B351" s="244"/>
      <c r="C351" s="245"/>
      <c r="D351" s="235" t="s">
        <v>199</v>
      </c>
      <c r="E351" s="246" t="s">
        <v>19</v>
      </c>
      <c r="F351" s="247" t="s">
        <v>688</v>
      </c>
      <c r="G351" s="245"/>
      <c r="H351" s="248">
        <v>5.5700000000000003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199</v>
      </c>
      <c r="AU351" s="254" t="s">
        <v>81</v>
      </c>
      <c r="AV351" s="14" t="s">
        <v>81</v>
      </c>
      <c r="AW351" s="14" t="s">
        <v>33</v>
      </c>
      <c r="AX351" s="14" t="s">
        <v>72</v>
      </c>
      <c r="AY351" s="254" t="s">
        <v>187</v>
      </c>
    </row>
    <row r="352" s="15" customFormat="1">
      <c r="A352" s="15"/>
      <c r="B352" s="255"/>
      <c r="C352" s="256"/>
      <c r="D352" s="235" t="s">
        <v>199</v>
      </c>
      <c r="E352" s="257" t="s">
        <v>19</v>
      </c>
      <c r="F352" s="258" t="s">
        <v>210</v>
      </c>
      <c r="G352" s="256"/>
      <c r="H352" s="259">
        <v>108.68299999999999</v>
      </c>
      <c r="I352" s="260"/>
      <c r="J352" s="256"/>
      <c r="K352" s="256"/>
      <c r="L352" s="261"/>
      <c r="M352" s="262"/>
      <c r="N352" s="263"/>
      <c r="O352" s="263"/>
      <c r="P352" s="263"/>
      <c r="Q352" s="263"/>
      <c r="R352" s="263"/>
      <c r="S352" s="263"/>
      <c r="T352" s="264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5" t="s">
        <v>199</v>
      </c>
      <c r="AU352" s="265" t="s">
        <v>81</v>
      </c>
      <c r="AV352" s="15" t="s">
        <v>195</v>
      </c>
      <c r="AW352" s="15" t="s">
        <v>33</v>
      </c>
      <c r="AX352" s="15" t="s">
        <v>79</v>
      </c>
      <c r="AY352" s="265" t="s">
        <v>187</v>
      </c>
    </row>
    <row r="353" s="2" customFormat="1" ht="21.75" customHeight="1">
      <c r="A353" s="41"/>
      <c r="B353" s="42"/>
      <c r="C353" s="215" t="s">
        <v>390</v>
      </c>
      <c r="D353" s="215" t="s">
        <v>190</v>
      </c>
      <c r="E353" s="216" t="s">
        <v>727</v>
      </c>
      <c r="F353" s="217" t="s">
        <v>728</v>
      </c>
      <c r="G353" s="218" t="s">
        <v>193</v>
      </c>
      <c r="H353" s="219">
        <v>108.68300000000001</v>
      </c>
      <c r="I353" s="220"/>
      <c r="J353" s="221">
        <f>ROUND(I353*H353,2)</f>
        <v>0</v>
      </c>
      <c r="K353" s="217" t="s">
        <v>194</v>
      </c>
      <c r="L353" s="47"/>
      <c r="M353" s="222" t="s">
        <v>19</v>
      </c>
      <c r="N353" s="223" t="s">
        <v>43</v>
      </c>
      <c r="O353" s="87"/>
      <c r="P353" s="224">
        <f>O353*H353</f>
        <v>0</v>
      </c>
      <c r="Q353" s="224">
        <v>0.00069999999999999999</v>
      </c>
      <c r="R353" s="224">
        <f>Q353*H353</f>
        <v>0.07607810000000001</v>
      </c>
      <c r="S353" s="224">
        <v>0</v>
      </c>
      <c r="T353" s="225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6" t="s">
        <v>265</v>
      </c>
      <c r="AT353" s="226" t="s">
        <v>190</v>
      </c>
      <c r="AU353" s="226" t="s">
        <v>81</v>
      </c>
      <c r="AY353" s="20" t="s">
        <v>187</v>
      </c>
      <c r="BE353" s="227">
        <f>IF(N353="základní",J353,0)</f>
        <v>0</v>
      </c>
      <c r="BF353" s="227">
        <f>IF(N353="snížená",J353,0)</f>
        <v>0</v>
      </c>
      <c r="BG353" s="227">
        <f>IF(N353="zákl. přenesená",J353,0)</f>
        <v>0</v>
      </c>
      <c r="BH353" s="227">
        <f>IF(N353="sníž. přenesená",J353,0)</f>
        <v>0</v>
      </c>
      <c r="BI353" s="227">
        <f>IF(N353="nulová",J353,0)</f>
        <v>0</v>
      </c>
      <c r="BJ353" s="20" t="s">
        <v>79</v>
      </c>
      <c r="BK353" s="227">
        <f>ROUND(I353*H353,2)</f>
        <v>0</v>
      </c>
      <c r="BL353" s="20" t="s">
        <v>265</v>
      </c>
      <c r="BM353" s="226" t="s">
        <v>729</v>
      </c>
    </row>
    <row r="354" s="2" customFormat="1">
      <c r="A354" s="41"/>
      <c r="B354" s="42"/>
      <c r="C354" s="43"/>
      <c r="D354" s="228" t="s">
        <v>197</v>
      </c>
      <c r="E354" s="43"/>
      <c r="F354" s="229" t="s">
        <v>730</v>
      </c>
      <c r="G354" s="43"/>
      <c r="H354" s="43"/>
      <c r="I354" s="230"/>
      <c r="J354" s="43"/>
      <c r="K354" s="43"/>
      <c r="L354" s="47"/>
      <c r="M354" s="231"/>
      <c r="N354" s="232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197</v>
      </c>
      <c r="AU354" s="20" t="s">
        <v>81</v>
      </c>
    </row>
    <row r="355" s="13" customFormat="1">
      <c r="A355" s="13"/>
      <c r="B355" s="233"/>
      <c r="C355" s="234"/>
      <c r="D355" s="235" t="s">
        <v>199</v>
      </c>
      <c r="E355" s="236" t="s">
        <v>19</v>
      </c>
      <c r="F355" s="237" t="s">
        <v>717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199</v>
      </c>
      <c r="AU355" s="243" t="s">
        <v>81</v>
      </c>
      <c r="AV355" s="13" t="s">
        <v>79</v>
      </c>
      <c r="AW355" s="13" t="s">
        <v>33</v>
      </c>
      <c r="AX355" s="13" t="s">
        <v>72</v>
      </c>
      <c r="AY355" s="243" t="s">
        <v>187</v>
      </c>
    </row>
    <row r="356" s="13" customFormat="1">
      <c r="A356" s="13"/>
      <c r="B356" s="233"/>
      <c r="C356" s="234"/>
      <c r="D356" s="235" t="s">
        <v>199</v>
      </c>
      <c r="E356" s="236" t="s">
        <v>19</v>
      </c>
      <c r="F356" s="237" t="s">
        <v>216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199</v>
      </c>
      <c r="AU356" s="243" t="s">
        <v>81</v>
      </c>
      <c r="AV356" s="13" t="s">
        <v>79</v>
      </c>
      <c r="AW356" s="13" t="s">
        <v>33</v>
      </c>
      <c r="AX356" s="13" t="s">
        <v>72</v>
      </c>
      <c r="AY356" s="243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718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3" customFormat="1">
      <c r="A358" s="13"/>
      <c r="B358" s="233"/>
      <c r="C358" s="234"/>
      <c r="D358" s="235" t="s">
        <v>199</v>
      </c>
      <c r="E358" s="236" t="s">
        <v>19</v>
      </c>
      <c r="F358" s="237" t="s">
        <v>719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199</v>
      </c>
      <c r="AU358" s="243" t="s">
        <v>81</v>
      </c>
      <c r="AV358" s="13" t="s">
        <v>79</v>
      </c>
      <c r="AW358" s="13" t="s">
        <v>33</v>
      </c>
      <c r="AX358" s="13" t="s">
        <v>72</v>
      </c>
      <c r="AY358" s="243" t="s">
        <v>187</v>
      </c>
    </row>
    <row r="359" s="14" customFormat="1">
      <c r="A359" s="14"/>
      <c r="B359" s="244"/>
      <c r="C359" s="245"/>
      <c r="D359" s="235" t="s">
        <v>199</v>
      </c>
      <c r="E359" s="246" t="s">
        <v>19</v>
      </c>
      <c r="F359" s="247" t="s">
        <v>683</v>
      </c>
      <c r="G359" s="245"/>
      <c r="H359" s="248">
        <v>60.401000000000003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199</v>
      </c>
      <c r="AU359" s="254" t="s">
        <v>81</v>
      </c>
      <c r="AV359" s="14" t="s">
        <v>81</v>
      </c>
      <c r="AW359" s="14" t="s">
        <v>33</v>
      </c>
      <c r="AX359" s="14" t="s">
        <v>72</v>
      </c>
      <c r="AY359" s="254" t="s">
        <v>187</v>
      </c>
    </row>
    <row r="360" s="13" customFormat="1">
      <c r="A360" s="13"/>
      <c r="B360" s="233"/>
      <c r="C360" s="234"/>
      <c r="D360" s="235" t="s">
        <v>199</v>
      </c>
      <c r="E360" s="236" t="s">
        <v>19</v>
      </c>
      <c r="F360" s="237" t="s">
        <v>720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199</v>
      </c>
      <c r="AU360" s="243" t="s">
        <v>81</v>
      </c>
      <c r="AV360" s="13" t="s">
        <v>79</v>
      </c>
      <c r="AW360" s="13" t="s">
        <v>33</v>
      </c>
      <c r="AX360" s="13" t="s">
        <v>72</v>
      </c>
      <c r="AY360" s="243" t="s">
        <v>187</v>
      </c>
    </row>
    <row r="361" s="13" customFormat="1">
      <c r="A361" s="13"/>
      <c r="B361" s="233"/>
      <c r="C361" s="234"/>
      <c r="D361" s="235" t="s">
        <v>199</v>
      </c>
      <c r="E361" s="236" t="s">
        <v>19</v>
      </c>
      <c r="F361" s="237" t="s">
        <v>220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199</v>
      </c>
      <c r="AU361" s="243" t="s">
        <v>81</v>
      </c>
      <c r="AV361" s="13" t="s">
        <v>79</v>
      </c>
      <c r="AW361" s="13" t="s">
        <v>33</v>
      </c>
      <c r="AX361" s="13" t="s">
        <v>72</v>
      </c>
      <c r="AY361" s="243" t="s">
        <v>187</v>
      </c>
    </row>
    <row r="362" s="13" customFormat="1">
      <c r="A362" s="13"/>
      <c r="B362" s="233"/>
      <c r="C362" s="234"/>
      <c r="D362" s="235" t="s">
        <v>199</v>
      </c>
      <c r="E362" s="236" t="s">
        <v>19</v>
      </c>
      <c r="F362" s="237" t="s">
        <v>718</v>
      </c>
      <c r="G362" s="234"/>
      <c r="H362" s="236" t="s">
        <v>19</v>
      </c>
      <c r="I362" s="238"/>
      <c r="J362" s="234"/>
      <c r="K362" s="234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199</v>
      </c>
      <c r="AU362" s="243" t="s">
        <v>81</v>
      </c>
      <c r="AV362" s="13" t="s">
        <v>79</v>
      </c>
      <c r="AW362" s="13" t="s">
        <v>33</v>
      </c>
      <c r="AX362" s="13" t="s">
        <v>72</v>
      </c>
      <c r="AY362" s="243" t="s">
        <v>187</v>
      </c>
    </row>
    <row r="363" s="13" customFormat="1">
      <c r="A363" s="13"/>
      <c r="B363" s="233"/>
      <c r="C363" s="234"/>
      <c r="D363" s="235" t="s">
        <v>199</v>
      </c>
      <c r="E363" s="236" t="s">
        <v>19</v>
      </c>
      <c r="F363" s="237" t="s">
        <v>719</v>
      </c>
      <c r="G363" s="234"/>
      <c r="H363" s="236" t="s">
        <v>19</v>
      </c>
      <c r="I363" s="238"/>
      <c r="J363" s="234"/>
      <c r="K363" s="234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199</v>
      </c>
      <c r="AU363" s="243" t="s">
        <v>81</v>
      </c>
      <c r="AV363" s="13" t="s">
        <v>79</v>
      </c>
      <c r="AW363" s="13" t="s">
        <v>33</v>
      </c>
      <c r="AX363" s="13" t="s">
        <v>72</v>
      </c>
      <c r="AY363" s="243" t="s">
        <v>187</v>
      </c>
    </row>
    <row r="364" s="14" customFormat="1">
      <c r="A364" s="14"/>
      <c r="B364" s="244"/>
      <c r="C364" s="245"/>
      <c r="D364" s="235" t="s">
        <v>199</v>
      </c>
      <c r="E364" s="246" t="s">
        <v>19</v>
      </c>
      <c r="F364" s="247" t="s">
        <v>685</v>
      </c>
      <c r="G364" s="245"/>
      <c r="H364" s="248">
        <v>20.408000000000001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199</v>
      </c>
      <c r="AU364" s="254" t="s">
        <v>81</v>
      </c>
      <c r="AV364" s="14" t="s">
        <v>81</v>
      </c>
      <c r="AW364" s="14" t="s">
        <v>33</v>
      </c>
      <c r="AX364" s="14" t="s">
        <v>72</v>
      </c>
      <c r="AY364" s="254" t="s">
        <v>187</v>
      </c>
    </row>
    <row r="365" s="13" customFormat="1">
      <c r="A365" s="13"/>
      <c r="B365" s="233"/>
      <c r="C365" s="234"/>
      <c r="D365" s="235" t="s">
        <v>199</v>
      </c>
      <c r="E365" s="236" t="s">
        <v>19</v>
      </c>
      <c r="F365" s="237" t="s">
        <v>721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199</v>
      </c>
      <c r="AU365" s="243" t="s">
        <v>81</v>
      </c>
      <c r="AV365" s="13" t="s">
        <v>79</v>
      </c>
      <c r="AW365" s="13" t="s">
        <v>33</v>
      </c>
      <c r="AX365" s="13" t="s">
        <v>72</v>
      </c>
      <c r="AY365" s="243" t="s">
        <v>187</v>
      </c>
    </row>
    <row r="366" s="13" customFormat="1">
      <c r="A366" s="13"/>
      <c r="B366" s="233"/>
      <c r="C366" s="234"/>
      <c r="D366" s="235" t="s">
        <v>199</v>
      </c>
      <c r="E366" s="236" t="s">
        <v>19</v>
      </c>
      <c r="F366" s="237" t="s">
        <v>269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199</v>
      </c>
      <c r="AU366" s="243" t="s">
        <v>81</v>
      </c>
      <c r="AV366" s="13" t="s">
        <v>79</v>
      </c>
      <c r="AW366" s="13" t="s">
        <v>33</v>
      </c>
      <c r="AX366" s="13" t="s">
        <v>72</v>
      </c>
      <c r="AY366" s="243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718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3" customFormat="1">
      <c r="A368" s="13"/>
      <c r="B368" s="233"/>
      <c r="C368" s="234"/>
      <c r="D368" s="235" t="s">
        <v>199</v>
      </c>
      <c r="E368" s="236" t="s">
        <v>19</v>
      </c>
      <c r="F368" s="237" t="s">
        <v>719</v>
      </c>
      <c r="G368" s="234"/>
      <c r="H368" s="236" t="s">
        <v>19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199</v>
      </c>
      <c r="AU368" s="243" t="s">
        <v>81</v>
      </c>
      <c r="AV368" s="13" t="s">
        <v>79</v>
      </c>
      <c r="AW368" s="13" t="s">
        <v>33</v>
      </c>
      <c r="AX368" s="13" t="s">
        <v>72</v>
      </c>
      <c r="AY368" s="243" t="s">
        <v>187</v>
      </c>
    </row>
    <row r="369" s="14" customFormat="1">
      <c r="A369" s="14"/>
      <c r="B369" s="244"/>
      <c r="C369" s="245"/>
      <c r="D369" s="235" t="s">
        <v>199</v>
      </c>
      <c r="E369" s="246" t="s">
        <v>19</v>
      </c>
      <c r="F369" s="247" t="s">
        <v>272</v>
      </c>
      <c r="G369" s="245"/>
      <c r="H369" s="248">
        <v>22.303999999999998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199</v>
      </c>
      <c r="AU369" s="254" t="s">
        <v>81</v>
      </c>
      <c r="AV369" s="14" t="s">
        <v>81</v>
      </c>
      <c r="AW369" s="14" t="s">
        <v>33</v>
      </c>
      <c r="AX369" s="14" t="s">
        <v>72</v>
      </c>
      <c r="AY369" s="254" t="s">
        <v>187</v>
      </c>
    </row>
    <row r="370" s="13" customFormat="1">
      <c r="A370" s="13"/>
      <c r="B370" s="233"/>
      <c r="C370" s="234"/>
      <c r="D370" s="235" t="s">
        <v>199</v>
      </c>
      <c r="E370" s="236" t="s">
        <v>19</v>
      </c>
      <c r="F370" s="237" t="s">
        <v>722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199</v>
      </c>
      <c r="AU370" s="243" t="s">
        <v>81</v>
      </c>
      <c r="AV370" s="13" t="s">
        <v>79</v>
      </c>
      <c r="AW370" s="13" t="s">
        <v>33</v>
      </c>
      <c r="AX370" s="13" t="s">
        <v>72</v>
      </c>
      <c r="AY370" s="243" t="s">
        <v>187</v>
      </c>
    </row>
    <row r="371" s="13" customFormat="1">
      <c r="A371" s="13"/>
      <c r="B371" s="233"/>
      <c r="C371" s="234"/>
      <c r="D371" s="235" t="s">
        <v>199</v>
      </c>
      <c r="E371" s="236" t="s">
        <v>19</v>
      </c>
      <c r="F371" s="237" t="s">
        <v>274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199</v>
      </c>
      <c r="AU371" s="243" t="s">
        <v>81</v>
      </c>
      <c r="AV371" s="13" t="s">
        <v>79</v>
      </c>
      <c r="AW371" s="13" t="s">
        <v>33</v>
      </c>
      <c r="AX371" s="13" t="s">
        <v>72</v>
      </c>
      <c r="AY371" s="243" t="s">
        <v>187</v>
      </c>
    </row>
    <row r="372" s="13" customFormat="1">
      <c r="A372" s="13"/>
      <c r="B372" s="233"/>
      <c r="C372" s="234"/>
      <c r="D372" s="235" t="s">
        <v>199</v>
      </c>
      <c r="E372" s="236" t="s">
        <v>19</v>
      </c>
      <c r="F372" s="237" t="s">
        <v>718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199</v>
      </c>
      <c r="AU372" s="243" t="s">
        <v>81</v>
      </c>
      <c r="AV372" s="13" t="s">
        <v>79</v>
      </c>
      <c r="AW372" s="13" t="s">
        <v>33</v>
      </c>
      <c r="AX372" s="13" t="s">
        <v>72</v>
      </c>
      <c r="AY372" s="243" t="s">
        <v>187</v>
      </c>
    </row>
    <row r="373" s="13" customFormat="1">
      <c r="A373" s="13"/>
      <c r="B373" s="233"/>
      <c r="C373" s="234"/>
      <c r="D373" s="235" t="s">
        <v>199</v>
      </c>
      <c r="E373" s="236" t="s">
        <v>19</v>
      </c>
      <c r="F373" s="237" t="s">
        <v>719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199</v>
      </c>
      <c r="AU373" s="243" t="s">
        <v>81</v>
      </c>
      <c r="AV373" s="13" t="s">
        <v>79</v>
      </c>
      <c r="AW373" s="13" t="s">
        <v>33</v>
      </c>
      <c r="AX373" s="13" t="s">
        <v>72</v>
      </c>
      <c r="AY373" s="243" t="s">
        <v>187</v>
      </c>
    </row>
    <row r="374" s="14" customFormat="1">
      <c r="A374" s="14"/>
      <c r="B374" s="244"/>
      <c r="C374" s="245"/>
      <c r="D374" s="235" t="s">
        <v>199</v>
      </c>
      <c r="E374" s="246" t="s">
        <v>19</v>
      </c>
      <c r="F374" s="247" t="s">
        <v>688</v>
      </c>
      <c r="G374" s="245"/>
      <c r="H374" s="248">
        <v>5.5700000000000003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199</v>
      </c>
      <c r="AU374" s="254" t="s">
        <v>81</v>
      </c>
      <c r="AV374" s="14" t="s">
        <v>81</v>
      </c>
      <c r="AW374" s="14" t="s">
        <v>33</v>
      </c>
      <c r="AX374" s="14" t="s">
        <v>72</v>
      </c>
      <c r="AY374" s="254" t="s">
        <v>187</v>
      </c>
    </row>
    <row r="375" s="15" customFormat="1">
      <c r="A375" s="15"/>
      <c r="B375" s="255"/>
      <c r="C375" s="256"/>
      <c r="D375" s="235" t="s">
        <v>199</v>
      </c>
      <c r="E375" s="257" t="s">
        <v>19</v>
      </c>
      <c r="F375" s="258" t="s">
        <v>210</v>
      </c>
      <c r="G375" s="256"/>
      <c r="H375" s="259">
        <v>108.68299999999999</v>
      </c>
      <c r="I375" s="260"/>
      <c r="J375" s="256"/>
      <c r="K375" s="256"/>
      <c r="L375" s="261"/>
      <c r="M375" s="262"/>
      <c r="N375" s="263"/>
      <c r="O375" s="263"/>
      <c r="P375" s="263"/>
      <c r="Q375" s="263"/>
      <c r="R375" s="263"/>
      <c r="S375" s="263"/>
      <c r="T375" s="264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5" t="s">
        <v>199</v>
      </c>
      <c r="AU375" s="265" t="s">
        <v>81</v>
      </c>
      <c r="AV375" s="15" t="s">
        <v>195</v>
      </c>
      <c r="AW375" s="15" t="s">
        <v>33</v>
      </c>
      <c r="AX375" s="15" t="s">
        <v>79</v>
      </c>
      <c r="AY375" s="265" t="s">
        <v>187</v>
      </c>
    </row>
    <row r="376" s="2" customFormat="1" ht="37.8" customHeight="1">
      <c r="A376" s="41"/>
      <c r="B376" s="42"/>
      <c r="C376" s="215" t="s">
        <v>399</v>
      </c>
      <c r="D376" s="215" t="s">
        <v>190</v>
      </c>
      <c r="E376" s="216" t="s">
        <v>731</v>
      </c>
      <c r="F376" s="217" t="s">
        <v>732</v>
      </c>
      <c r="G376" s="218" t="s">
        <v>233</v>
      </c>
      <c r="H376" s="219">
        <v>1.593</v>
      </c>
      <c r="I376" s="220"/>
      <c r="J376" s="221">
        <f>ROUND(I376*H376,2)</f>
        <v>0</v>
      </c>
      <c r="K376" s="217" t="s">
        <v>194</v>
      </c>
      <c r="L376" s="47"/>
      <c r="M376" s="222" t="s">
        <v>19</v>
      </c>
      <c r="N376" s="223" t="s">
        <v>43</v>
      </c>
      <c r="O376" s="87"/>
      <c r="P376" s="224">
        <f>O376*H376</f>
        <v>0</v>
      </c>
      <c r="Q376" s="224">
        <v>0</v>
      </c>
      <c r="R376" s="224">
        <f>Q376*H376</f>
        <v>0</v>
      </c>
      <c r="S376" s="224">
        <v>0</v>
      </c>
      <c r="T376" s="225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6" t="s">
        <v>265</v>
      </c>
      <c r="AT376" s="226" t="s">
        <v>190</v>
      </c>
      <c r="AU376" s="226" t="s">
        <v>81</v>
      </c>
      <c r="AY376" s="20" t="s">
        <v>187</v>
      </c>
      <c r="BE376" s="227">
        <f>IF(N376="základní",J376,0)</f>
        <v>0</v>
      </c>
      <c r="BF376" s="227">
        <f>IF(N376="snížená",J376,0)</f>
        <v>0</v>
      </c>
      <c r="BG376" s="227">
        <f>IF(N376="zákl. přenesená",J376,0)</f>
        <v>0</v>
      </c>
      <c r="BH376" s="227">
        <f>IF(N376="sníž. přenesená",J376,0)</f>
        <v>0</v>
      </c>
      <c r="BI376" s="227">
        <f>IF(N376="nulová",J376,0)</f>
        <v>0</v>
      </c>
      <c r="BJ376" s="20" t="s">
        <v>79</v>
      </c>
      <c r="BK376" s="227">
        <f>ROUND(I376*H376,2)</f>
        <v>0</v>
      </c>
      <c r="BL376" s="20" t="s">
        <v>265</v>
      </c>
      <c r="BM376" s="226" t="s">
        <v>733</v>
      </c>
    </row>
    <row r="377" s="2" customFormat="1">
      <c r="A377" s="41"/>
      <c r="B377" s="42"/>
      <c r="C377" s="43"/>
      <c r="D377" s="228" t="s">
        <v>197</v>
      </c>
      <c r="E377" s="43"/>
      <c r="F377" s="229" t="s">
        <v>734</v>
      </c>
      <c r="G377" s="43"/>
      <c r="H377" s="43"/>
      <c r="I377" s="230"/>
      <c r="J377" s="43"/>
      <c r="K377" s="43"/>
      <c r="L377" s="47"/>
      <c r="M377" s="231"/>
      <c r="N377" s="232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197</v>
      </c>
      <c r="AU377" s="20" t="s">
        <v>81</v>
      </c>
    </row>
    <row r="378" s="12" customFormat="1" ht="22.8" customHeight="1">
      <c r="A378" s="12"/>
      <c r="B378" s="199"/>
      <c r="C378" s="200"/>
      <c r="D378" s="201" t="s">
        <v>71</v>
      </c>
      <c r="E378" s="213" t="s">
        <v>735</v>
      </c>
      <c r="F378" s="213" t="s">
        <v>736</v>
      </c>
      <c r="G378" s="200"/>
      <c r="H378" s="200"/>
      <c r="I378" s="203"/>
      <c r="J378" s="214">
        <f>BK378</f>
        <v>0</v>
      </c>
      <c r="K378" s="200"/>
      <c r="L378" s="205"/>
      <c r="M378" s="206"/>
      <c r="N378" s="207"/>
      <c r="O378" s="207"/>
      <c r="P378" s="208">
        <f>SUM(P379:P510)</f>
        <v>0</v>
      </c>
      <c r="Q378" s="207"/>
      <c r="R378" s="208">
        <f>SUM(R379:R510)</f>
        <v>3.1105493239999991</v>
      </c>
      <c r="S378" s="207"/>
      <c r="T378" s="209">
        <f>SUM(T379:T510)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0" t="s">
        <v>81</v>
      </c>
      <c r="AT378" s="211" t="s">
        <v>71</v>
      </c>
      <c r="AU378" s="211" t="s">
        <v>79</v>
      </c>
      <c r="AY378" s="210" t="s">
        <v>187</v>
      </c>
      <c r="BK378" s="212">
        <f>SUM(BK379:BK510)</f>
        <v>0</v>
      </c>
    </row>
    <row r="379" s="2" customFormat="1" ht="24.15" customHeight="1">
      <c r="A379" s="41"/>
      <c r="B379" s="42"/>
      <c r="C379" s="215" t="s">
        <v>265</v>
      </c>
      <c r="D379" s="215" t="s">
        <v>190</v>
      </c>
      <c r="E379" s="216" t="s">
        <v>737</v>
      </c>
      <c r="F379" s="217" t="s">
        <v>738</v>
      </c>
      <c r="G379" s="218" t="s">
        <v>193</v>
      </c>
      <c r="H379" s="219">
        <v>11.699999999999999</v>
      </c>
      <c r="I379" s="220"/>
      <c r="J379" s="221">
        <f>ROUND(I379*H379,2)</f>
        <v>0</v>
      </c>
      <c r="K379" s="217" t="s">
        <v>194</v>
      </c>
      <c r="L379" s="47"/>
      <c r="M379" s="222" t="s">
        <v>19</v>
      </c>
      <c r="N379" s="223" t="s">
        <v>43</v>
      </c>
      <c r="O379" s="87"/>
      <c r="P379" s="224">
        <f>O379*H379</f>
        <v>0</v>
      </c>
      <c r="Q379" s="224">
        <v>0.00027772000000000002</v>
      </c>
      <c r="R379" s="224">
        <f>Q379*H379</f>
        <v>0.003249324</v>
      </c>
      <c r="S379" s="224">
        <v>0</v>
      </c>
      <c r="T379" s="225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6" t="s">
        <v>265</v>
      </c>
      <c r="AT379" s="226" t="s">
        <v>190</v>
      </c>
      <c r="AU379" s="226" t="s">
        <v>81</v>
      </c>
      <c r="AY379" s="20" t="s">
        <v>187</v>
      </c>
      <c r="BE379" s="227">
        <f>IF(N379="základní",J379,0)</f>
        <v>0</v>
      </c>
      <c r="BF379" s="227">
        <f>IF(N379="snížená",J379,0)</f>
        <v>0</v>
      </c>
      <c r="BG379" s="227">
        <f>IF(N379="zákl. přenesená",J379,0)</f>
        <v>0</v>
      </c>
      <c r="BH379" s="227">
        <f>IF(N379="sníž. přenesená",J379,0)</f>
        <v>0</v>
      </c>
      <c r="BI379" s="227">
        <f>IF(N379="nulová",J379,0)</f>
        <v>0</v>
      </c>
      <c r="BJ379" s="20" t="s">
        <v>79</v>
      </c>
      <c r="BK379" s="227">
        <f>ROUND(I379*H379,2)</f>
        <v>0</v>
      </c>
      <c r="BL379" s="20" t="s">
        <v>265</v>
      </c>
      <c r="BM379" s="226" t="s">
        <v>739</v>
      </c>
    </row>
    <row r="380" s="2" customFormat="1">
      <c r="A380" s="41"/>
      <c r="B380" s="42"/>
      <c r="C380" s="43"/>
      <c r="D380" s="228" t="s">
        <v>197</v>
      </c>
      <c r="E380" s="43"/>
      <c r="F380" s="229" t="s">
        <v>740</v>
      </c>
      <c r="G380" s="43"/>
      <c r="H380" s="43"/>
      <c r="I380" s="230"/>
      <c r="J380" s="43"/>
      <c r="K380" s="43"/>
      <c r="L380" s="47"/>
      <c r="M380" s="231"/>
      <c r="N380" s="232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197</v>
      </c>
      <c r="AU380" s="20" t="s">
        <v>81</v>
      </c>
    </row>
    <row r="381" s="13" customFormat="1">
      <c r="A381" s="13"/>
      <c r="B381" s="233"/>
      <c r="C381" s="234"/>
      <c r="D381" s="235" t="s">
        <v>199</v>
      </c>
      <c r="E381" s="236" t="s">
        <v>19</v>
      </c>
      <c r="F381" s="237" t="s">
        <v>741</v>
      </c>
      <c r="G381" s="234"/>
      <c r="H381" s="236" t="s">
        <v>19</v>
      </c>
      <c r="I381" s="238"/>
      <c r="J381" s="234"/>
      <c r="K381" s="234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199</v>
      </c>
      <c r="AU381" s="243" t="s">
        <v>81</v>
      </c>
      <c r="AV381" s="13" t="s">
        <v>79</v>
      </c>
      <c r="AW381" s="13" t="s">
        <v>33</v>
      </c>
      <c r="AX381" s="13" t="s">
        <v>72</v>
      </c>
      <c r="AY381" s="243" t="s">
        <v>187</v>
      </c>
    </row>
    <row r="382" s="14" customFormat="1">
      <c r="A382" s="14"/>
      <c r="B382" s="244"/>
      <c r="C382" s="245"/>
      <c r="D382" s="235" t="s">
        <v>199</v>
      </c>
      <c r="E382" s="246" t="s">
        <v>19</v>
      </c>
      <c r="F382" s="247" t="s">
        <v>226</v>
      </c>
      <c r="G382" s="245"/>
      <c r="H382" s="248">
        <v>5.8499999999999996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199</v>
      </c>
      <c r="AU382" s="254" t="s">
        <v>81</v>
      </c>
      <c r="AV382" s="14" t="s">
        <v>81</v>
      </c>
      <c r="AW382" s="14" t="s">
        <v>33</v>
      </c>
      <c r="AX382" s="14" t="s">
        <v>72</v>
      </c>
      <c r="AY382" s="254" t="s">
        <v>187</v>
      </c>
    </row>
    <row r="383" s="13" customFormat="1">
      <c r="A383" s="13"/>
      <c r="B383" s="233"/>
      <c r="C383" s="234"/>
      <c r="D383" s="235" t="s">
        <v>199</v>
      </c>
      <c r="E383" s="236" t="s">
        <v>19</v>
      </c>
      <c r="F383" s="237" t="s">
        <v>742</v>
      </c>
      <c r="G383" s="234"/>
      <c r="H383" s="236" t="s">
        <v>19</v>
      </c>
      <c r="I383" s="238"/>
      <c r="J383" s="234"/>
      <c r="K383" s="234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199</v>
      </c>
      <c r="AU383" s="243" t="s">
        <v>81</v>
      </c>
      <c r="AV383" s="13" t="s">
        <v>79</v>
      </c>
      <c r="AW383" s="13" t="s">
        <v>33</v>
      </c>
      <c r="AX383" s="13" t="s">
        <v>72</v>
      </c>
      <c r="AY383" s="243" t="s">
        <v>187</v>
      </c>
    </row>
    <row r="384" s="14" customFormat="1">
      <c r="A384" s="14"/>
      <c r="B384" s="244"/>
      <c r="C384" s="245"/>
      <c r="D384" s="235" t="s">
        <v>199</v>
      </c>
      <c r="E384" s="246" t="s">
        <v>19</v>
      </c>
      <c r="F384" s="247" t="s">
        <v>226</v>
      </c>
      <c r="G384" s="245"/>
      <c r="H384" s="248">
        <v>5.8499999999999996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199</v>
      </c>
      <c r="AU384" s="254" t="s">
        <v>81</v>
      </c>
      <c r="AV384" s="14" t="s">
        <v>81</v>
      </c>
      <c r="AW384" s="14" t="s">
        <v>33</v>
      </c>
      <c r="AX384" s="14" t="s">
        <v>72</v>
      </c>
      <c r="AY384" s="254" t="s">
        <v>187</v>
      </c>
    </row>
    <row r="385" s="15" customFormat="1">
      <c r="A385" s="15"/>
      <c r="B385" s="255"/>
      <c r="C385" s="256"/>
      <c r="D385" s="235" t="s">
        <v>199</v>
      </c>
      <c r="E385" s="257" t="s">
        <v>19</v>
      </c>
      <c r="F385" s="258" t="s">
        <v>210</v>
      </c>
      <c r="G385" s="256"/>
      <c r="H385" s="259">
        <v>11.699999999999999</v>
      </c>
      <c r="I385" s="260"/>
      <c r="J385" s="256"/>
      <c r="K385" s="256"/>
      <c r="L385" s="261"/>
      <c r="M385" s="262"/>
      <c r="N385" s="263"/>
      <c r="O385" s="263"/>
      <c r="P385" s="263"/>
      <c r="Q385" s="263"/>
      <c r="R385" s="263"/>
      <c r="S385" s="263"/>
      <c r="T385" s="264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5" t="s">
        <v>199</v>
      </c>
      <c r="AU385" s="265" t="s">
        <v>81</v>
      </c>
      <c r="AV385" s="15" t="s">
        <v>195</v>
      </c>
      <c r="AW385" s="15" t="s">
        <v>33</v>
      </c>
      <c r="AX385" s="15" t="s">
        <v>79</v>
      </c>
      <c r="AY385" s="265" t="s">
        <v>187</v>
      </c>
    </row>
    <row r="386" s="2" customFormat="1" ht="33" customHeight="1">
      <c r="A386" s="41"/>
      <c r="B386" s="42"/>
      <c r="C386" s="269" t="s">
        <v>413</v>
      </c>
      <c r="D386" s="269" t="s">
        <v>648</v>
      </c>
      <c r="E386" s="270" t="s">
        <v>743</v>
      </c>
      <c r="F386" s="271" t="s">
        <v>744</v>
      </c>
      <c r="G386" s="272" t="s">
        <v>193</v>
      </c>
      <c r="H386" s="273">
        <v>5.8499999999999996</v>
      </c>
      <c r="I386" s="274"/>
      <c r="J386" s="275">
        <f>ROUND(I386*H386,2)</f>
        <v>0</v>
      </c>
      <c r="K386" s="271" t="s">
        <v>19</v>
      </c>
      <c r="L386" s="276"/>
      <c r="M386" s="277" t="s">
        <v>19</v>
      </c>
      <c r="N386" s="278" t="s">
        <v>43</v>
      </c>
      <c r="O386" s="87"/>
      <c r="P386" s="224">
        <f>O386*H386</f>
        <v>0</v>
      </c>
      <c r="Q386" s="224">
        <v>0.20000000000000001</v>
      </c>
      <c r="R386" s="224">
        <f>Q386*H386</f>
        <v>1.1699999999999999</v>
      </c>
      <c r="S386" s="224">
        <v>0</v>
      </c>
      <c r="T386" s="225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6" t="s">
        <v>745</v>
      </c>
      <c r="AT386" s="226" t="s">
        <v>648</v>
      </c>
      <c r="AU386" s="226" t="s">
        <v>81</v>
      </c>
      <c r="AY386" s="20" t="s">
        <v>187</v>
      </c>
      <c r="BE386" s="227">
        <f>IF(N386="základní",J386,0)</f>
        <v>0</v>
      </c>
      <c r="BF386" s="227">
        <f>IF(N386="snížená",J386,0)</f>
        <v>0</v>
      </c>
      <c r="BG386" s="227">
        <f>IF(N386="zákl. přenesená",J386,0)</f>
        <v>0</v>
      </c>
      <c r="BH386" s="227">
        <f>IF(N386="sníž. přenesená",J386,0)</f>
        <v>0</v>
      </c>
      <c r="BI386" s="227">
        <f>IF(N386="nulová",J386,0)</f>
        <v>0</v>
      </c>
      <c r="BJ386" s="20" t="s">
        <v>79</v>
      </c>
      <c r="BK386" s="227">
        <f>ROUND(I386*H386,2)</f>
        <v>0</v>
      </c>
      <c r="BL386" s="20" t="s">
        <v>265</v>
      </c>
      <c r="BM386" s="226" t="s">
        <v>746</v>
      </c>
    </row>
    <row r="387" s="13" customFormat="1">
      <c r="A387" s="13"/>
      <c r="B387" s="233"/>
      <c r="C387" s="234"/>
      <c r="D387" s="235" t="s">
        <v>199</v>
      </c>
      <c r="E387" s="236" t="s">
        <v>19</v>
      </c>
      <c r="F387" s="237" t="s">
        <v>741</v>
      </c>
      <c r="G387" s="234"/>
      <c r="H387" s="236" t="s">
        <v>19</v>
      </c>
      <c r="I387" s="238"/>
      <c r="J387" s="234"/>
      <c r="K387" s="234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199</v>
      </c>
      <c r="AU387" s="243" t="s">
        <v>81</v>
      </c>
      <c r="AV387" s="13" t="s">
        <v>79</v>
      </c>
      <c r="AW387" s="13" t="s">
        <v>33</v>
      </c>
      <c r="AX387" s="13" t="s">
        <v>72</v>
      </c>
      <c r="AY387" s="243" t="s">
        <v>187</v>
      </c>
    </row>
    <row r="388" s="14" customFormat="1">
      <c r="A388" s="14"/>
      <c r="B388" s="244"/>
      <c r="C388" s="245"/>
      <c r="D388" s="235" t="s">
        <v>199</v>
      </c>
      <c r="E388" s="246" t="s">
        <v>19</v>
      </c>
      <c r="F388" s="247" t="s">
        <v>226</v>
      </c>
      <c r="G388" s="245"/>
      <c r="H388" s="248">
        <v>5.8499999999999996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199</v>
      </c>
      <c r="AU388" s="254" t="s">
        <v>81</v>
      </c>
      <c r="AV388" s="14" t="s">
        <v>81</v>
      </c>
      <c r="AW388" s="14" t="s">
        <v>33</v>
      </c>
      <c r="AX388" s="14" t="s">
        <v>72</v>
      </c>
      <c r="AY388" s="254" t="s">
        <v>187</v>
      </c>
    </row>
    <row r="389" s="15" customFormat="1">
      <c r="A389" s="15"/>
      <c r="B389" s="255"/>
      <c r="C389" s="256"/>
      <c r="D389" s="235" t="s">
        <v>199</v>
      </c>
      <c r="E389" s="257" t="s">
        <v>19</v>
      </c>
      <c r="F389" s="258" t="s">
        <v>210</v>
      </c>
      <c r="G389" s="256"/>
      <c r="H389" s="259">
        <v>5.8499999999999996</v>
      </c>
      <c r="I389" s="260"/>
      <c r="J389" s="256"/>
      <c r="K389" s="256"/>
      <c r="L389" s="261"/>
      <c r="M389" s="262"/>
      <c r="N389" s="263"/>
      <c r="O389" s="263"/>
      <c r="P389" s="263"/>
      <c r="Q389" s="263"/>
      <c r="R389" s="263"/>
      <c r="S389" s="263"/>
      <c r="T389" s="264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65" t="s">
        <v>199</v>
      </c>
      <c r="AU389" s="265" t="s">
        <v>81</v>
      </c>
      <c r="AV389" s="15" t="s">
        <v>195</v>
      </c>
      <c r="AW389" s="15" t="s">
        <v>33</v>
      </c>
      <c r="AX389" s="15" t="s">
        <v>79</v>
      </c>
      <c r="AY389" s="265" t="s">
        <v>187</v>
      </c>
    </row>
    <row r="390" s="2" customFormat="1" ht="37.8" customHeight="1">
      <c r="A390" s="41"/>
      <c r="B390" s="42"/>
      <c r="C390" s="269" t="s">
        <v>747</v>
      </c>
      <c r="D390" s="269" t="s">
        <v>648</v>
      </c>
      <c r="E390" s="270" t="s">
        <v>748</v>
      </c>
      <c r="F390" s="271" t="s">
        <v>749</v>
      </c>
      <c r="G390" s="272" t="s">
        <v>193</v>
      </c>
      <c r="H390" s="273">
        <v>5.8499999999999996</v>
      </c>
      <c r="I390" s="274"/>
      <c r="J390" s="275">
        <f>ROUND(I390*H390,2)</f>
        <v>0</v>
      </c>
      <c r="K390" s="271" t="s">
        <v>19</v>
      </c>
      <c r="L390" s="276"/>
      <c r="M390" s="277" t="s">
        <v>19</v>
      </c>
      <c r="N390" s="278" t="s">
        <v>43</v>
      </c>
      <c r="O390" s="87"/>
      <c r="P390" s="224">
        <f>O390*H390</f>
        <v>0</v>
      </c>
      <c r="Q390" s="224">
        <v>0.20000000000000001</v>
      </c>
      <c r="R390" s="224">
        <f>Q390*H390</f>
        <v>1.1699999999999999</v>
      </c>
      <c r="S390" s="224">
        <v>0</v>
      </c>
      <c r="T390" s="225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6" t="s">
        <v>745</v>
      </c>
      <c r="AT390" s="226" t="s">
        <v>648</v>
      </c>
      <c r="AU390" s="226" t="s">
        <v>81</v>
      </c>
      <c r="AY390" s="20" t="s">
        <v>187</v>
      </c>
      <c r="BE390" s="227">
        <f>IF(N390="základní",J390,0)</f>
        <v>0</v>
      </c>
      <c r="BF390" s="227">
        <f>IF(N390="snížená",J390,0)</f>
        <v>0</v>
      </c>
      <c r="BG390" s="227">
        <f>IF(N390="zákl. přenesená",J390,0)</f>
        <v>0</v>
      </c>
      <c r="BH390" s="227">
        <f>IF(N390="sníž. přenesená",J390,0)</f>
        <v>0</v>
      </c>
      <c r="BI390" s="227">
        <f>IF(N390="nulová",J390,0)</f>
        <v>0</v>
      </c>
      <c r="BJ390" s="20" t="s">
        <v>79</v>
      </c>
      <c r="BK390" s="227">
        <f>ROUND(I390*H390,2)</f>
        <v>0</v>
      </c>
      <c r="BL390" s="20" t="s">
        <v>265</v>
      </c>
      <c r="BM390" s="226" t="s">
        <v>750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742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4" customFormat="1">
      <c r="A392" s="14"/>
      <c r="B392" s="244"/>
      <c r="C392" s="245"/>
      <c r="D392" s="235" t="s">
        <v>199</v>
      </c>
      <c r="E392" s="246" t="s">
        <v>19</v>
      </c>
      <c r="F392" s="247" t="s">
        <v>226</v>
      </c>
      <c r="G392" s="245"/>
      <c r="H392" s="248">
        <v>5.8499999999999996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199</v>
      </c>
      <c r="AU392" s="254" t="s">
        <v>81</v>
      </c>
      <c r="AV392" s="14" t="s">
        <v>81</v>
      </c>
      <c r="AW392" s="14" t="s">
        <v>33</v>
      </c>
      <c r="AX392" s="14" t="s">
        <v>72</v>
      </c>
      <c r="AY392" s="254" t="s">
        <v>187</v>
      </c>
    </row>
    <row r="393" s="15" customFormat="1">
      <c r="A393" s="15"/>
      <c r="B393" s="255"/>
      <c r="C393" s="256"/>
      <c r="D393" s="235" t="s">
        <v>199</v>
      </c>
      <c r="E393" s="257" t="s">
        <v>19</v>
      </c>
      <c r="F393" s="258" t="s">
        <v>210</v>
      </c>
      <c r="G393" s="256"/>
      <c r="H393" s="259">
        <v>5.8499999999999996</v>
      </c>
      <c r="I393" s="260"/>
      <c r="J393" s="256"/>
      <c r="K393" s="256"/>
      <c r="L393" s="261"/>
      <c r="M393" s="262"/>
      <c r="N393" s="263"/>
      <c r="O393" s="263"/>
      <c r="P393" s="263"/>
      <c r="Q393" s="263"/>
      <c r="R393" s="263"/>
      <c r="S393" s="263"/>
      <c r="T393" s="264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65" t="s">
        <v>199</v>
      </c>
      <c r="AU393" s="265" t="s">
        <v>81</v>
      </c>
      <c r="AV393" s="15" t="s">
        <v>195</v>
      </c>
      <c r="AW393" s="15" t="s">
        <v>33</v>
      </c>
      <c r="AX393" s="15" t="s">
        <v>79</v>
      </c>
      <c r="AY393" s="265" t="s">
        <v>187</v>
      </c>
    </row>
    <row r="394" s="2" customFormat="1" ht="16.5" customHeight="1">
      <c r="A394" s="41"/>
      <c r="B394" s="42"/>
      <c r="C394" s="215" t="s">
        <v>751</v>
      </c>
      <c r="D394" s="215" t="s">
        <v>190</v>
      </c>
      <c r="E394" s="216" t="s">
        <v>752</v>
      </c>
      <c r="F394" s="217" t="s">
        <v>753</v>
      </c>
      <c r="G394" s="218" t="s">
        <v>287</v>
      </c>
      <c r="H394" s="219">
        <v>1</v>
      </c>
      <c r="I394" s="220"/>
      <c r="J394" s="221">
        <f>ROUND(I394*H394,2)</f>
        <v>0</v>
      </c>
      <c r="K394" s="217" t="s">
        <v>651</v>
      </c>
      <c r="L394" s="47"/>
      <c r="M394" s="222" t="s">
        <v>19</v>
      </c>
      <c r="N394" s="223" t="s">
        <v>43</v>
      </c>
      <c r="O394" s="87"/>
      <c r="P394" s="224">
        <f>O394*H394</f>
        <v>0</v>
      </c>
      <c r="Q394" s="224">
        <v>0.00033</v>
      </c>
      <c r="R394" s="224">
        <f>Q394*H394</f>
        <v>0.00033</v>
      </c>
      <c r="S394" s="224">
        <v>0</v>
      </c>
      <c r="T394" s="225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6" t="s">
        <v>265</v>
      </c>
      <c r="AT394" s="226" t="s">
        <v>190</v>
      </c>
      <c r="AU394" s="226" t="s">
        <v>81</v>
      </c>
      <c r="AY394" s="20" t="s">
        <v>187</v>
      </c>
      <c r="BE394" s="227">
        <f>IF(N394="základní",J394,0)</f>
        <v>0</v>
      </c>
      <c r="BF394" s="227">
        <f>IF(N394="snížená",J394,0)</f>
        <v>0</v>
      </c>
      <c r="BG394" s="227">
        <f>IF(N394="zákl. přenesená",J394,0)</f>
        <v>0</v>
      </c>
      <c r="BH394" s="227">
        <f>IF(N394="sníž. přenesená",J394,0)</f>
        <v>0</v>
      </c>
      <c r="BI394" s="227">
        <f>IF(N394="nulová",J394,0)</f>
        <v>0</v>
      </c>
      <c r="BJ394" s="20" t="s">
        <v>79</v>
      </c>
      <c r="BK394" s="227">
        <f>ROUND(I394*H394,2)</f>
        <v>0</v>
      </c>
      <c r="BL394" s="20" t="s">
        <v>265</v>
      </c>
      <c r="BM394" s="226" t="s">
        <v>754</v>
      </c>
    </row>
    <row r="395" s="2" customFormat="1">
      <c r="A395" s="41"/>
      <c r="B395" s="42"/>
      <c r="C395" s="43"/>
      <c r="D395" s="228" t="s">
        <v>197</v>
      </c>
      <c r="E395" s="43"/>
      <c r="F395" s="229" t="s">
        <v>755</v>
      </c>
      <c r="G395" s="43"/>
      <c r="H395" s="43"/>
      <c r="I395" s="230"/>
      <c r="J395" s="43"/>
      <c r="K395" s="43"/>
      <c r="L395" s="47"/>
      <c r="M395" s="231"/>
      <c r="N395" s="232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197</v>
      </c>
      <c r="AU395" s="20" t="s">
        <v>81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756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3" customFormat="1">
      <c r="A397" s="13"/>
      <c r="B397" s="233"/>
      <c r="C397" s="234"/>
      <c r="D397" s="235" t="s">
        <v>199</v>
      </c>
      <c r="E397" s="236" t="s">
        <v>19</v>
      </c>
      <c r="F397" s="237" t="s">
        <v>757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199</v>
      </c>
      <c r="AU397" s="243" t="s">
        <v>81</v>
      </c>
      <c r="AV397" s="13" t="s">
        <v>79</v>
      </c>
      <c r="AW397" s="13" t="s">
        <v>33</v>
      </c>
      <c r="AX397" s="13" t="s">
        <v>72</v>
      </c>
      <c r="AY397" s="243" t="s">
        <v>187</v>
      </c>
    </row>
    <row r="398" s="13" customFormat="1">
      <c r="A398" s="13"/>
      <c r="B398" s="233"/>
      <c r="C398" s="234"/>
      <c r="D398" s="235" t="s">
        <v>199</v>
      </c>
      <c r="E398" s="236" t="s">
        <v>19</v>
      </c>
      <c r="F398" s="237" t="s">
        <v>758</v>
      </c>
      <c r="G398" s="234"/>
      <c r="H398" s="236" t="s">
        <v>19</v>
      </c>
      <c r="I398" s="238"/>
      <c r="J398" s="234"/>
      <c r="K398" s="234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199</v>
      </c>
      <c r="AU398" s="243" t="s">
        <v>81</v>
      </c>
      <c r="AV398" s="13" t="s">
        <v>79</v>
      </c>
      <c r="AW398" s="13" t="s">
        <v>33</v>
      </c>
      <c r="AX398" s="13" t="s">
        <v>72</v>
      </c>
      <c r="AY398" s="243" t="s">
        <v>187</v>
      </c>
    </row>
    <row r="399" s="13" customFormat="1">
      <c r="A399" s="13"/>
      <c r="B399" s="233"/>
      <c r="C399" s="234"/>
      <c r="D399" s="235" t="s">
        <v>199</v>
      </c>
      <c r="E399" s="236" t="s">
        <v>19</v>
      </c>
      <c r="F399" s="237" t="s">
        <v>208</v>
      </c>
      <c r="G399" s="234"/>
      <c r="H399" s="236" t="s">
        <v>19</v>
      </c>
      <c r="I399" s="238"/>
      <c r="J399" s="234"/>
      <c r="K399" s="234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199</v>
      </c>
      <c r="AU399" s="243" t="s">
        <v>81</v>
      </c>
      <c r="AV399" s="13" t="s">
        <v>79</v>
      </c>
      <c r="AW399" s="13" t="s">
        <v>33</v>
      </c>
      <c r="AX399" s="13" t="s">
        <v>72</v>
      </c>
      <c r="AY399" s="243" t="s">
        <v>187</v>
      </c>
    </row>
    <row r="400" s="13" customFormat="1">
      <c r="A400" s="13"/>
      <c r="B400" s="233"/>
      <c r="C400" s="234"/>
      <c r="D400" s="235" t="s">
        <v>199</v>
      </c>
      <c r="E400" s="236" t="s">
        <v>19</v>
      </c>
      <c r="F400" s="237" t="s">
        <v>759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199</v>
      </c>
      <c r="AU400" s="243" t="s">
        <v>81</v>
      </c>
      <c r="AV400" s="13" t="s">
        <v>79</v>
      </c>
      <c r="AW400" s="13" t="s">
        <v>33</v>
      </c>
      <c r="AX400" s="13" t="s">
        <v>72</v>
      </c>
      <c r="AY400" s="243" t="s">
        <v>187</v>
      </c>
    </row>
    <row r="401" s="14" customFormat="1">
      <c r="A401" s="14"/>
      <c r="B401" s="244"/>
      <c r="C401" s="245"/>
      <c r="D401" s="235" t="s">
        <v>199</v>
      </c>
      <c r="E401" s="246" t="s">
        <v>19</v>
      </c>
      <c r="F401" s="247" t="s">
        <v>79</v>
      </c>
      <c r="G401" s="245"/>
      <c r="H401" s="248">
        <v>1</v>
      </c>
      <c r="I401" s="249"/>
      <c r="J401" s="245"/>
      <c r="K401" s="245"/>
      <c r="L401" s="250"/>
      <c r="M401" s="251"/>
      <c r="N401" s="252"/>
      <c r="O401" s="252"/>
      <c r="P401" s="252"/>
      <c r="Q401" s="252"/>
      <c r="R401" s="252"/>
      <c r="S401" s="252"/>
      <c r="T401" s="25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4" t="s">
        <v>199</v>
      </c>
      <c r="AU401" s="254" t="s">
        <v>81</v>
      </c>
      <c r="AV401" s="14" t="s">
        <v>81</v>
      </c>
      <c r="AW401" s="14" t="s">
        <v>33</v>
      </c>
      <c r="AX401" s="14" t="s">
        <v>72</v>
      </c>
      <c r="AY401" s="254" t="s">
        <v>187</v>
      </c>
    </row>
    <row r="402" s="13" customFormat="1">
      <c r="A402" s="13"/>
      <c r="B402" s="233"/>
      <c r="C402" s="234"/>
      <c r="D402" s="235" t="s">
        <v>199</v>
      </c>
      <c r="E402" s="236" t="s">
        <v>19</v>
      </c>
      <c r="F402" s="237" t="s">
        <v>760</v>
      </c>
      <c r="G402" s="234"/>
      <c r="H402" s="236" t="s">
        <v>19</v>
      </c>
      <c r="I402" s="238"/>
      <c r="J402" s="234"/>
      <c r="K402" s="234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199</v>
      </c>
      <c r="AU402" s="243" t="s">
        <v>81</v>
      </c>
      <c r="AV402" s="13" t="s">
        <v>79</v>
      </c>
      <c r="AW402" s="13" t="s">
        <v>33</v>
      </c>
      <c r="AX402" s="13" t="s">
        <v>72</v>
      </c>
      <c r="AY402" s="243" t="s">
        <v>187</v>
      </c>
    </row>
    <row r="403" s="15" customFormat="1">
      <c r="A403" s="15"/>
      <c r="B403" s="255"/>
      <c r="C403" s="256"/>
      <c r="D403" s="235" t="s">
        <v>199</v>
      </c>
      <c r="E403" s="257" t="s">
        <v>19</v>
      </c>
      <c r="F403" s="258" t="s">
        <v>210</v>
      </c>
      <c r="G403" s="256"/>
      <c r="H403" s="259">
        <v>1</v>
      </c>
      <c r="I403" s="260"/>
      <c r="J403" s="256"/>
      <c r="K403" s="256"/>
      <c r="L403" s="261"/>
      <c r="M403" s="262"/>
      <c r="N403" s="263"/>
      <c r="O403" s="263"/>
      <c r="P403" s="263"/>
      <c r="Q403" s="263"/>
      <c r="R403" s="263"/>
      <c r="S403" s="263"/>
      <c r="T403" s="264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5" t="s">
        <v>199</v>
      </c>
      <c r="AU403" s="265" t="s">
        <v>81</v>
      </c>
      <c r="AV403" s="15" t="s">
        <v>195</v>
      </c>
      <c r="AW403" s="15" t="s">
        <v>33</v>
      </c>
      <c r="AX403" s="15" t="s">
        <v>79</v>
      </c>
      <c r="AY403" s="265" t="s">
        <v>187</v>
      </c>
    </row>
    <row r="404" s="2" customFormat="1" ht="16.5" customHeight="1">
      <c r="A404" s="41"/>
      <c r="B404" s="42"/>
      <c r="C404" s="215" t="s">
        <v>761</v>
      </c>
      <c r="D404" s="215" t="s">
        <v>190</v>
      </c>
      <c r="E404" s="216" t="s">
        <v>752</v>
      </c>
      <c r="F404" s="217" t="s">
        <v>753</v>
      </c>
      <c r="G404" s="218" t="s">
        <v>287</v>
      </c>
      <c r="H404" s="219">
        <v>3</v>
      </c>
      <c r="I404" s="220"/>
      <c r="J404" s="221">
        <f>ROUND(I404*H404,2)</f>
        <v>0</v>
      </c>
      <c r="K404" s="217" t="s">
        <v>651</v>
      </c>
      <c r="L404" s="47"/>
      <c r="M404" s="222" t="s">
        <v>19</v>
      </c>
      <c r="N404" s="223" t="s">
        <v>43</v>
      </c>
      <c r="O404" s="87"/>
      <c r="P404" s="224">
        <f>O404*H404</f>
        <v>0</v>
      </c>
      <c r="Q404" s="224">
        <v>0.00033</v>
      </c>
      <c r="R404" s="224">
        <f>Q404*H404</f>
        <v>0.00098999999999999999</v>
      </c>
      <c r="S404" s="224">
        <v>0</v>
      </c>
      <c r="T404" s="225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6" t="s">
        <v>265</v>
      </c>
      <c r="AT404" s="226" t="s">
        <v>190</v>
      </c>
      <c r="AU404" s="226" t="s">
        <v>81</v>
      </c>
      <c r="AY404" s="20" t="s">
        <v>187</v>
      </c>
      <c r="BE404" s="227">
        <f>IF(N404="základní",J404,0)</f>
        <v>0</v>
      </c>
      <c r="BF404" s="227">
        <f>IF(N404="snížená",J404,0)</f>
        <v>0</v>
      </c>
      <c r="BG404" s="227">
        <f>IF(N404="zákl. přenesená",J404,0)</f>
        <v>0</v>
      </c>
      <c r="BH404" s="227">
        <f>IF(N404="sníž. přenesená",J404,0)</f>
        <v>0</v>
      </c>
      <c r="BI404" s="227">
        <f>IF(N404="nulová",J404,0)</f>
        <v>0</v>
      </c>
      <c r="BJ404" s="20" t="s">
        <v>79</v>
      </c>
      <c r="BK404" s="227">
        <f>ROUND(I404*H404,2)</f>
        <v>0</v>
      </c>
      <c r="BL404" s="20" t="s">
        <v>265</v>
      </c>
      <c r="BM404" s="226" t="s">
        <v>762</v>
      </c>
    </row>
    <row r="405" s="2" customFormat="1">
      <c r="A405" s="41"/>
      <c r="B405" s="42"/>
      <c r="C405" s="43"/>
      <c r="D405" s="228" t="s">
        <v>197</v>
      </c>
      <c r="E405" s="43"/>
      <c r="F405" s="229" t="s">
        <v>755</v>
      </c>
      <c r="G405" s="43"/>
      <c r="H405" s="43"/>
      <c r="I405" s="230"/>
      <c r="J405" s="43"/>
      <c r="K405" s="43"/>
      <c r="L405" s="47"/>
      <c r="M405" s="231"/>
      <c r="N405" s="232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197</v>
      </c>
      <c r="AU405" s="20" t="s">
        <v>81</v>
      </c>
    </row>
    <row r="406" s="13" customFormat="1">
      <c r="A406" s="13"/>
      <c r="B406" s="233"/>
      <c r="C406" s="234"/>
      <c r="D406" s="235" t="s">
        <v>199</v>
      </c>
      <c r="E406" s="236" t="s">
        <v>19</v>
      </c>
      <c r="F406" s="237" t="s">
        <v>756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199</v>
      </c>
      <c r="AU406" s="243" t="s">
        <v>81</v>
      </c>
      <c r="AV406" s="13" t="s">
        <v>79</v>
      </c>
      <c r="AW406" s="13" t="s">
        <v>33</v>
      </c>
      <c r="AX406" s="13" t="s">
        <v>72</v>
      </c>
      <c r="AY406" s="243" t="s">
        <v>187</v>
      </c>
    </row>
    <row r="407" s="13" customFormat="1">
      <c r="A407" s="13"/>
      <c r="B407" s="233"/>
      <c r="C407" s="234"/>
      <c r="D407" s="235" t="s">
        <v>199</v>
      </c>
      <c r="E407" s="236" t="s">
        <v>19</v>
      </c>
      <c r="F407" s="237" t="s">
        <v>757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199</v>
      </c>
      <c r="AU407" s="243" t="s">
        <v>81</v>
      </c>
      <c r="AV407" s="13" t="s">
        <v>79</v>
      </c>
      <c r="AW407" s="13" t="s">
        <v>33</v>
      </c>
      <c r="AX407" s="13" t="s">
        <v>72</v>
      </c>
      <c r="AY407" s="243" t="s">
        <v>187</v>
      </c>
    </row>
    <row r="408" s="13" customFormat="1">
      <c r="A408" s="13"/>
      <c r="B408" s="233"/>
      <c r="C408" s="234"/>
      <c r="D408" s="235" t="s">
        <v>199</v>
      </c>
      <c r="E408" s="236" t="s">
        <v>19</v>
      </c>
      <c r="F408" s="237" t="s">
        <v>758</v>
      </c>
      <c r="G408" s="234"/>
      <c r="H408" s="236" t="s">
        <v>19</v>
      </c>
      <c r="I408" s="238"/>
      <c r="J408" s="234"/>
      <c r="K408" s="234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199</v>
      </c>
      <c r="AU408" s="243" t="s">
        <v>81</v>
      </c>
      <c r="AV408" s="13" t="s">
        <v>79</v>
      </c>
      <c r="AW408" s="13" t="s">
        <v>33</v>
      </c>
      <c r="AX408" s="13" t="s">
        <v>72</v>
      </c>
      <c r="AY408" s="243" t="s">
        <v>187</v>
      </c>
    </row>
    <row r="409" s="13" customFormat="1">
      <c r="A409" s="13"/>
      <c r="B409" s="233"/>
      <c r="C409" s="234"/>
      <c r="D409" s="235" t="s">
        <v>199</v>
      </c>
      <c r="E409" s="236" t="s">
        <v>19</v>
      </c>
      <c r="F409" s="237" t="s">
        <v>208</v>
      </c>
      <c r="G409" s="234"/>
      <c r="H409" s="236" t="s">
        <v>19</v>
      </c>
      <c r="I409" s="238"/>
      <c r="J409" s="234"/>
      <c r="K409" s="234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199</v>
      </c>
      <c r="AU409" s="243" t="s">
        <v>81</v>
      </c>
      <c r="AV409" s="13" t="s">
        <v>79</v>
      </c>
      <c r="AW409" s="13" t="s">
        <v>33</v>
      </c>
      <c r="AX409" s="13" t="s">
        <v>72</v>
      </c>
      <c r="AY409" s="243" t="s">
        <v>187</v>
      </c>
    </row>
    <row r="410" s="13" customFormat="1">
      <c r="A410" s="13"/>
      <c r="B410" s="233"/>
      <c r="C410" s="234"/>
      <c r="D410" s="235" t="s">
        <v>199</v>
      </c>
      <c r="E410" s="236" t="s">
        <v>19</v>
      </c>
      <c r="F410" s="237" t="s">
        <v>759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199</v>
      </c>
      <c r="AU410" s="243" t="s">
        <v>81</v>
      </c>
      <c r="AV410" s="13" t="s">
        <v>79</v>
      </c>
      <c r="AW410" s="13" t="s">
        <v>33</v>
      </c>
      <c r="AX410" s="13" t="s">
        <v>72</v>
      </c>
      <c r="AY410" s="243" t="s">
        <v>187</v>
      </c>
    </row>
    <row r="411" s="14" customFormat="1">
      <c r="A411" s="14"/>
      <c r="B411" s="244"/>
      <c r="C411" s="245"/>
      <c r="D411" s="235" t="s">
        <v>199</v>
      </c>
      <c r="E411" s="246" t="s">
        <v>19</v>
      </c>
      <c r="F411" s="247" t="s">
        <v>79</v>
      </c>
      <c r="G411" s="245"/>
      <c r="H411" s="248">
        <v>1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199</v>
      </c>
      <c r="AU411" s="254" t="s">
        <v>81</v>
      </c>
      <c r="AV411" s="14" t="s">
        <v>81</v>
      </c>
      <c r="AW411" s="14" t="s">
        <v>33</v>
      </c>
      <c r="AX411" s="14" t="s">
        <v>72</v>
      </c>
      <c r="AY411" s="254" t="s">
        <v>187</v>
      </c>
    </row>
    <row r="412" s="13" customFormat="1">
      <c r="A412" s="13"/>
      <c r="B412" s="233"/>
      <c r="C412" s="234"/>
      <c r="D412" s="235" t="s">
        <v>199</v>
      </c>
      <c r="E412" s="236" t="s">
        <v>19</v>
      </c>
      <c r="F412" s="237" t="s">
        <v>760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199</v>
      </c>
      <c r="AU412" s="243" t="s">
        <v>81</v>
      </c>
      <c r="AV412" s="13" t="s">
        <v>79</v>
      </c>
      <c r="AW412" s="13" t="s">
        <v>33</v>
      </c>
      <c r="AX412" s="13" t="s">
        <v>72</v>
      </c>
      <c r="AY412" s="243" t="s">
        <v>187</v>
      </c>
    </row>
    <row r="413" s="13" customFormat="1">
      <c r="A413" s="13"/>
      <c r="B413" s="233"/>
      <c r="C413" s="234"/>
      <c r="D413" s="235" t="s">
        <v>199</v>
      </c>
      <c r="E413" s="236" t="s">
        <v>19</v>
      </c>
      <c r="F413" s="237" t="s">
        <v>206</v>
      </c>
      <c r="G413" s="234"/>
      <c r="H413" s="236" t="s">
        <v>19</v>
      </c>
      <c r="I413" s="238"/>
      <c r="J413" s="234"/>
      <c r="K413" s="234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199</v>
      </c>
      <c r="AU413" s="243" t="s">
        <v>81</v>
      </c>
      <c r="AV413" s="13" t="s">
        <v>79</v>
      </c>
      <c r="AW413" s="13" t="s">
        <v>33</v>
      </c>
      <c r="AX413" s="13" t="s">
        <v>72</v>
      </c>
      <c r="AY413" s="243" t="s">
        <v>187</v>
      </c>
    </row>
    <row r="414" s="14" customFormat="1">
      <c r="A414" s="14"/>
      <c r="B414" s="244"/>
      <c r="C414" s="245"/>
      <c r="D414" s="235" t="s">
        <v>199</v>
      </c>
      <c r="E414" s="246" t="s">
        <v>19</v>
      </c>
      <c r="F414" s="247" t="s">
        <v>79</v>
      </c>
      <c r="G414" s="245"/>
      <c r="H414" s="248">
        <v>1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199</v>
      </c>
      <c r="AU414" s="254" t="s">
        <v>81</v>
      </c>
      <c r="AV414" s="14" t="s">
        <v>81</v>
      </c>
      <c r="AW414" s="14" t="s">
        <v>33</v>
      </c>
      <c r="AX414" s="14" t="s">
        <v>72</v>
      </c>
      <c r="AY414" s="254" t="s">
        <v>187</v>
      </c>
    </row>
    <row r="415" s="16" customFormat="1">
      <c r="A415" s="16"/>
      <c r="B415" s="279"/>
      <c r="C415" s="280"/>
      <c r="D415" s="235" t="s">
        <v>199</v>
      </c>
      <c r="E415" s="281" t="s">
        <v>19</v>
      </c>
      <c r="F415" s="282" t="s">
        <v>763</v>
      </c>
      <c r="G415" s="280"/>
      <c r="H415" s="283">
        <v>2</v>
      </c>
      <c r="I415" s="284"/>
      <c r="J415" s="280"/>
      <c r="K415" s="280"/>
      <c r="L415" s="285"/>
      <c r="M415" s="286"/>
      <c r="N415" s="287"/>
      <c r="O415" s="287"/>
      <c r="P415" s="287"/>
      <c r="Q415" s="287"/>
      <c r="R415" s="287"/>
      <c r="S415" s="287"/>
      <c r="T415" s="288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T415" s="289" t="s">
        <v>199</v>
      </c>
      <c r="AU415" s="289" t="s">
        <v>81</v>
      </c>
      <c r="AV415" s="16" t="s">
        <v>230</v>
      </c>
      <c r="AW415" s="16" t="s">
        <v>33</v>
      </c>
      <c r="AX415" s="16" t="s">
        <v>72</v>
      </c>
      <c r="AY415" s="289" t="s">
        <v>187</v>
      </c>
    </row>
    <row r="416" s="13" customFormat="1">
      <c r="A416" s="13"/>
      <c r="B416" s="233"/>
      <c r="C416" s="234"/>
      <c r="D416" s="235" t="s">
        <v>199</v>
      </c>
      <c r="E416" s="236" t="s">
        <v>19</v>
      </c>
      <c r="F416" s="237" t="s">
        <v>764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199</v>
      </c>
      <c r="AU416" s="243" t="s">
        <v>81</v>
      </c>
      <c r="AV416" s="13" t="s">
        <v>79</v>
      </c>
      <c r="AW416" s="13" t="s">
        <v>33</v>
      </c>
      <c r="AX416" s="13" t="s">
        <v>72</v>
      </c>
      <c r="AY416" s="243" t="s">
        <v>187</v>
      </c>
    </row>
    <row r="417" s="14" customFormat="1">
      <c r="A417" s="14"/>
      <c r="B417" s="244"/>
      <c r="C417" s="245"/>
      <c r="D417" s="235" t="s">
        <v>199</v>
      </c>
      <c r="E417" s="246" t="s">
        <v>19</v>
      </c>
      <c r="F417" s="247" t="s">
        <v>79</v>
      </c>
      <c r="G417" s="245"/>
      <c r="H417" s="248">
        <v>1</v>
      </c>
      <c r="I417" s="249"/>
      <c r="J417" s="245"/>
      <c r="K417" s="245"/>
      <c r="L417" s="250"/>
      <c r="M417" s="251"/>
      <c r="N417" s="252"/>
      <c r="O417" s="252"/>
      <c r="P417" s="252"/>
      <c r="Q417" s="252"/>
      <c r="R417" s="252"/>
      <c r="S417" s="252"/>
      <c r="T417" s="25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4" t="s">
        <v>199</v>
      </c>
      <c r="AU417" s="254" t="s">
        <v>81</v>
      </c>
      <c r="AV417" s="14" t="s">
        <v>81</v>
      </c>
      <c r="AW417" s="14" t="s">
        <v>33</v>
      </c>
      <c r="AX417" s="14" t="s">
        <v>72</v>
      </c>
      <c r="AY417" s="254" t="s">
        <v>187</v>
      </c>
    </row>
    <row r="418" s="15" customFormat="1">
      <c r="A418" s="15"/>
      <c r="B418" s="255"/>
      <c r="C418" s="256"/>
      <c r="D418" s="235" t="s">
        <v>199</v>
      </c>
      <c r="E418" s="257" t="s">
        <v>19</v>
      </c>
      <c r="F418" s="258" t="s">
        <v>210</v>
      </c>
      <c r="G418" s="256"/>
      <c r="H418" s="259">
        <v>3</v>
      </c>
      <c r="I418" s="260"/>
      <c r="J418" s="256"/>
      <c r="K418" s="256"/>
      <c r="L418" s="261"/>
      <c r="M418" s="262"/>
      <c r="N418" s="263"/>
      <c r="O418" s="263"/>
      <c r="P418" s="263"/>
      <c r="Q418" s="263"/>
      <c r="R418" s="263"/>
      <c r="S418" s="263"/>
      <c r="T418" s="264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65" t="s">
        <v>199</v>
      </c>
      <c r="AU418" s="265" t="s">
        <v>81</v>
      </c>
      <c r="AV418" s="15" t="s">
        <v>195</v>
      </c>
      <c r="AW418" s="15" t="s">
        <v>33</v>
      </c>
      <c r="AX418" s="15" t="s">
        <v>79</v>
      </c>
      <c r="AY418" s="265" t="s">
        <v>187</v>
      </c>
    </row>
    <row r="419" s="2" customFormat="1" ht="24.15" customHeight="1">
      <c r="A419" s="41"/>
      <c r="B419" s="42"/>
      <c r="C419" s="269" t="s">
        <v>7</v>
      </c>
      <c r="D419" s="269" t="s">
        <v>648</v>
      </c>
      <c r="E419" s="270" t="s">
        <v>765</v>
      </c>
      <c r="F419" s="271" t="s">
        <v>766</v>
      </c>
      <c r="G419" s="272" t="s">
        <v>287</v>
      </c>
      <c r="H419" s="273">
        <v>1</v>
      </c>
      <c r="I419" s="274"/>
      <c r="J419" s="275">
        <f>ROUND(I419*H419,2)</f>
        <v>0</v>
      </c>
      <c r="K419" s="271" t="s">
        <v>19</v>
      </c>
      <c r="L419" s="276"/>
      <c r="M419" s="277" t="s">
        <v>19</v>
      </c>
      <c r="N419" s="278" t="s">
        <v>43</v>
      </c>
      <c r="O419" s="87"/>
      <c r="P419" s="224">
        <f>O419*H419</f>
        <v>0</v>
      </c>
      <c r="Q419" s="224">
        <v>0.089999999999999997</v>
      </c>
      <c r="R419" s="224">
        <f>Q419*H419</f>
        <v>0.089999999999999997</v>
      </c>
      <c r="S419" s="224">
        <v>0</v>
      </c>
      <c r="T419" s="225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6" t="s">
        <v>745</v>
      </c>
      <c r="AT419" s="226" t="s">
        <v>648</v>
      </c>
      <c r="AU419" s="226" t="s">
        <v>81</v>
      </c>
      <c r="AY419" s="20" t="s">
        <v>187</v>
      </c>
      <c r="BE419" s="227">
        <f>IF(N419="základní",J419,0)</f>
        <v>0</v>
      </c>
      <c r="BF419" s="227">
        <f>IF(N419="snížená",J419,0)</f>
        <v>0</v>
      </c>
      <c r="BG419" s="227">
        <f>IF(N419="zákl. přenesená",J419,0)</f>
        <v>0</v>
      </c>
      <c r="BH419" s="227">
        <f>IF(N419="sníž. přenesená",J419,0)</f>
        <v>0</v>
      </c>
      <c r="BI419" s="227">
        <f>IF(N419="nulová",J419,0)</f>
        <v>0</v>
      </c>
      <c r="BJ419" s="20" t="s">
        <v>79</v>
      </c>
      <c r="BK419" s="227">
        <f>ROUND(I419*H419,2)</f>
        <v>0</v>
      </c>
      <c r="BL419" s="20" t="s">
        <v>265</v>
      </c>
      <c r="BM419" s="226" t="s">
        <v>767</v>
      </c>
    </row>
    <row r="420" s="13" customFormat="1">
      <c r="A420" s="13"/>
      <c r="B420" s="233"/>
      <c r="C420" s="234"/>
      <c r="D420" s="235" t="s">
        <v>199</v>
      </c>
      <c r="E420" s="236" t="s">
        <v>19</v>
      </c>
      <c r="F420" s="237" t="s">
        <v>768</v>
      </c>
      <c r="G420" s="234"/>
      <c r="H420" s="236" t="s">
        <v>19</v>
      </c>
      <c r="I420" s="238"/>
      <c r="J420" s="234"/>
      <c r="K420" s="234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199</v>
      </c>
      <c r="AU420" s="243" t="s">
        <v>81</v>
      </c>
      <c r="AV420" s="13" t="s">
        <v>79</v>
      </c>
      <c r="AW420" s="13" t="s">
        <v>33</v>
      </c>
      <c r="AX420" s="13" t="s">
        <v>72</v>
      </c>
      <c r="AY420" s="243" t="s">
        <v>187</v>
      </c>
    </row>
    <row r="421" s="13" customFormat="1">
      <c r="A421" s="13"/>
      <c r="B421" s="233"/>
      <c r="C421" s="234"/>
      <c r="D421" s="235" t="s">
        <v>199</v>
      </c>
      <c r="E421" s="236" t="s">
        <v>19</v>
      </c>
      <c r="F421" s="237" t="s">
        <v>769</v>
      </c>
      <c r="G421" s="234"/>
      <c r="H421" s="236" t="s">
        <v>19</v>
      </c>
      <c r="I421" s="238"/>
      <c r="J421" s="234"/>
      <c r="K421" s="234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199</v>
      </c>
      <c r="AU421" s="243" t="s">
        <v>81</v>
      </c>
      <c r="AV421" s="13" t="s">
        <v>79</v>
      </c>
      <c r="AW421" s="13" t="s">
        <v>33</v>
      </c>
      <c r="AX421" s="13" t="s">
        <v>72</v>
      </c>
      <c r="AY421" s="243" t="s">
        <v>187</v>
      </c>
    </row>
    <row r="422" s="13" customFormat="1">
      <c r="A422" s="13"/>
      <c r="B422" s="233"/>
      <c r="C422" s="234"/>
      <c r="D422" s="235" t="s">
        <v>199</v>
      </c>
      <c r="E422" s="236" t="s">
        <v>19</v>
      </c>
      <c r="F422" s="237" t="s">
        <v>770</v>
      </c>
      <c r="G422" s="234"/>
      <c r="H422" s="236" t="s">
        <v>19</v>
      </c>
      <c r="I422" s="238"/>
      <c r="J422" s="234"/>
      <c r="K422" s="234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199</v>
      </c>
      <c r="AU422" s="243" t="s">
        <v>81</v>
      </c>
      <c r="AV422" s="13" t="s">
        <v>79</v>
      </c>
      <c r="AW422" s="13" t="s">
        <v>33</v>
      </c>
      <c r="AX422" s="13" t="s">
        <v>72</v>
      </c>
      <c r="AY422" s="243" t="s">
        <v>187</v>
      </c>
    </row>
    <row r="423" s="13" customFormat="1">
      <c r="A423" s="13"/>
      <c r="B423" s="233"/>
      <c r="C423" s="234"/>
      <c r="D423" s="235" t="s">
        <v>199</v>
      </c>
      <c r="E423" s="236" t="s">
        <v>19</v>
      </c>
      <c r="F423" s="237" t="s">
        <v>771</v>
      </c>
      <c r="G423" s="234"/>
      <c r="H423" s="236" t="s">
        <v>19</v>
      </c>
      <c r="I423" s="238"/>
      <c r="J423" s="234"/>
      <c r="K423" s="234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199</v>
      </c>
      <c r="AU423" s="243" t="s">
        <v>81</v>
      </c>
      <c r="AV423" s="13" t="s">
        <v>79</v>
      </c>
      <c r="AW423" s="13" t="s">
        <v>33</v>
      </c>
      <c r="AX423" s="13" t="s">
        <v>72</v>
      </c>
      <c r="AY423" s="243" t="s">
        <v>187</v>
      </c>
    </row>
    <row r="424" s="14" customFormat="1">
      <c r="A424" s="14"/>
      <c r="B424" s="244"/>
      <c r="C424" s="245"/>
      <c r="D424" s="235" t="s">
        <v>199</v>
      </c>
      <c r="E424" s="246" t="s">
        <v>19</v>
      </c>
      <c r="F424" s="247" t="s">
        <v>79</v>
      </c>
      <c r="G424" s="245"/>
      <c r="H424" s="248">
        <v>1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199</v>
      </c>
      <c r="AU424" s="254" t="s">
        <v>81</v>
      </c>
      <c r="AV424" s="14" t="s">
        <v>81</v>
      </c>
      <c r="AW424" s="14" t="s">
        <v>33</v>
      </c>
      <c r="AX424" s="14" t="s">
        <v>72</v>
      </c>
      <c r="AY424" s="254" t="s">
        <v>187</v>
      </c>
    </row>
    <row r="425" s="15" customFormat="1">
      <c r="A425" s="15"/>
      <c r="B425" s="255"/>
      <c r="C425" s="256"/>
      <c r="D425" s="235" t="s">
        <v>199</v>
      </c>
      <c r="E425" s="257" t="s">
        <v>19</v>
      </c>
      <c r="F425" s="258" t="s">
        <v>210</v>
      </c>
      <c r="G425" s="256"/>
      <c r="H425" s="259">
        <v>1</v>
      </c>
      <c r="I425" s="260"/>
      <c r="J425" s="256"/>
      <c r="K425" s="256"/>
      <c r="L425" s="261"/>
      <c r="M425" s="262"/>
      <c r="N425" s="263"/>
      <c r="O425" s="263"/>
      <c r="P425" s="263"/>
      <c r="Q425" s="263"/>
      <c r="R425" s="263"/>
      <c r="S425" s="263"/>
      <c r="T425" s="264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5" t="s">
        <v>199</v>
      </c>
      <c r="AU425" s="265" t="s">
        <v>81</v>
      </c>
      <c r="AV425" s="15" t="s">
        <v>195</v>
      </c>
      <c r="AW425" s="15" t="s">
        <v>33</v>
      </c>
      <c r="AX425" s="15" t="s">
        <v>79</v>
      </c>
      <c r="AY425" s="265" t="s">
        <v>187</v>
      </c>
    </row>
    <row r="426" s="2" customFormat="1" ht="24.15" customHeight="1">
      <c r="A426" s="41"/>
      <c r="B426" s="42"/>
      <c r="C426" s="269" t="s">
        <v>772</v>
      </c>
      <c r="D426" s="269" t="s">
        <v>648</v>
      </c>
      <c r="E426" s="270" t="s">
        <v>773</v>
      </c>
      <c r="F426" s="271" t="s">
        <v>774</v>
      </c>
      <c r="G426" s="272" t="s">
        <v>287</v>
      </c>
      <c r="H426" s="273">
        <v>1</v>
      </c>
      <c r="I426" s="274"/>
      <c r="J426" s="275">
        <f>ROUND(I426*H426,2)</f>
        <v>0</v>
      </c>
      <c r="K426" s="271" t="s">
        <v>19</v>
      </c>
      <c r="L426" s="276"/>
      <c r="M426" s="277" t="s">
        <v>19</v>
      </c>
      <c r="N426" s="278" t="s">
        <v>43</v>
      </c>
      <c r="O426" s="87"/>
      <c r="P426" s="224">
        <f>O426*H426</f>
        <v>0</v>
      </c>
      <c r="Q426" s="224">
        <v>0.089999999999999997</v>
      </c>
      <c r="R426" s="224">
        <f>Q426*H426</f>
        <v>0.089999999999999997</v>
      </c>
      <c r="S426" s="224">
        <v>0</v>
      </c>
      <c r="T426" s="225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6" t="s">
        <v>745</v>
      </c>
      <c r="AT426" s="226" t="s">
        <v>648</v>
      </c>
      <c r="AU426" s="226" t="s">
        <v>81</v>
      </c>
      <c r="AY426" s="20" t="s">
        <v>187</v>
      </c>
      <c r="BE426" s="227">
        <f>IF(N426="základní",J426,0)</f>
        <v>0</v>
      </c>
      <c r="BF426" s="227">
        <f>IF(N426="snížená",J426,0)</f>
        <v>0</v>
      </c>
      <c r="BG426" s="227">
        <f>IF(N426="zákl. přenesená",J426,0)</f>
        <v>0</v>
      </c>
      <c r="BH426" s="227">
        <f>IF(N426="sníž. přenesená",J426,0)</f>
        <v>0</v>
      </c>
      <c r="BI426" s="227">
        <f>IF(N426="nulová",J426,0)</f>
        <v>0</v>
      </c>
      <c r="BJ426" s="20" t="s">
        <v>79</v>
      </c>
      <c r="BK426" s="227">
        <f>ROUND(I426*H426,2)</f>
        <v>0</v>
      </c>
      <c r="BL426" s="20" t="s">
        <v>265</v>
      </c>
      <c r="BM426" s="226" t="s">
        <v>775</v>
      </c>
    </row>
    <row r="427" s="13" customFormat="1">
      <c r="A427" s="13"/>
      <c r="B427" s="233"/>
      <c r="C427" s="234"/>
      <c r="D427" s="235" t="s">
        <v>199</v>
      </c>
      <c r="E427" s="236" t="s">
        <v>19</v>
      </c>
      <c r="F427" s="237" t="s">
        <v>768</v>
      </c>
      <c r="G427" s="234"/>
      <c r="H427" s="236" t="s">
        <v>19</v>
      </c>
      <c r="I427" s="238"/>
      <c r="J427" s="234"/>
      <c r="K427" s="234"/>
      <c r="L427" s="239"/>
      <c r="M427" s="240"/>
      <c r="N427" s="241"/>
      <c r="O427" s="241"/>
      <c r="P427" s="241"/>
      <c r="Q427" s="241"/>
      <c r="R427" s="241"/>
      <c r="S427" s="241"/>
      <c r="T427" s="24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199</v>
      </c>
      <c r="AU427" s="243" t="s">
        <v>81</v>
      </c>
      <c r="AV427" s="13" t="s">
        <v>79</v>
      </c>
      <c r="AW427" s="13" t="s">
        <v>33</v>
      </c>
      <c r="AX427" s="13" t="s">
        <v>72</v>
      </c>
      <c r="AY427" s="243" t="s">
        <v>187</v>
      </c>
    </row>
    <row r="428" s="13" customFormat="1">
      <c r="A428" s="13"/>
      <c r="B428" s="233"/>
      <c r="C428" s="234"/>
      <c r="D428" s="235" t="s">
        <v>199</v>
      </c>
      <c r="E428" s="236" t="s">
        <v>19</v>
      </c>
      <c r="F428" s="237" t="s">
        <v>769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199</v>
      </c>
      <c r="AU428" s="243" t="s">
        <v>81</v>
      </c>
      <c r="AV428" s="13" t="s">
        <v>79</v>
      </c>
      <c r="AW428" s="13" t="s">
        <v>33</v>
      </c>
      <c r="AX428" s="13" t="s">
        <v>72</v>
      </c>
      <c r="AY428" s="243" t="s">
        <v>187</v>
      </c>
    </row>
    <row r="429" s="13" customFormat="1">
      <c r="A429" s="13"/>
      <c r="B429" s="233"/>
      <c r="C429" s="234"/>
      <c r="D429" s="235" t="s">
        <v>199</v>
      </c>
      <c r="E429" s="236" t="s">
        <v>19</v>
      </c>
      <c r="F429" s="237" t="s">
        <v>770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199</v>
      </c>
      <c r="AU429" s="243" t="s">
        <v>81</v>
      </c>
      <c r="AV429" s="13" t="s">
        <v>79</v>
      </c>
      <c r="AW429" s="13" t="s">
        <v>33</v>
      </c>
      <c r="AX429" s="13" t="s">
        <v>72</v>
      </c>
      <c r="AY429" s="243" t="s">
        <v>187</v>
      </c>
    </row>
    <row r="430" s="13" customFormat="1">
      <c r="A430" s="13"/>
      <c r="B430" s="233"/>
      <c r="C430" s="234"/>
      <c r="D430" s="235" t="s">
        <v>199</v>
      </c>
      <c r="E430" s="236" t="s">
        <v>19</v>
      </c>
      <c r="F430" s="237" t="s">
        <v>776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199</v>
      </c>
      <c r="AU430" s="243" t="s">
        <v>81</v>
      </c>
      <c r="AV430" s="13" t="s">
        <v>79</v>
      </c>
      <c r="AW430" s="13" t="s">
        <v>33</v>
      </c>
      <c r="AX430" s="13" t="s">
        <v>72</v>
      </c>
      <c r="AY430" s="243" t="s">
        <v>187</v>
      </c>
    </row>
    <row r="431" s="14" customFormat="1">
      <c r="A431" s="14"/>
      <c r="B431" s="244"/>
      <c r="C431" s="245"/>
      <c r="D431" s="235" t="s">
        <v>199</v>
      </c>
      <c r="E431" s="246" t="s">
        <v>19</v>
      </c>
      <c r="F431" s="247" t="s">
        <v>79</v>
      </c>
      <c r="G431" s="245"/>
      <c r="H431" s="248">
        <v>1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199</v>
      </c>
      <c r="AU431" s="254" t="s">
        <v>81</v>
      </c>
      <c r="AV431" s="14" t="s">
        <v>81</v>
      </c>
      <c r="AW431" s="14" t="s">
        <v>33</v>
      </c>
      <c r="AX431" s="14" t="s">
        <v>72</v>
      </c>
      <c r="AY431" s="254" t="s">
        <v>187</v>
      </c>
    </row>
    <row r="432" s="15" customFormat="1">
      <c r="A432" s="15"/>
      <c r="B432" s="255"/>
      <c r="C432" s="256"/>
      <c r="D432" s="235" t="s">
        <v>199</v>
      </c>
      <c r="E432" s="257" t="s">
        <v>19</v>
      </c>
      <c r="F432" s="258" t="s">
        <v>210</v>
      </c>
      <c r="G432" s="256"/>
      <c r="H432" s="259">
        <v>1</v>
      </c>
      <c r="I432" s="260"/>
      <c r="J432" s="256"/>
      <c r="K432" s="256"/>
      <c r="L432" s="261"/>
      <c r="M432" s="262"/>
      <c r="N432" s="263"/>
      <c r="O432" s="263"/>
      <c r="P432" s="263"/>
      <c r="Q432" s="263"/>
      <c r="R432" s="263"/>
      <c r="S432" s="263"/>
      <c r="T432" s="264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5" t="s">
        <v>199</v>
      </c>
      <c r="AU432" s="265" t="s">
        <v>81</v>
      </c>
      <c r="AV432" s="15" t="s">
        <v>195</v>
      </c>
      <c r="AW432" s="15" t="s">
        <v>33</v>
      </c>
      <c r="AX432" s="15" t="s">
        <v>79</v>
      </c>
      <c r="AY432" s="265" t="s">
        <v>187</v>
      </c>
    </row>
    <row r="433" s="2" customFormat="1" ht="24.15" customHeight="1">
      <c r="A433" s="41"/>
      <c r="B433" s="42"/>
      <c r="C433" s="269" t="s">
        <v>777</v>
      </c>
      <c r="D433" s="269" t="s">
        <v>648</v>
      </c>
      <c r="E433" s="270" t="s">
        <v>778</v>
      </c>
      <c r="F433" s="271" t="s">
        <v>779</v>
      </c>
      <c r="G433" s="272" t="s">
        <v>287</v>
      </c>
      <c r="H433" s="273">
        <v>1</v>
      </c>
      <c r="I433" s="274"/>
      <c r="J433" s="275">
        <f>ROUND(I433*H433,2)</f>
        <v>0</v>
      </c>
      <c r="K433" s="271" t="s">
        <v>19</v>
      </c>
      <c r="L433" s="276"/>
      <c r="M433" s="277" t="s">
        <v>19</v>
      </c>
      <c r="N433" s="278" t="s">
        <v>43</v>
      </c>
      <c r="O433" s="87"/>
      <c r="P433" s="224">
        <f>O433*H433</f>
        <v>0</v>
      </c>
      <c r="Q433" s="224">
        <v>0.082000000000000003</v>
      </c>
      <c r="R433" s="224">
        <f>Q433*H433</f>
        <v>0.082000000000000003</v>
      </c>
      <c r="S433" s="224">
        <v>0</v>
      </c>
      <c r="T433" s="225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6" t="s">
        <v>745</v>
      </c>
      <c r="AT433" s="226" t="s">
        <v>648</v>
      </c>
      <c r="AU433" s="226" t="s">
        <v>81</v>
      </c>
      <c r="AY433" s="20" t="s">
        <v>187</v>
      </c>
      <c r="BE433" s="227">
        <f>IF(N433="základní",J433,0)</f>
        <v>0</v>
      </c>
      <c r="BF433" s="227">
        <f>IF(N433="snížená",J433,0)</f>
        <v>0</v>
      </c>
      <c r="BG433" s="227">
        <f>IF(N433="zákl. přenesená",J433,0)</f>
        <v>0</v>
      </c>
      <c r="BH433" s="227">
        <f>IF(N433="sníž. přenesená",J433,0)</f>
        <v>0</v>
      </c>
      <c r="BI433" s="227">
        <f>IF(N433="nulová",J433,0)</f>
        <v>0</v>
      </c>
      <c r="BJ433" s="20" t="s">
        <v>79</v>
      </c>
      <c r="BK433" s="227">
        <f>ROUND(I433*H433,2)</f>
        <v>0</v>
      </c>
      <c r="BL433" s="20" t="s">
        <v>265</v>
      </c>
      <c r="BM433" s="226" t="s">
        <v>780</v>
      </c>
    </row>
    <row r="434" s="13" customFormat="1">
      <c r="A434" s="13"/>
      <c r="B434" s="233"/>
      <c r="C434" s="234"/>
      <c r="D434" s="235" t="s">
        <v>199</v>
      </c>
      <c r="E434" s="236" t="s">
        <v>19</v>
      </c>
      <c r="F434" s="237" t="s">
        <v>779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199</v>
      </c>
      <c r="AU434" s="243" t="s">
        <v>81</v>
      </c>
      <c r="AV434" s="13" t="s">
        <v>79</v>
      </c>
      <c r="AW434" s="13" t="s">
        <v>33</v>
      </c>
      <c r="AX434" s="13" t="s">
        <v>72</v>
      </c>
      <c r="AY434" s="243" t="s">
        <v>187</v>
      </c>
    </row>
    <row r="435" s="14" customFormat="1">
      <c r="A435" s="14"/>
      <c r="B435" s="244"/>
      <c r="C435" s="245"/>
      <c r="D435" s="235" t="s">
        <v>199</v>
      </c>
      <c r="E435" s="246" t="s">
        <v>19</v>
      </c>
      <c r="F435" s="247" t="s">
        <v>79</v>
      </c>
      <c r="G435" s="245"/>
      <c r="H435" s="248">
        <v>1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199</v>
      </c>
      <c r="AU435" s="254" t="s">
        <v>81</v>
      </c>
      <c r="AV435" s="14" t="s">
        <v>81</v>
      </c>
      <c r="AW435" s="14" t="s">
        <v>33</v>
      </c>
      <c r="AX435" s="14" t="s">
        <v>72</v>
      </c>
      <c r="AY435" s="254" t="s">
        <v>187</v>
      </c>
    </row>
    <row r="436" s="15" customFormat="1">
      <c r="A436" s="15"/>
      <c r="B436" s="255"/>
      <c r="C436" s="256"/>
      <c r="D436" s="235" t="s">
        <v>199</v>
      </c>
      <c r="E436" s="257" t="s">
        <v>19</v>
      </c>
      <c r="F436" s="258" t="s">
        <v>210</v>
      </c>
      <c r="G436" s="256"/>
      <c r="H436" s="259">
        <v>1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65" t="s">
        <v>199</v>
      </c>
      <c r="AU436" s="265" t="s">
        <v>81</v>
      </c>
      <c r="AV436" s="15" t="s">
        <v>195</v>
      </c>
      <c r="AW436" s="15" t="s">
        <v>33</v>
      </c>
      <c r="AX436" s="15" t="s">
        <v>79</v>
      </c>
      <c r="AY436" s="265" t="s">
        <v>187</v>
      </c>
    </row>
    <row r="437" s="2" customFormat="1" ht="16.5" customHeight="1">
      <c r="A437" s="41"/>
      <c r="B437" s="42"/>
      <c r="C437" s="215" t="s">
        <v>781</v>
      </c>
      <c r="D437" s="215" t="s">
        <v>190</v>
      </c>
      <c r="E437" s="216" t="s">
        <v>782</v>
      </c>
      <c r="F437" s="217" t="s">
        <v>783</v>
      </c>
      <c r="G437" s="218" t="s">
        <v>287</v>
      </c>
      <c r="H437" s="219">
        <v>1</v>
      </c>
      <c r="I437" s="220"/>
      <c r="J437" s="221">
        <f>ROUND(I437*H437,2)</f>
        <v>0</v>
      </c>
      <c r="K437" s="217" t="s">
        <v>651</v>
      </c>
      <c r="L437" s="47"/>
      <c r="M437" s="222" t="s">
        <v>19</v>
      </c>
      <c r="N437" s="223" t="s">
        <v>43</v>
      </c>
      <c r="O437" s="87"/>
      <c r="P437" s="224">
        <f>O437*H437</f>
        <v>0</v>
      </c>
      <c r="Q437" s="224">
        <v>0.00055999999999999995</v>
      </c>
      <c r="R437" s="224">
        <f>Q437*H437</f>
        <v>0.00055999999999999995</v>
      </c>
      <c r="S437" s="224">
        <v>0</v>
      </c>
      <c r="T437" s="225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6" t="s">
        <v>265</v>
      </c>
      <c r="AT437" s="226" t="s">
        <v>190</v>
      </c>
      <c r="AU437" s="226" t="s">
        <v>81</v>
      </c>
      <c r="AY437" s="20" t="s">
        <v>187</v>
      </c>
      <c r="BE437" s="227">
        <f>IF(N437="základní",J437,0)</f>
        <v>0</v>
      </c>
      <c r="BF437" s="227">
        <f>IF(N437="snížená",J437,0)</f>
        <v>0</v>
      </c>
      <c r="BG437" s="227">
        <f>IF(N437="zákl. přenesená",J437,0)</f>
        <v>0</v>
      </c>
      <c r="BH437" s="227">
        <f>IF(N437="sníž. přenesená",J437,0)</f>
        <v>0</v>
      </c>
      <c r="BI437" s="227">
        <f>IF(N437="nulová",J437,0)</f>
        <v>0</v>
      </c>
      <c r="BJ437" s="20" t="s">
        <v>79</v>
      </c>
      <c r="BK437" s="227">
        <f>ROUND(I437*H437,2)</f>
        <v>0</v>
      </c>
      <c r="BL437" s="20" t="s">
        <v>265</v>
      </c>
      <c r="BM437" s="226" t="s">
        <v>784</v>
      </c>
    </row>
    <row r="438" s="2" customFormat="1">
      <c r="A438" s="41"/>
      <c r="B438" s="42"/>
      <c r="C438" s="43"/>
      <c r="D438" s="228" t="s">
        <v>197</v>
      </c>
      <c r="E438" s="43"/>
      <c r="F438" s="229" t="s">
        <v>785</v>
      </c>
      <c r="G438" s="43"/>
      <c r="H438" s="43"/>
      <c r="I438" s="230"/>
      <c r="J438" s="43"/>
      <c r="K438" s="43"/>
      <c r="L438" s="47"/>
      <c r="M438" s="231"/>
      <c r="N438" s="232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197</v>
      </c>
      <c r="AU438" s="20" t="s">
        <v>81</v>
      </c>
    </row>
    <row r="439" s="13" customFormat="1">
      <c r="A439" s="13"/>
      <c r="B439" s="233"/>
      <c r="C439" s="234"/>
      <c r="D439" s="235" t="s">
        <v>199</v>
      </c>
      <c r="E439" s="236" t="s">
        <v>19</v>
      </c>
      <c r="F439" s="237" t="s">
        <v>786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199</v>
      </c>
      <c r="AU439" s="243" t="s">
        <v>81</v>
      </c>
      <c r="AV439" s="13" t="s">
        <v>79</v>
      </c>
      <c r="AW439" s="13" t="s">
        <v>33</v>
      </c>
      <c r="AX439" s="13" t="s">
        <v>72</v>
      </c>
      <c r="AY439" s="243" t="s">
        <v>187</v>
      </c>
    </row>
    <row r="440" s="13" customFormat="1">
      <c r="A440" s="13"/>
      <c r="B440" s="233"/>
      <c r="C440" s="234"/>
      <c r="D440" s="235" t="s">
        <v>199</v>
      </c>
      <c r="E440" s="236" t="s">
        <v>19</v>
      </c>
      <c r="F440" s="237" t="s">
        <v>757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199</v>
      </c>
      <c r="AU440" s="243" t="s">
        <v>81</v>
      </c>
      <c r="AV440" s="13" t="s">
        <v>79</v>
      </c>
      <c r="AW440" s="13" t="s">
        <v>33</v>
      </c>
      <c r="AX440" s="13" t="s">
        <v>72</v>
      </c>
      <c r="AY440" s="243" t="s">
        <v>187</v>
      </c>
    </row>
    <row r="441" s="13" customFormat="1">
      <c r="A441" s="13"/>
      <c r="B441" s="233"/>
      <c r="C441" s="234"/>
      <c r="D441" s="235" t="s">
        <v>199</v>
      </c>
      <c r="E441" s="236" t="s">
        <v>19</v>
      </c>
      <c r="F441" s="237" t="s">
        <v>787</v>
      </c>
      <c r="G441" s="234"/>
      <c r="H441" s="236" t="s">
        <v>19</v>
      </c>
      <c r="I441" s="238"/>
      <c r="J441" s="234"/>
      <c r="K441" s="234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199</v>
      </c>
      <c r="AU441" s="243" t="s">
        <v>81</v>
      </c>
      <c r="AV441" s="13" t="s">
        <v>79</v>
      </c>
      <c r="AW441" s="13" t="s">
        <v>33</v>
      </c>
      <c r="AX441" s="13" t="s">
        <v>72</v>
      </c>
      <c r="AY441" s="243" t="s">
        <v>187</v>
      </c>
    </row>
    <row r="442" s="13" customFormat="1">
      <c r="A442" s="13"/>
      <c r="B442" s="233"/>
      <c r="C442" s="234"/>
      <c r="D442" s="235" t="s">
        <v>199</v>
      </c>
      <c r="E442" s="236" t="s">
        <v>19</v>
      </c>
      <c r="F442" s="237" t="s">
        <v>208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199</v>
      </c>
      <c r="AU442" s="243" t="s">
        <v>81</v>
      </c>
      <c r="AV442" s="13" t="s">
        <v>79</v>
      </c>
      <c r="AW442" s="13" t="s">
        <v>33</v>
      </c>
      <c r="AX442" s="13" t="s">
        <v>72</v>
      </c>
      <c r="AY442" s="243" t="s">
        <v>187</v>
      </c>
    </row>
    <row r="443" s="13" customFormat="1">
      <c r="A443" s="13"/>
      <c r="B443" s="233"/>
      <c r="C443" s="234"/>
      <c r="D443" s="235" t="s">
        <v>199</v>
      </c>
      <c r="E443" s="236" t="s">
        <v>19</v>
      </c>
      <c r="F443" s="237" t="s">
        <v>788</v>
      </c>
      <c r="G443" s="234"/>
      <c r="H443" s="236" t="s">
        <v>19</v>
      </c>
      <c r="I443" s="238"/>
      <c r="J443" s="234"/>
      <c r="K443" s="234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199</v>
      </c>
      <c r="AU443" s="243" t="s">
        <v>81</v>
      </c>
      <c r="AV443" s="13" t="s">
        <v>79</v>
      </c>
      <c r="AW443" s="13" t="s">
        <v>33</v>
      </c>
      <c r="AX443" s="13" t="s">
        <v>72</v>
      </c>
      <c r="AY443" s="243" t="s">
        <v>187</v>
      </c>
    </row>
    <row r="444" s="14" customFormat="1">
      <c r="A444" s="14"/>
      <c r="B444" s="244"/>
      <c r="C444" s="245"/>
      <c r="D444" s="235" t="s">
        <v>199</v>
      </c>
      <c r="E444" s="246" t="s">
        <v>19</v>
      </c>
      <c r="F444" s="247" t="s">
        <v>79</v>
      </c>
      <c r="G444" s="245"/>
      <c r="H444" s="248">
        <v>1</v>
      </c>
      <c r="I444" s="249"/>
      <c r="J444" s="245"/>
      <c r="K444" s="245"/>
      <c r="L444" s="250"/>
      <c r="M444" s="251"/>
      <c r="N444" s="252"/>
      <c r="O444" s="252"/>
      <c r="P444" s="252"/>
      <c r="Q444" s="252"/>
      <c r="R444" s="252"/>
      <c r="S444" s="252"/>
      <c r="T444" s="25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4" t="s">
        <v>199</v>
      </c>
      <c r="AU444" s="254" t="s">
        <v>81</v>
      </c>
      <c r="AV444" s="14" t="s">
        <v>81</v>
      </c>
      <c r="AW444" s="14" t="s">
        <v>33</v>
      </c>
      <c r="AX444" s="14" t="s">
        <v>72</v>
      </c>
      <c r="AY444" s="254" t="s">
        <v>187</v>
      </c>
    </row>
    <row r="445" s="15" customFormat="1">
      <c r="A445" s="15"/>
      <c r="B445" s="255"/>
      <c r="C445" s="256"/>
      <c r="D445" s="235" t="s">
        <v>199</v>
      </c>
      <c r="E445" s="257" t="s">
        <v>19</v>
      </c>
      <c r="F445" s="258" t="s">
        <v>210</v>
      </c>
      <c r="G445" s="256"/>
      <c r="H445" s="259">
        <v>1</v>
      </c>
      <c r="I445" s="260"/>
      <c r="J445" s="256"/>
      <c r="K445" s="256"/>
      <c r="L445" s="261"/>
      <c r="M445" s="262"/>
      <c r="N445" s="263"/>
      <c r="O445" s="263"/>
      <c r="P445" s="263"/>
      <c r="Q445" s="263"/>
      <c r="R445" s="263"/>
      <c r="S445" s="263"/>
      <c r="T445" s="264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5" t="s">
        <v>199</v>
      </c>
      <c r="AU445" s="265" t="s">
        <v>81</v>
      </c>
      <c r="AV445" s="15" t="s">
        <v>195</v>
      </c>
      <c r="AW445" s="15" t="s">
        <v>33</v>
      </c>
      <c r="AX445" s="15" t="s">
        <v>79</v>
      </c>
      <c r="AY445" s="265" t="s">
        <v>187</v>
      </c>
    </row>
    <row r="446" s="2" customFormat="1" ht="24.15" customHeight="1">
      <c r="A446" s="41"/>
      <c r="B446" s="42"/>
      <c r="C446" s="269" t="s">
        <v>789</v>
      </c>
      <c r="D446" s="269" t="s">
        <v>648</v>
      </c>
      <c r="E446" s="270" t="s">
        <v>790</v>
      </c>
      <c r="F446" s="271" t="s">
        <v>791</v>
      </c>
      <c r="G446" s="272" t="s">
        <v>287</v>
      </c>
      <c r="H446" s="273">
        <v>1</v>
      </c>
      <c r="I446" s="274"/>
      <c r="J446" s="275">
        <f>ROUND(I446*H446,2)</f>
        <v>0</v>
      </c>
      <c r="K446" s="271" t="s">
        <v>19</v>
      </c>
      <c r="L446" s="276"/>
      <c r="M446" s="277" t="s">
        <v>19</v>
      </c>
      <c r="N446" s="278" t="s">
        <v>43</v>
      </c>
      <c r="O446" s="87"/>
      <c r="P446" s="224">
        <f>O446*H446</f>
        <v>0</v>
      </c>
      <c r="Q446" s="224">
        <v>0.14599999999999999</v>
      </c>
      <c r="R446" s="224">
        <f>Q446*H446</f>
        <v>0.14599999999999999</v>
      </c>
      <c r="S446" s="224">
        <v>0</v>
      </c>
      <c r="T446" s="225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6" t="s">
        <v>745</v>
      </c>
      <c r="AT446" s="226" t="s">
        <v>648</v>
      </c>
      <c r="AU446" s="226" t="s">
        <v>81</v>
      </c>
      <c r="AY446" s="20" t="s">
        <v>187</v>
      </c>
      <c r="BE446" s="227">
        <f>IF(N446="základní",J446,0)</f>
        <v>0</v>
      </c>
      <c r="BF446" s="227">
        <f>IF(N446="snížená",J446,0)</f>
        <v>0</v>
      </c>
      <c r="BG446" s="227">
        <f>IF(N446="zákl. přenesená",J446,0)</f>
        <v>0</v>
      </c>
      <c r="BH446" s="227">
        <f>IF(N446="sníž. přenesená",J446,0)</f>
        <v>0</v>
      </c>
      <c r="BI446" s="227">
        <f>IF(N446="nulová",J446,0)</f>
        <v>0</v>
      </c>
      <c r="BJ446" s="20" t="s">
        <v>79</v>
      </c>
      <c r="BK446" s="227">
        <f>ROUND(I446*H446,2)</f>
        <v>0</v>
      </c>
      <c r="BL446" s="20" t="s">
        <v>265</v>
      </c>
      <c r="BM446" s="226" t="s">
        <v>792</v>
      </c>
    </row>
    <row r="447" s="13" customFormat="1">
      <c r="A447" s="13"/>
      <c r="B447" s="233"/>
      <c r="C447" s="234"/>
      <c r="D447" s="235" t="s">
        <v>199</v>
      </c>
      <c r="E447" s="236" t="s">
        <v>19</v>
      </c>
      <c r="F447" s="237" t="s">
        <v>793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199</v>
      </c>
      <c r="AU447" s="243" t="s">
        <v>81</v>
      </c>
      <c r="AV447" s="13" t="s">
        <v>79</v>
      </c>
      <c r="AW447" s="13" t="s">
        <v>33</v>
      </c>
      <c r="AX447" s="13" t="s">
        <v>72</v>
      </c>
      <c r="AY447" s="243" t="s">
        <v>187</v>
      </c>
    </row>
    <row r="448" s="13" customFormat="1">
      <c r="A448" s="13"/>
      <c r="B448" s="233"/>
      <c r="C448" s="234"/>
      <c r="D448" s="235" t="s">
        <v>199</v>
      </c>
      <c r="E448" s="236" t="s">
        <v>19</v>
      </c>
      <c r="F448" s="237" t="s">
        <v>220</v>
      </c>
      <c r="G448" s="234"/>
      <c r="H448" s="236" t="s">
        <v>19</v>
      </c>
      <c r="I448" s="238"/>
      <c r="J448" s="234"/>
      <c r="K448" s="234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199</v>
      </c>
      <c r="AU448" s="243" t="s">
        <v>81</v>
      </c>
      <c r="AV448" s="13" t="s">
        <v>79</v>
      </c>
      <c r="AW448" s="13" t="s">
        <v>33</v>
      </c>
      <c r="AX448" s="13" t="s">
        <v>72</v>
      </c>
      <c r="AY448" s="243" t="s">
        <v>187</v>
      </c>
    </row>
    <row r="449" s="13" customFormat="1">
      <c r="A449" s="13"/>
      <c r="B449" s="233"/>
      <c r="C449" s="234"/>
      <c r="D449" s="235" t="s">
        <v>199</v>
      </c>
      <c r="E449" s="236" t="s">
        <v>19</v>
      </c>
      <c r="F449" s="237" t="s">
        <v>208</v>
      </c>
      <c r="G449" s="234"/>
      <c r="H449" s="236" t="s">
        <v>19</v>
      </c>
      <c r="I449" s="238"/>
      <c r="J449" s="234"/>
      <c r="K449" s="234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199</v>
      </c>
      <c r="AU449" s="243" t="s">
        <v>81</v>
      </c>
      <c r="AV449" s="13" t="s">
        <v>79</v>
      </c>
      <c r="AW449" s="13" t="s">
        <v>33</v>
      </c>
      <c r="AX449" s="13" t="s">
        <v>72</v>
      </c>
      <c r="AY449" s="243" t="s">
        <v>187</v>
      </c>
    </row>
    <row r="450" s="13" customFormat="1">
      <c r="A450" s="13"/>
      <c r="B450" s="233"/>
      <c r="C450" s="234"/>
      <c r="D450" s="235" t="s">
        <v>199</v>
      </c>
      <c r="E450" s="236" t="s">
        <v>19</v>
      </c>
      <c r="F450" s="237" t="s">
        <v>794</v>
      </c>
      <c r="G450" s="234"/>
      <c r="H450" s="236" t="s">
        <v>19</v>
      </c>
      <c r="I450" s="238"/>
      <c r="J450" s="234"/>
      <c r="K450" s="234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199</v>
      </c>
      <c r="AU450" s="243" t="s">
        <v>81</v>
      </c>
      <c r="AV450" s="13" t="s">
        <v>79</v>
      </c>
      <c r="AW450" s="13" t="s">
        <v>33</v>
      </c>
      <c r="AX450" s="13" t="s">
        <v>72</v>
      </c>
      <c r="AY450" s="243" t="s">
        <v>187</v>
      </c>
    </row>
    <row r="451" s="14" customFormat="1">
      <c r="A451" s="14"/>
      <c r="B451" s="244"/>
      <c r="C451" s="245"/>
      <c r="D451" s="235" t="s">
        <v>199</v>
      </c>
      <c r="E451" s="246" t="s">
        <v>19</v>
      </c>
      <c r="F451" s="247" t="s">
        <v>79</v>
      </c>
      <c r="G451" s="245"/>
      <c r="H451" s="248">
        <v>1</v>
      </c>
      <c r="I451" s="249"/>
      <c r="J451" s="245"/>
      <c r="K451" s="245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199</v>
      </c>
      <c r="AU451" s="254" t="s">
        <v>81</v>
      </c>
      <c r="AV451" s="14" t="s">
        <v>81</v>
      </c>
      <c r="AW451" s="14" t="s">
        <v>33</v>
      </c>
      <c r="AX451" s="14" t="s">
        <v>72</v>
      </c>
      <c r="AY451" s="254" t="s">
        <v>187</v>
      </c>
    </row>
    <row r="452" s="13" customFormat="1">
      <c r="A452" s="13"/>
      <c r="B452" s="233"/>
      <c r="C452" s="234"/>
      <c r="D452" s="235" t="s">
        <v>199</v>
      </c>
      <c r="E452" s="236" t="s">
        <v>19</v>
      </c>
      <c r="F452" s="237" t="s">
        <v>795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199</v>
      </c>
      <c r="AU452" s="243" t="s">
        <v>81</v>
      </c>
      <c r="AV452" s="13" t="s">
        <v>79</v>
      </c>
      <c r="AW452" s="13" t="s">
        <v>33</v>
      </c>
      <c r="AX452" s="13" t="s">
        <v>72</v>
      </c>
      <c r="AY452" s="243" t="s">
        <v>187</v>
      </c>
    </row>
    <row r="453" s="15" customFormat="1">
      <c r="A453" s="15"/>
      <c r="B453" s="255"/>
      <c r="C453" s="256"/>
      <c r="D453" s="235" t="s">
        <v>199</v>
      </c>
      <c r="E453" s="257" t="s">
        <v>19</v>
      </c>
      <c r="F453" s="258" t="s">
        <v>210</v>
      </c>
      <c r="G453" s="256"/>
      <c r="H453" s="259">
        <v>1</v>
      </c>
      <c r="I453" s="260"/>
      <c r="J453" s="256"/>
      <c r="K453" s="256"/>
      <c r="L453" s="261"/>
      <c r="M453" s="262"/>
      <c r="N453" s="263"/>
      <c r="O453" s="263"/>
      <c r="P453" s="263"/>
      <c r="Q453" s="263"/>
      <c r="R453" s="263"/>
      <c r="S453" s="263"/>
      <c r="T453" s="264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65" t="s">
        <v>199</v>
      </c>
      <c r="AU453" s="265" t="s">
        <v>81</v>
      </c>
      <c r="AV453" s="15" t="s">
        <v>195</v>
      </c>
      <c r="AW453" s="15" t="s">
        <v>33</v>
      </c>
      <c r="AX453" s="15" t="s">
        <v>79</v>
      </c>
      <c r="AY453" s="265" t="s">
        <v>187</v>
      </c>
    </row>
    <row r="454" s="2" customFormat="1" ht="21.75" customHeight="1">
      <c r="A454" s="41"/>
      <c r="B454" s="42"/>
      <c r="C454" s="215" t="s">
        <v>796</v>
      </c>
      <c r="D454" s="215" t="s">
        <v>190</v>
      </c>
      <c r="E454" s="216" t="s">
        <v>797</v>
      </c>
      <c r="F454" s="217" t="s">
        <v>798</v>
      </c>
      <c r="G454" s="218" t="s">
        <v>287</v>
      </c>
      <c r="H454" s="219">
        <v>2</v>
      </c>
      <c r="I454" s="220"/>
      <c r="J454" s="221">
        <f>ROUND(I454*H454,2)</f>
        <v>0</v>
      </c>
      <c r="K454" s="217" t="s">
        <v>651</v>
      </c>
      <c r="L454" s="47"/>
      <c r="M454" s="222" t="s">
        <v>19</v>
      </c>
      <c r="N454" s="223" t="s">
        <v>43</v>
      </c>
      <c r="O454" s="87"/>
      <c r="P454" s="224">
        <f>O454*H454</f>
        <v>0</v>
      </c>
      <c r="Q454" s="224">
        <v>0.00060999999999999997</v>
      </c>
      <c r="R454" s="224">
        <f>Q454*H454</f>
        <v>0.00122</v>
      </c>
      <c r="S454" s="224">
        <v>0</v>
      </c>
      <c r="T454" s="225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6" t="s">
        <v>265</v>
      </c>
      <c r="AT454" s="226" t="s">
        <v>190</v>
      </c>
      <c r="AU454" s="226" t="s">
        <v>81</v>
      </c>
      <c r="AY454" s="20" t="s">
        <v>187</v>
      </c>
      <c r="BE454" s="227">
        <f>IF(N454="základní",J454,0)</f>
        <v>0</v>
      </c>
      <c r="BF454" s="227">
        <f>IF(N454="snížená",J454,0)</f>
        <v>0</v>
      </c>
      <c r="BG454" s="227">
        <f>IF(N454="zákl. přenesená",J454,0)</f>
        <v>0</v>
      </c>
      <c r="BH454" s="227">
        <f>IF(N454="sníž. přenesená",J454,0)</f>
        <v>0</v>
      </c>
      <c r="BI454" s="227">
        <f>IF(N454="nulová",J454,0)</f>
        <v>0</v>
      </c>
      <c r="BJ454" s="20" t="s">
        <v>79</v>
      </c>
      <c r="BK454" s="227">
        <f>ROUND(I454*H454,2)</f>
        <v>0</v>
      </c>
      <c r="BL454" s="20" t="s">
        <v>265</v>
      </c>
      <c r="BM454" s="226" t="s">
        <v>799</v>
      </c>
    </row>
    <row r="455" s="2" customFormat="1">
      <c r="A455" s="41"/>
      <c r="B455" s="42"/>
      <c r="C455" s="43"/>
      <c r="D455" s="228" t="s">
        <v>197</v>
      </c>
      <c r="E455" s="43"/>
      <c r="F455" s="229" t="s">
        <v>800</v>
      </c>
      <c r="G455" s="43"/>
      <c r="H455" s="43"/>
      <c r="I455" s="230"/>
      <c r="J455" s="43"/>
      <c r="K455" s="43"/>
      <c r="L455" s="47"/>
      <c r="M455" s="231"/>
      <c r="N455" s="232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197</v>
      </c>
      <c r="AU455" s="20" t="s">
        <v>81</v>
      </c>
    </row>
    <row r="456" s="13" customFormat="1">
      <c r="A456" s="13"/>
      <c r="B456" s="233"/>
      <c r="C456" s="234"/>
      <c r="D456" s="235" t="s">
        <v>199</v>
      </c>
      <c r="E456" s="236" t="s">
        <v>19</v>
      </c>
      <c r="F456" s="237" t="s">
        <v>801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199</v>
      </c>
      <c r="AU456" s="243" t="s">
        <v>81</v>
      </c>
      <c r="AV456" s="13" t="s">
        <v>79</v>
      </c>
      <c r="AW456" s="13" t="s">
        <v>33</v>
      </c>
      <c r="AX456" s="13" t="s">
        <v>72</v>
      </c>
      <c r="AY456" s="243" t="s">
        <v>187</v>
      </c>
    </row>
    <row r="457" s="13" customFormat="1">
      <c r="A457" s="13"/>
      <c r="B457" s="233"/>
      <c r="C457" s="234"/>
      <c r="D457" s="235" t="s">
        <v>199</v>
      </c>
      <c r="E457" s="236" t="s">
        <v>19</v>
      </c>
      <c r="F457" s="237" t="s">
        <v>802</v>
      </c>
      <c r="G457" s="234"/>
      <c r="H457" s="236" t="s">
        <v>19</v>
      </c>
      <c r="I457" s="238"/>
      <c r="J457" s="234"/>
      <c r="K457" s="234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199</v>
      </c>
      <c r="AU457" s="243" t="s">
        <v>81</v>
      </c>
      <c r="AV457" s="13" t="s">
        <v>79</v>
      </c>
      <c r="AW457" s="13" t="s">
        <v>33</v>
      </c>
      <c r="AX457" s="13" t="s">
        <v>72</v>
      </c>
      <c r="AY457" s="243" t="s">
        <v>187</v>
      </c>
    </row>
    <row r="458" s="13" customFormat="1">
      <c r="A458" s="13"/>
      <c r="B458" s="233"/>
      <c r="C458" s="234"/>
      <c r="D458" s="235" t="s">
        <v>199</v>
      </c>
      <c r="E458" s="236" t="s">
        <v>19</v>
      </c>
      <c r="F458" s="237" t="s">
        <v>208</v>
      </c>
      <c r="G458" s="234"/>
      <c r="H458" s="236" t="s">
        <v>19</v>
      </c>
      <c r="I458" s="238"/>
      <c r="J458" s="234"/>
      <c r="K458" s="234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199</v>
      </c>
      <c r="AU458" s="243" t="s">
        <v>81</v>
      </c>
      <c r="AV458" s="13" t="s">
        <v>79</v>
      </c>
      <c r="AW458" s="13" t="s">
        <v>33</v>
      </c>
      <c r="AX458" s="13" t="s">
        <v>72</v>
      </c>
      <c r="AY458" s="243" t="s">
        <v>187</v>
      </c>
    </row>
    <row r="459" s="13" customFormat="1">
      <c r="A459" s="13"/>
      <c r="B459" s="233"/>
      <c r="C459" s="234"/>
      <c r="D459" s="235" t="s">
        <v>199</v>
      </c>
      <c r="E459" s="236" t="s">
        <v>19</v>
      </c>
      <c r="F459" s="237" t="s">
        <v>803</v>
      </c>
      <c r="G459" s="234"/>
      <c r="H459" s="236" t="s">
        <v>19</v>
      </c>
      <c r="I459" s="238"/>
      <c r="J459" s="234"/>
      <c r="K459" s="234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199</v>
      </c>
      <c r="AU459" s="243" t="s">
        <v>81</v>
      </c>
      <c r="AV459" s="13" t="s">
        <v>79</v>
      </c>
      <c r="AW459" s="13" t="s">
        <v>33</v>
      </c>
      <c r="AX459" s="13" t="s">
        <v>72</v>
      </c>
      <c r="AY459" s="243" t="s">
        <v>187</v>
      </c>
    </row>
    <row r="460" s="14" customFormat="1">
      <c r="A460" s="14"/>
      <c r="B460" s="244"/>
      <c r="C460" s="245"/>
      <c r="D460" s="235" t="s">
        <v>199</v>
      </c>
      <c r="E460" s="246" t="s">
        <v>19</v>
      </c>
      <c r="F460" s="247" t="s">
        <v>79</v>
      </c>
      <c r="G460" s="245"/>
      <c r="H460" s="248">
        <v>1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199</v>
      </c>
      <c r="AU460" s="254" t="s">
        <v>81</v>
      </c>
      <c r="AV460" s="14" t="s">
        <v>81</v>
      </c>
      <c r="AW460" s="14" t="s">
        <v>33</v>
      </c>
      <c r="AX460" s="14" t="s">
        <v>72</v>
      </c>
      <c r="AY460" s="254" t="s">
        <v>187</v>
      </c>
    </row>
    <row r="461" s="13" customFormat="1">
      <c r="A461" s="13"/>
      <c r="B461" s="233"/>
      <c r="C461" s="234"/>
      <c r="D461" s="235" t="s">
        <v>199</v>
      </c>
      <c r="E461" s="236" t="s">
        <v>19</v>
      </c>
      <c r="F461" s="237" t="s">
        <v>804</v>
      </c>
      <c r="G461" s="234"/>
      <c r="H461" s="236" t="s">
        <v>19</v>
      </c>
      <c r="I461" s="238"/>
      <c r="J461" s="234"/>
      <c r="K461" s="234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199</v>
      </c>
      <c r="AU461" s="243" t="s">
        <v>81</v>
      </c>
      <c r="AV461" s="13" t="s">
        <v>79</v>
      </c>
      <c r="AW461" s="13" t="s">
        <v>33</v>
      </c>
      <c r="AX461" s="13" t="s">
        <v>72</v>
      </c>
      <c r="AY461" s="243" t="s">
        <v>187</v>
      </c>
    </row>
    <row r="462" s="16" customFormat="1">
      <c r="A462" s="16"/>
      <c r="B462" s="279"/>
      <c r="C462" s="280"/>
      <c r="D462" s="235" t="s">
        <v>199</v>
      </c>
      <c r="E462" s="281" t="s">
        <v>19</v>
      </c>
      <c r="F462" s="282" t="s">
        <v>763</v>
      </c>
      <c r="G462" s="280"/>
      <c r="H462" s="283">
        <v>1</v>
      </c>
      <c r="I462" s="284"/>
      <c r="J462" s="280"/>
      <c r="K462" s="280"/>
      <c r="L462" s="285"/>
      <c r="M462" s="286"/>
      <c r="N462" s="287"/>
      <c r="O462" s="287"/>
      <c r="P462" s="287"/>
      <c r="Q462" s="287"/>
      <c r="R462" s="287"/>
      <c r="S462" s="287"/>
      <c r="T462" s="288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T462" s="289" t="s">
        <v>199</v>
      </c>
      <c r="AU462" s="289" t="s">
        <v>81</v>
      </c>
      <c r="AV462" s="16" t="s">
        <v>230</v>
      </c>
      <c r="AW462" s="16" t="s">
        <v>33</v>
      </c>
      <c r="AX462" s="16" t="s">
        <v>72</v>
      </c>
      <c r="AY462" s="289" t="s">
        <v>187</v>
      </c>
    </row>
    <row r="463" s="13" customFormat="1">
      <c r="A463" s="13"/>
      <c r="B463" s="233"/>
      <c r="C463" s="234"/>
      <c r="D463" s="235" t="s">
        <v>199</v>
      </c>
      <c r="E463" s="236" t="s">
        <v>19</v>
      </c>
      <c r="F463" s="237" t="s">
        <v>805</v>
      </c>
      <c r="G463" s="234"/>
      <c r="H463" s="236" t="s">
        <v>19</v>
      </c>
      <c r="I463" s="238"/>
      <c r="J463" s="234"/>
      <c r="K463" s="234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199</v>
      </c>
      <c r="AU463" s="243" t="s">
        <v>81</v>
      </c>
      <c r="AV463" s="13" t="s">
        <v>79</v>
      </c>
      <c r="AW463" s="13" t="s">
        <v>33</v>
      </c>
      <c r="AX463" s="13" t="s">
        <v>72</v>
      </c>
      <c r="AY463" s="243" t="s">
        <v>187</v>
      </c>
    </row>
    <row r="464" s="13" customFormat="1">
      <c r="A464" s="13"/>
      <c r="B464" s="233"/>
      <c r="C464" s="234"/>
      <c r="D464" s="235" t="s">
        <v>199</v>
      </c>
      <c r="E464" s="236" t="s">
        <v>19</v>
      </c>
      <c r="F464" s="237" t="s">
        <v>224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199</v>
      </c>
      <c r="AU464" s="243" t="s">
        <v>81</v>
      </c>
      <c r="AV464" s="13" t="s">
        <v>79</v>
      </c>
      <c r="AW464" s="13" t="s">
        <v>33</v>
      </c>
      <c r="AX464" s="13" t="s">
        <v>72</v>
      </c>
      <c r="AY464" s="243" t="s">
        <v>187</v>
      </c>
    </row>
    <row r="465" s="13" customFormat="1">
      <c r="A465" s="13"/>
      <c r="B465" s="233"/>
      <c r="C465" s="234"/>
      <c r="D465" s="235" t="s">
        <v>199</v>
      </c>
      <c r="E465" s="236" t="s">
        <v>19</v>
      </c>
      <c r="F465" s="237" t="s">
        <v>208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199</v>
      </c>
      <c r="AU465" s="243" t="s">
        <v>81</v>
      </c>
      <c r="AV465" s="13" t="s">
        <v>79</v>
      </c>
      <c r="AW465" s="13" t="s">
        <v>33</v>
      </c>
      <c r="AX465" s="13" t="s">
        <v>72</v>
      </c>
      <c r="AY465" s="243" t="s">
        <v>187</v>
      </c>
    </row>
    <row r="466" s="13" customFormat="1">
      <c r="A466" s="13"/>
      <c r="B466" s="233"/>
      <c r="C466" s="234"/>
      <c r="D466" s="235" t="s">
        <v>199</v>
      </c>
      <c r="E466" s="236" t="s">
        <v>19</v>
      </c>
      <c r="F466" s="237" t="s">
        <v>806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199</v>
      </c>
      <c r="AU466" s="243" t="s">
        <v>81</v>
      </c>
      <c r="AV466" s="13" t="s">
        <v>79</v>
      </c>
      <c r="AW466" s="13" t="s">
        <v>33</v>
      </c>
      <c r="AX466" s="13" t="s">
        <v>72</v>
      </c>
      <c r="AY466" s="243" t="s">
        <v>187</v>
      </c>
    </row>
    <row r="467" s="14" customFormat="1">
      <c r="A467" s="14"/>
      <c r="B467" s="244"/>
      <c r="C467" s="245"/>
      <c r="D467" s="235" t="s">
        <v>199</v>
      </c>
      <c r="E467" s="246" t="s">
        <v>19</v>
      </c>
      <c r="F467" s="247" t="s">
        <v>79</v>
      </c>
      <c r="G467" s="245"/>
      <c r="H467" s="248">
        <v>1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199</v>
      </c>
      <c r="AU467" s="254" t="s">
        <v>81</v>
      </c>
      <c r="AV467" s="14" t="s">
        <v>81</v>
      </c>
      <c r="AW467" s="14" t="s">
        <v>33</v>
      </c>
      <c r="AX467" s="14" t="s">
        <v>72</v>
      </c>
      <c r="AY467" s="254" t="s">
        <v>187</v>
      </c>
    </row>
    <row r="468" s="13" customFormat="1">
      <c r="A468" s="13"/>
      <c r="B468" s="233"/>
      <c r="C468" s="234"/>
      <c r="D468" s="235" t="s">
        <v>199</v>
      </c>
      <c r="E468" s="236" t="s">
        <v>19</v>
      </c>
      <c r="F468" s="237" t="s">
        <v>807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199</v>
      </c>
      <c r="AU468" s="243" t="s">
        <v>81</v>
      </c>
      <c r="AV468" s="13" t="s">
        <v>79</v>
      </c>
      <c r="AW468" s="13" t="s">
        <v>33</v>
      </c>
      <c r="AX468" s="13" t="s">
        <v>72</v>
      </c>
      <c r="AY468" s="243" t="s">
        <v>187</v>
      </c>
    </row>
    <row r="469" s="15" customFormat="1">
      <c r="A469" s="15"/>
      <c r="B469" s="255"/>
      <c r="C469" s="256"/>
      <c r="D469" s="235" t="s">
        <v>199</v>
      </c>
      <c r="E469" s="257" t="s">
        <v>19</v>
      </c>
      <c r="F469" s="258" t="s">
        <v>210</v>
      </c>
      <c r="G469" s="256"/>
      <c r="H469" s="259">
        <v>2</v>
      </c>
      <c r="I469" s="260"/>
      <c r="J469" s="256"/>
      <c r="K469" s="256"/>
      <c r="L469" s="261"/>
      <c r="M469" s="262"/>
      <c r="N469" s="263"/>
      <c r="O469" s="263"/>
      <c r="P469" s="263"/>
      <c r="Q469" s="263"/>
      <c r="R469" s="263"/>
      <c r="S469" s="263"/>
      <c r="T469" s="264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5" t="s">
        <v>199</v>
      </c>
      <c r="AU469" s="265" t="s">
        <v>81</v>
      </c>
      <c r="AV469" s="15" t="s">
        <v>195</v>
      </c>
      <c r="AW469" s="15" t="s">
        <v>33</v>
      </c>
      <c r="AX469" s="15" t="s">
        <v>79</v>
      </c>
      <c r="AY469" s="265" t="s">
        <v>187</v>
      </c>
    </row>
    <row r="470" s="2" customFormat="1" ht="24.15" customHeight="1">
      <c r="A470" s="41"/>
      <c r="B470" s="42"/>
      <c r="C470" s="269" t="s">
        <v>808</v>
      </c>
      <c r="D470" s="269" t="s">
        <v>648</v>
      </c>
      <c r="E470" s="270" t="s">
        <v>809</v>
      </c>
      <c r="F470" s="271" t="s">
        <v>810</v>
      </c>
      <c r="G470" s="272" t="s">
        <v>287</v>
      </c>
      <c r="H470" s="273">
        <v>1</v>
      </c>
      <c r="I470" s="274"/>
      <c r="J470" s="275">
        <f>ROUND(I470*H470,2)</f>
        <v>0</v>
      </c>
      <c r="K470" s="271" t="s">
        <v>19</v>
      </c>
      <c r="L470" s="276"/>
      <c r="M470" s="277" t="s">
        <v>19</v>
      </c>
      <c r="N470" s="278" t="s">
        <v>43</v>
      </c>
      <c r="O470" s="87"/>
      <c r="P470" s="224">
        <f>O470*H470</f>
        <v>0</v>
      </c>
      <c r="Q470" s="224">
        <v>0.16200000000000001</v>
      </c>
      <c r="R470" s="224">
        <f>Q470*H470</f>
        <v>0.16200000000000001</v>
      </c>
      <c r="S470" s="224">
        <v>0</v>
      </c>
      <c r="T470" s="225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6" t="s">
        <v>745</v>
      </c>
      <c r="AT470" s="226" t="s">
        <v>648</v>
      </c>
      <c r="AU470" s="226" t="s">
        <v>81</v>
      </c>
      <c r="AY470" s="20" t="s">
        <v>187</v>
      </c>
      <c r="BE470" s="227">
        <f>IF(N470="základní",J470,0)</f>
        <v>0</v>
      </c>
      <c r="BF470" s="227">
        <f>IF(N470="snížená",J470,0)</f>
        <v>0</v>
      </c>
      <c r="BG470" s="227">
        <f>IF(N470="zákl. přenesená",J470,0)</f>
        <v>0</v>
      </c>
      <c r="BH470" s="227">
        <f>IF(N470="sníž. přenesená",J470,0)</f>
        <v>0</v>
      </c>
      <c r="BI470" s="227">
        <f>IF(N470="nulová",J470,0)</f>
        <v>0</v>
      </c>
      <c r="BJ470" s="20" t="s">
        <v>79</v>
      </c>
      <c r="BK470" s="227">
        <f>ROUND(I470*H470,2)</f>
        <v>0</v>
      </c>
      <c r="BL470" s="20" t="s">
        <v>265</v>
      </c>
      <c r="BM470" s="226" t="s">
        <v>811</v>
      </c>
    </row>
    <row r="471" s="13" customFormat="1">
      <c r="A471" s="13"/>
      <c r="B471" s="233"/>
      <c r="C471" s="234"/>
      <c r="D471" s="235" t="s">
        <v>199</v>
      </c>
      <c r="E471" s="236" t="s">
        <v>19</v>
      </c>
      <c r="F471" s="237" t="s">
        <v>801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199</v>
      </c>
      <c r="AU471" s="243" t="s">
        <v>81</v>
      </c>
      <c r="AV471" s="13" t="s">
        <v>79</v>
      </c>
      <c r="AW471" s="13" t="s">
        <v>33</v>
      </c>
      <c r="AX471" s="13" t="s">
        <v>72</v>
      </c>
      <c r="AY471" s="243" t="s">
        <v>187</v>
      </c>
    </row>
    <row r="472" s="13" customFormat="1">
      <c r="A472" s="13"/>
      <c r="B472" s="233"/>
      <c r="C472" s="234"/>
      <c r="D472" s="235" t="s">
        <v>199</v>
      </c>
      <c r="E472" s="236" t="s">
        <v>19</v>
      </c>
      <c r="F472" s="237" t="s">
        <v>802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199</v>
      </c>
      <c r="AU472" s="243" t="s">
        <v>81</v>
      </c>
      <c r="AV472" s="13" t="s">
        <v>79</v>
      </c>
      <c r="AW472" s="13" t="s">
        <v>33</v>
      </c>
      <c r="AX472" s="13" t="s">
        <v>72</v>
      </c>
      <c r="AY472" s="243" t="s">
        <v>187</v>
      </c>
    </row>
    <row r="473" s="13" customFormat="1">
      <c r="A473" s="13"/>
      <c r="B473" s="233"/>
      <c r="C473" s="234"/>
      <c r="D473" s="235" t="s">
        <v>199</v>
      </c>
      <c r="E473" s="236" t="s">
        <v>19</v>
      </c>
      <c r="F473" s="237" t="s">
        <v>208</v>
      </c>
      <c r="G473" s="234"/>
      <c r="H473" s="236" t="s">
        <v>19</v>
      </c>
      <c r="I473" s="238"/>
      <c r="J473" s="234"/>
      <c r="K473" s="234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199</v>
      </c>
      <c r="AU473" s="243" t="s">
        <v>81</v>
      </c>
      <c r="AV473" s="13" t="s">
        <v>79</v>
      </c>
      <c r="AW473" s="13" t="s">
        <v>33</v>
      </c>
      <c r="AX473" s="13" t="s">
        <v>72</v>
      </c>
      <c r="AY473" s="243" t="s">
        <v>187</v>
      </c>
    </row>
    <row r="474" s="13" customFormat="1">
      <c r="A474" s="13"/>
      <c r="B474" s="233"/>
      <c r="C474" s="234"/>
      <c r="D474" s="235" t="s">
        <v>199</v>
      </c>
      <c r="E474" s="236" t="s">
        <v>19</v>
      </c>
      <c r="F474" s="237" t="s">
        <v>803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199</v>
      </c>
      <c r="AU474" s="243" t="s">
        <v>81</v>
      </c>
      <c r="AV474" s="13" t="s">
        <v>79</v>
      </c>
      <c r="AW474" s="13" t="s">
        <v>33</v>
      </c>
      <c r="AX474" s="13" t="s">
        <v>72</v>
      </c>
      <c r="AY474" s="243" t="s">
        <v>187</v>
      </c>
    </row>
    <row r="475" s="14" customFormat="1">
      <c r="A475" s="14"/>
      <c r="B475" s="244"/>
      <c r="C475" s="245"/>
      <c r="D475" s="235" t="s">
        <v>199</v>
      </c>
      <c r="E475" s="246" t="s">
        <v>19</v>
      </c>
      <c r="F475" s="247" t="s">
        <v>79</v>
      </c>
      <c r="G475" s="245"/>
      <c r="H475" s="248">
        <v>1</v>
      </c>
      <c r="I475" s="249"/>
      <c r="J475" s="245"/>
      <c r="K475" s="245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199</v>
      </c>
      <c r="AU475" s="254" t="s">
        <v>81</v>
      </c>
      <c r="AV475" s="14" t="s">
        <v>81</v>
      </c>
      <c r="AW475" s="14" t="s">
        <v>33</v>
      </c>
      <c r="AX475" s="14" t="s">
        <v>72</v>
      </c>
      <c r="AY475" s="254" t="s">
        <v>187</v>
      </c>
    </row>
    <row r="476" s="13" customFormat="1">
      <c r="A476" s="13"/>
      <c r="B476" s="233"/>
      <c r="C476" s="234"/>
      <c r="D476" s="235" t="s">
        <v>199</v>
      </c>
      <c r="E476" s="236" t="s">
        <v>19</v>
      </c>
      <c r="F476" s="237" t="s">
        <v>804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199</v>
      </c>
      <c r="AU476" s="243" t="s">
        <v>81</v>
      </c>
      <c r="AV476" s="13" t="s">
        <v>79</v>
      </c>
      <c r="AW476" s="13" t="s">
        <v>33</v>
      </c>
      <c r="AX476" s="13" t="s">
        <v>72</v>
      </c>
      <c r="AY476" s="243" t="s">
        <v>187</v>
      </c>
    </row>
    <row r="477" s="15" customFormat="1">
      <c r="A477" s="15"/>
      <c r="B477" s="255"/>
      <c r="C477" s="256"/>
      <c r="D477" s="235" t="s">
        <v>199</v>
      </c>
      <c r="E477" s="257" t="s">
        <v>19</v>
      </c>
      <c r="F477" s="258" t="s">
        <v>210</v>
      </c>
      <c r="G477" s="256"/>
      <c r="H477" s="259">
        <v>1</v>
      </c>
      <c r="I477" s="260"/>
      <c r="J477" s="256"/>
      <c r="K477" s="256"/>
      <c r="L477" s="261"/>
      <c r="M477" s="262"/>
      <c r="N477" s="263"/>
      <c r="O477" s="263"/>
      <c r="P477" s="263"/>
      <c r="Q477" s="263"/>
      <c r="R477" s="263"/>
      <c r="S477" s="263"/>
      <c r="T477" s="264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5" t="s">
        <v>199</v>
      </c>
      <c r="AU477" s="265" t="s">
        <v>81</v>
      </c>
      <c r="AV477" s="15" t="s">
        <v>195</v>
      </c>
      <c r="AW477" s="15" t="s">
        <v>33</v>
      </c>
      <c r="AX477" s="15" t="s">
        <v>79</v>
      </c>
      <c r="AY477" s="265" t="s">
        <v>187</v>
      </c>
    </row>
    <row r="478" s="2" customFormat="1" ht="24.15" customHeight="1">
      <c r="A478" s="41"/>
      <c r="B478" s="42"/>
      <c r="C478" s="269" t="s">
        <v>812</v>
      </c>
      <c r="D478" s="269" t="s">
        <v>648</v>
      </c>
      <c r="E478" s="270" t="s">
        <v>813</v>
      </c>
      <c r="F478" s="271" t="s">
        <v>814</v>
      </c>
      <c r="G478" s="272" t="s">
        <v>287</v>
      </c>
      <c r="H478" s="273">
        <v>1</v>
      </c>
      <c r="I478" s="274"/>
      <c r="J478" s="275">
        <f>ROUND(I478*H478,2)</f>
        <v>0</v>
      </c>
      <c r="K478" s="271" t="s">
        <v>19</v>
      </c>
      <c r="L478" s="276"/>
      <c r="M478" s="277" t="s">
        <v>19</v>
      </c>
      <c r="N478" s="278" t="s">
        <v>43</v>
      </c>
      <c r="O478" s="87"/>
      <c r="P478" s="224">
        <f>O478*H478</f>
        <v>0</v>
      </c>
      <c r="Q478" s="224">
        <v>0.16200000000000001</v>
      </c>
      <c r="R478" s="224">
        <f>Q478*H478</f>
        <v>0.16200000000000001</v>
      </c>
      <c r="S478" s="224">
        <v>0</v>
      </c>
      <c r="T478" s="225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6" t="s">
        <v>745</v>
      </c>
      <c r="AT478" s="226" t="s">
        <v>648</v>
      </c>
      <c r="AU478" s="226" t="s">
        <v>81</v>
      </c>
      <c r="AY478" s="20" t="s">
        <v>187</v>
      </c>
      <c r="BE478" s="227">
        <f>IF(N478="základní",J478,0)</f>
        <v>0</v>
      </c>
      <c r="BF478" s="227">
        <f>IF(N478="snížená",J478,0)</f>
        <v>0</v>
      </c>
      <c r="BG478" s="227">
        <f>IF(N478="zákl. přenesená",J478,0)</f>
        <v>0</v>
      </c>
      <c r="BH478" s="227">
        <f>IF(N478="sníž. přenesená",J478,0)</f>
        <v>0</v>
      </c>
      <c r="BI478" s="227">
        <f>IF(N478="nulová",J478,0)</f>
        <v>0</v>
      </c>
      <c r="BJ478" s="20" t="s">
        <v>79</v>
      </c>
      <c r="BK478" s="227">
        <f>ROUND(I478*H478,2)</f>
        <v>0</v>
      </c>
      <c r="BL478" s="20" t="s">
        <v>265</v>
      </c>
      <c r="BM478" s="226" t="s">
        <v>815</v>
      </c>
    </row>
    <row r="479" s="13" customFormat="1">
      <c r="A479" s="13"/>
      <c r="B479" s="233"/>
      <c r="C479" s="234"/>
      <c r="D479" s="235" t="s">
        <v>199</v>
      </c>
      <c r="E479" s="236" t="s">
        <v>19</v>
      </c>
      <c r="F479" s="237" t="s">
        <v>805</v>
      </c>
      <c r="G479" s="234"/>
      <c r="H479" s="236" t="s">
        <v>19</v>
      </c>
      <c r="I479" s="238"/>
      <c r="J479" s="234"/>
      <c r="K479" s="234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199</v>
      </c>
      <c r="AU479" s="243" t="s">
        <v>81</v>
      </c>
      <c r="AV479" s="13" t="s">
        <v>79</v>
      </c>
      <c r="AW479" s="13" t="s">
        <v>33</v>
      </c>
      <c r="AX479" s="13" t="s">
        <v>72</v>
      </c>
      <c r="AY479" s="243" t="s">
        <v>187</v>
      </c>
    </row>
    <row r="480" s="13" customFormat="1">
      <c r="A480" s="13"/>
      <c r="B480" s="233"/>
      <c r="C480" s="234"/>
      <c r="D480" s="235" t="s">
        <v>199</v>
      </c>
      <c r="E480" s="236" t="s">
        <v>19</v>
      </c>
      <c r="F480" s="237" t="s">
        <v>224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199</v>
      </c>
      <c r="AU480" s="243" t="s">
        <v>81</v>
      </c>
      <c r="AV480" s="13" t="s">
        <v>79</v>
      </c>
      <c r="AW480" s="13" t="s">
        <v>33</v>
      </c>
      <c r="AX480" s="13" t="s">
        <v>72</v>
      </c>
      <c r="AY480" s="243" t="s">
        <v>187</v>
      </c>
    </row>
    <row r="481" s="13" customFormat="1">
      <c r="A481" s="13"/>
      <c r="B481" s="233"/>
      <c r="C481" s="234"/>
      <c r="D481" s="235" t="s">
        <v>199</v>
      </c>
      <c r="E481" s="236" t="s">
        <v>19</v>
      </c>
      <c r="F481" s="237" t="s">
        <v>208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199</v>
      </c>
      <c r="AU481" s="243" t="s">
        <v>81</v>
      </c>
      <c r="AV481" s="13" t="s">
        <v>79</v>
      </c>
      <c r="AW481" s="13" t="s">
        <v>33</v>
      </c>
      <c r="AX481" s="13" t="s">
        <v>72</v>
      </c>
      <c r="AY481" s="243" t="s">
        <v>187</v>
      </c>
    </row>
    <row r="482" s="13" customFormat="1">
      <c r="A482" s="13"/>
      <c r="B482" s="233"/>
      <c r="C482" s="234"/>
      <c r="D482" s="235" t="s">
        <v>199</v>
      </c>
      <c r="E482" s="236" t="s">
        <v>19</v>
      </c>
      <c r="F482" s="237" t="s">
        <v>806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199</v>
      </c>
      <c r="AU482" s="243" t="s">
        <v>81</v>
      </c>
      <c r="AV482" s="13" t="s">
        <v>79</v>
      </c>
      <c r="AW482" s="13" t="s">
        <v>33</v>
      </c>
      <c r="AX482" s="13" t="s">
        <v>72</v>
      </c>
      <c r="AY482" s="243" t="s">
        <v>187</v>
      </c>
    </row>
    <row r="483" s="14" customFormat="1">
      <c r="A483" s="14"/>
      <c r="B483" s="244"/>
      <c r="C483" s="245"/>
      <c r="D483" s="235" t="s">
        <v>199</v>
      </c>
      <c r="E483" s="246" t="s">
        <v>19</v>
      </c>
      <c r="F483" s="247" t="s">
        <v>79</v>
      </c>
      <c r="G483" s="245"/>
      <c r="H483" s="248">
        <v>1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199</v>
      </c>
      <c r="AU483" s="254" t="s">
        <v>81</v>
      </c>
      <c r="AV483" s="14" t="s">
        <v>81</v>
      </c>
      <c r="AW483" s="14" t="s">
        <v>33</v>
      </c>
      <c r="AX483" s="14" t="s">
        <v>72</v>
      </c>
      <c r="AY483" s="254" t="s">
        <v>187</v>
      </c>
    </row>
    <row r="484" s="13" customFormat="1">
      <c r="A484" s="13"/>
      <c r="B484" s="233"/>
      <c r="C484" s="234"/>
      <c r="D484" s="235" t="s">
        <v>199</v>
      </c>
      <c r="E484" s="236" t="s">
        <v>19</v>
      </c>
      <c r="F484" s="237" t="s">
        <v>807</v>
      </c>
      <c r="G484" s="234"/>
      <c r="H484" s="236" t="s">
        <v>19</v>
      </c>
      <c r="I484" s="238"/>
      <c r="J484" s="234"/>
      <c r="K484" s="234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199</v>
      </c>
      <c r="AU484" s="243" t="s">
        <v>81</v>
      </c>
      <c r="AV484" s="13" t="s">
        <v>79</v>
      </c>
      <c r="AW484" s="13" t="s">
        <v>33</v>
      </c>
      <c r="AX484" s="13" t="s">
        <v>72</v>
      </c>
      <c r="AY484" s="243" t="s">
        <v>187</v>
      </c>
    </row>
    <row r="485" s="15" customFormat="1">
      <c r="A485" s="15"/>
      <c r="B485" s="255"/>
      <c r="C485" s="256"/>
      <c r="D485" s="235" t="s">
        <v>199</v>
      </c>
      <c r="E485" s="257" t="s">
        <v>19</v>
      </c>
      <c r="F485" s="258" t="s">
        <v>210</v>
      </c>
      <c r="G485" s="256"/>
      <c r="H485" s="259">
        <v>1</v>
      </c>
      <c r="I485" s="260"/>
      <c r="J485" s="256"/>
      <c r="K485" s="256"/>
      <c r="L485" s="261"/>
      <c r="M485" s="262"/>
      <c r="N485" s="263"/>
      <c r="O485" s="263"/>
      <c r="P485" s="263"/>
      <c r="Q485" s="263"/>
      <c r="R485" s="263"/>
      <c r="S485" s="263"/>
      <c r="T485" s="264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65" t="s">
        <v>199</v>
      </c>
      <c r="AU485" s="265" t="s">
        <v>81</v>
      </c>
      <c r="AV485" s="15" t="s">
        <v>195</v>
      </c>
      <c r="AW485" s="15" t="s">
        <v>33</v>
      </c>
      <c r="AX485" s="15" t="s">
        <v>79</v>
      </c>
      <c r="AY485" s="265" t="s">
        <v>187</v>
      </c>
    </row>
    <row r="486" s="2" customFormat="1" ht="16.5" customHeight="1">
      <c r="A486" s="41"/>
      <c r="B486" s="42"/>
      <c r="C486" s="215" t="s">
        <v>816</v>
      </c>
      <c r="D486" s="215" t="s">
        <v>190</v>
      </c>
      <c r="E486" s="216" t="s">
        <v>817</v>
      </c>
      <c r="F486" s="217" t="s">
        <v>818</v>
      </c>
      <c r="G486" s="218" t="s">
        <v>287</v>
      </c>
      <c r="H486" s="219">
        <v>7</v>
      </c>
      <c r="I486" s="220"/>
      <c r="J486" s="221">
        <f>ROUND(I486*H486,2)</f>
        <v>0</v>
      </c>
      <c r="K486" s="217" t="s">
        <v>651</v>
      </c>
      <c r="L486" s="47"/>
      <c r="M486" s="222" t="s">
        <v>19</v>
      </c>
      <c r="N486" s="223" t="s">
        <v>43</v>
      </c>
      <c r="O486" s="87"/>
      <c r="P486" s="224">
        <f>O486*H486</f>
        <v>0</v>
      </c>
      <c r="Q486" s="224">
        <v>0</v>
      </c>
      <c r="R486" s="224">
        <f>Q486*H486</f>
        <v>0</v>
      </c>
      <c r="S486" s="224">
        <v>0</v>
      </c>
      <c r="T486" s="225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6" t="s">
        <v>265</v>
      </c>
      <c r="AT486" s="226" t="s">
        <v>190</v>
      </c>
      <c r="AU486" s="226" t="s">
        <v>81</v>
      </c>
      <c r="AY486" s="20" t="s">
        <v>187</v>
      </c>
      <c r="BE486" s="227">
        <f>IF(N486="základní",J486,0)</f>
        <v>0</v>
      </c>
      <c r="BF486" s="227">
        <f>IF(N486="snížená",J486,0)</f>
        <v>0</v>
      </c>
      <c r="BG486" s="227">
        <f>IF(N486="zákl. přenesená",J486,0)</f>
        <v>0</v>
      </c>
      <c r="BH486" s="227">
        <f>IF(N486="sníž. přenesená",J486,0)</f>
        <v>0</v>
      </c>
      <c r="BI486" s="227">
        <f>IF(N486="nulová",J486,0)</f>
        <v>0</v>
      </c>
      <c r="BJ486" s="20" t="s">
        <v>79</v>
      </c>
      <c r="BK486" s="227">
        <f>ROUND(I486*H486,2)</f>
        <v>0</v>
      </c>
      <c r="BL486" s="20" t="s">
        <v>265</v>
      </c>
      <c r="BM486" s="226" t="s">
        <v>819</v>
      </c>
    </row>
    <row r="487" s="2" customFormat="1">
      <c r="A487" s="41"/>
      <c r="B487" s="42"/>
      <c r="C487" s="43"/>
      <c r="D487" s="228" t="s">
        <v>197</v>
      </c>
      <c r="E487" s="43"/>
      <c r="F487" s="229" t="s">
        <v>820</v>
      </c>
      <c r="G487" s="43"/>
      <c r="H487" s="43"/>
      <c r="I487" s="230"/>
      <c r="J487" s="43"/>
      <c r="K487" s="43"/>
      <c r="L487" s="47"/>
      <c r="M487" s="231"/>
      <c r="N487" s="232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197</v>
      </c>
      <c r="AU487" s="20" t="s">
        <v>81</v>
      </c>
    </row>
    <row r="488" s="14" customFormat="1">
      <c r="A488" s="14"/>
      <c r="B488" s="244"/>
      <c r="C488" s="245"/>
      <c r="D488" s="235" t="s">
        <v>199</v>
      </c>
      <c r="E488" s="246" t="s">
        <v>19</v>
      </c>
      <c r="F488" s="247" t="s">
        <v>252</v>
      </c>
      <c r="G488" s="245"/>
      <c r="H488" s="248">
        <v>7</v>
      </c>
      <c r="I488" s="249"/>
      <c r="J488" s="245"/>
      <c r="K488" s="245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199</v>
      </c>
      <c r="AU488" s="254" t="s">
        <v>81</v>
      </c>
      <c r="AV488" s="14" t="s">
        <v>81</v>
      </c>
      <c r="AW488" s="14" t="s">
        <v>33</v>
      </c>
      <c r="AX488" s="14" t="s">
        <v>72</v>
      </c>
      <c r="AY488" s="254" t="s">
        <v>187</v>
      </c>
    </row>
    <row r="489" s="15" customFormat="1">
      <c r="A489" s="15"/>
      <c r="B489" s="255"/>
      <c r="C489" s="256"/>
      <c r="D489" s="235" t="s">
        <v>199</v>
      </c>
      <c r="E489" s="257" t="s">
        <v>19</v>
      </c>
      <c r="F489" s="258" t="s">
        <v>210</v>
      </c>
      <c r="G489" s="256"/>
      <c r="H489" s="259">
        <v>7</v>
      </c>
      <c r="I489" s="260"/>
      <c r="J489" s="256"/>
      <c r="K489" s="256"/>
      <c r="L489" s="261"/>
      <c r="M489" s="262"/>
      <c r="N489" s="263"/>
      <c r="O489" s="263"/>
      <c r="P489" s="263"/>
      <c r="Q489" s="263"/>
      <c r="R489" s="263"/>
      <c r="S489" s="263"/>
      <c r="T489" s="264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65" t="s">
        <v>199</v>
      </c>
      <c r="AU489" s="265" t="s">
        <v>81</v>
      </c>
      <c r="AV489" s="15" t="s">
        <v>195</v>
      </c>
      <c r="AW489" s="15" t="s">
        <v>33</v>
      </c>
      <c r="AX489" s="15" t="s">
        <v>79</v>
      </c>
      <c r="AY489" s="265" t="s">
        <v>187</v>
      </c>
    </row>
    <row r="490" s="2" customFormat="1" ht="16.5" customHeight="1">
      <c r="A490" s="41"/>
      <c r="B490" s="42"/>
      <c r="C490" s="269" t="s">
        <v>821</v>
      </c>
      <c r="D490" s="269" t="s">
        <v>648</v>
      </c>
      <c r="E490" s="270" t="s">
        <v>822</v>
      </c>
      <c r="F490" s="271" t="s">
        <v>823</v>
      </c>
      <c r="G490" s="272" t="s">
        <v>287</v>
      </c>
      <c r="H490" s="273">
        <v>7</v>
      </c>
      <c r="I490" s="274"/>
      <c r="J490" s="275">
        <f>ROUND(I490*H490,2)</f>
        <v>0</v>
      </c>
      <c r="K490" s="271" t="s">
        <v>194</v>
      </c>
      <c r="L490" s="276"/>
      <c r="M490" s="277" t="s">
        <v>19</v>
      </c>
      <c r="N490" s="278" t="s">
        <v>43</v>
      </c>
      <c r="O490" s="87"/>
      <c r="P490" s="224">
        <f>O490*H490</f>
        <v>0</v>
      </c>
      <c r="Q490" s="224">
        <v>0.0023999999999999998</v>
      </c>
      <c r="R490" s="224">
        <f>Q490*H490</f>
        <v>0.016799999999999999</v>
      </c>
      <c r="S490" s="224">
        <v>0</v>
      </c>
      <c r="T490" s="225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6" t="s">
        <v>745</v>
      </c>
      <c r="AT490" s="226" t="s">
        <v>648</v>
      </c>
      <c r="AU490" s="226" t="s">
        <v>81</v>
      </c>
      <c r="AY490" s="20" t="s">
        <v>187</v>
      </c>
      <c r="BE490" s="227">
        <f>IF(N490="základní",J490,0)</f>
        <v>0</v>
      </c>
      <c r="BF490" s="227">
        <f>IF(N490="snížená",J490,0)</f>
        <v>0</v>
      </c>
      <c r="BG490" s="227">
        <f>IF(N490="zákl. přenesená",J490,0)</f>
        <v>0</v>
      </c>
      <c r="BH490" s="227">
        <f>IF(N490="sníž. přenesená",J490,0)</f>
        <v>0</v>
      </c>
      <c r="BI490" s="227">
        <f>IF(N490="nulová",J490,0)</f>
        <v>0</v>
      </c>
      <c r="BJ490" s="20" t="s">
        <v>79</v>
      </c>
      <c r="BK490" s="227">
        <f>ROUND(I490*H490,2)</f>
        <v>0</v>
      </c>
      <c r="BL490" s="20" t="s">
        <v>265</v>
      </c>
      <c r="BM490" s="226" t="s">
        <v>824</v>
      </c>
    </row>
    <row r="491" s="14" customFormat="1">
      <c r="A491" s="14"/>
      <c r="B491" s="244"/>
      <c r="C491" s="245"/>
      <c r="D491" s="235" t="s">
        <v>199</v>
      </c>
      <c r="E491" s="246" t="s">
        <v>19</v>
      </c>
      <c r="F491" s="247" t="s">
        <v>252</v>
      </c>
      <c r="G491" s="245"/>
      <c r="H491" s="248">
        <v>7</v>
      </c>
      <c r="I491" s="249"/>
      <c r="J491" s="245"/>
      <c r="K491" s="245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199</v>
      </c>
      <c r="AU491" s="254" t="s">
        <v>81</v>
      </c>
      <c r="AV491" s="14" t="s">
        <v>81</v>
      </c>
      <c r="AW491" s="14" t="s">
        <v>33</v>
      </c>
      <c r="AX491" s="14" t="s">
        <v>72</v>
      </c>
      <c r="AY491" s="254" t="s">
        <v>187</v>
      </c>
    </row>
    <row r="492" s="15" customFormat="1">
      <c r="A492" s="15"/>
      <c r="B492" s="255"/>
      <c r="C492" s="256"/>
      <c r="D492" s="235" t="s">
        <v>199</v>
      </c>
      <c r="E492" s="257" t="s">
        <v>19</v>
      </c>
      <c r="F492" s="258" t="s">
        <v>210</v>
      </c>
      <c r="G492" s="256"/>
      <c r="H492" s="259">
        <v>7</v>
      </c>
      <c r="I492" s="260"/>
      <c r="J492" s="256"/>
      <c r="K492" s="256"/>
      <c r="L492" s="261"/>
      <c r="M492" s="262"/>
      <c r="N492" s="263"/>
      <c r="O492" s="263"/>
      <c r="P492" s="263"/>
      <c r="Q492" s="263"/>
      <c r="R492" s="263"/>
      <c r="S492" s="263"/>
      <c r="T492" s="264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5" t="s">
        <v>199</v>
      </c>
      <c r="AU492" s="265" t="s">
        <v>81</v>
      </c>
      <c r="AV492" s="15" t="s">
        <v>195</v>
      </c>
      <c r="AW492" s="15" t="s">
        <v>33</v>
      </c>
      <c r="AX492" s="15" t="s">
        <v>79</v>
      </c>
      <c r="AY492" s="265" t="s">
        <v>187</v>
      </c>
    </row>
    <row r="493" s="2" customFormat="1" ht="16.5" customHeight="1">
      <c r="A493" s="41"/>
      <c r="B493" s="42"/>
      <c r="C493" s="215" t="s">
        <v>825</v>
      </c>
      <c r="D493" s="215" t="s">
        <v>190</v>
      </c>
      <c r="E493" s="216" t="s">
        <v>826</v>
      </c>
      <c r="F493" s="217" t="s">
        <v>827</v>
      </c>
      <c r="G493" s="218" t="s">
        <v>287</v>
      </c>
      <c r="H493" s="219">
        <v>5</v>
      </c>
      <c r="I493" s="220"/>
      <c r="J493" s="221">
        <f>ROUND(I493*H493,2)</f>
        <v>0</v>
      </c>
      <c r="K493" s="217" t="s">
        <v>651</v>
      </c>
      <c r="L493" s="47"/>
      <c r="M493" s="222" t="s">
        <v>19</v>
      </c>
      <c r="N493" s="223" t="s">
        <v>43</v>
      </c>
      <c r="O493" s="87"/>
      <c r="P493" s="224">
        <f>O493*H493</f>
        <v>0</v>
      </c>
      <c r="Q493" s="224">
        <v>0</v>
      </c>
      <c r="R493" s="224">
        <f>Q493*H493</f>
        <v>0</v>
      </c>
      <c r="S493" s="224">
        <v>0</v>
      </c>
      <c r="T493" s="225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6" t="s">
        <v>265</v>
      </c>
      <c r="AT493" s="226" t="s">
        <v>190</v>
      </c>
      <c r="AU493" s="226" t="s">
        <v>81</v>
      </c>
      <c r="AY493" s="20" t="s">
        <v>187</v>
      </c>
      <c r="BE493" s="227">
        <f>IF(N493="základní",J493,0)</f>
        <v>0</v>
      </c>
      <c r="BF493" s="227">
        <f>IF(N493="snížená",J493,0)</f>
        <v>0</v>
      </c>
      <c r="BG493" s="227">
        <f>IF(N493="zákl. přenesená",J493,0)</f>
        <v>0</v>
      </c>
      <c r="BH493" s="227">
        <f>IF(N493="sníž. přenesená",J493,0)</f>
        <v>0</v>
      </c>
      <c r="BI493" s="227">
        <f>IF(N493="nulová",J493,0)</f>
        <v>0</v>
      </c>
      <c r="BJ493" s="20" t="s">
        <v>79</v>
      </c>
      <c r="BK493" s="227">
        <f>ROUND(I493*H493,2)</f>
        <v>0</v>
      </c>
      <c r="BL493" s="20" t="s">
        <v>265</v>
      </c>
      <c r="BM493" s="226" t="s">
        <v>828</v>
      </c>
    </row>
    <row r="494" s="2" customFormat="1">
      <c r="A494" s="41"/>
      <c r="B494" s="42"/>
      <c r="C494" s="43"/>
      <c r="D494" s="228" t="s">
        <v>197</v>
      </c>
      <c r="E494" s="43"/>
      <c r="F494" s="229" t="s">
        <v>829</v>
      </c>
      <c r="G494" s="43"/>
      <c r="H494" s="43"/>
      <c r="I494" s="230"/>
      <c r="J494" s="43"/>
      <c r="K494" s="43"/>
      <c r="L494" s="47"/>
      <c r="M494" s="231"/>
      <c r="N494" s="232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197</v>
      </c>
      <c r="AU494" s="20" t="s">
        <v>81</v>
      </c>
    </row>
    <row r="495" s="13" customFormat="1">
      <c r="A495" s="13"/>
      <c r="B495" s="233"/>
      <c r="C495" s="234"/>
      <c r="D495" s="235" t="s">
        <v>199</v>
      </c>
      <c r="E495" s="236" t="s">
        <v>19</v>
      </c>
      <c r="F495" s="237" t="s">
        <v>830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199</v>
      </c>
      <c r="AU495" s="243" t="s">
        <v>81</v>
      </c>
      <c r="AV495" s="13" t="s">
        <v>79</v>
      </c>
      <c r="AW495" s="13" t="s">
        <v>33</v>
      </c>
      <c r="AX495" s="13" t="s">
        <v>72</v>
      </c>
      <c r="AY495" s="243" t="s">
        <v>187</v>
      </c>
    </row>
    <row r="496" s="14" customFormat="1">
      <c r="A496" s="14"/>
      <c r="B496" s="244"/>
      <c r="C496" s="245"/>
      <c r="D496" s="235" t="s">
        <v>199</v>
      </c>
      <c r="E496" s="246" t="s">
        <v>19</v>
      </c>
      <c r="F496" s="247" t="s">
        <v>831</v>
      </c>
      <c r="G496" s="245"/>
      <c r="H496" s="248">
        <v>2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199</v>
      </c>
      <c r="AU496" s="254" t="s">
        <v>81</v>
      </c>
      <c r="AV496" s="14" t="s">
        <v>81</v>
      </c>
      <c r="AW496" s="14" t="s">
        <v>33</v>
      </c>
      <c r="AX496" s="14" t="s">
        <v>72</v>
      </c>
      <c r="AY496" s="254" t="s">
        <v>187</v>
      </c>
    </row>
    <row r="497" s="13" customFormat="1">
      <c r="A497" s="13"/>
      <c r="B497" s="233"/>
      <c r="C497" s="234"/>
      <c r="D497" s="235" t="s">
        <v>199</v>
      </c>
      <c r="E497" s="236" t="s">
        <v>19</v>
      </c>
      <c r="F497" s="237" t="s">
        <v>832</v>
      </c>
      <c r="G497" s="234"/>
      <c r="H497" s="236" t="s">
        <v>19</v>
      </c>
      <c r="I497" s="238"/>
      <c r="J497" s="234"/>
      <c r="K497" s="234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199</v>
      </c>
      <c r="AU497" s="243" t="s">
        <v>81</v>
      </c>
      <c r="AV497" s="13" t="s">
        <v>79</v>
      </c>
      <c r="AW497" s="13" t="s">
        <v>33</v>
      </c>
      <c r="AX497" s="13" t="s">
        <v>72</v>
      </c>
      <c r="AY497" s="243" t="s">
        <v>187</v>
      </c>
    </row>
    <row r="498" s="14" customFormat="1">
      <c r="A498" s="14"/>
      <c r="B498" s="244"/>
      <c r="C498" s="245"/>
      <c r="D498" s="235" t="s">
        <v>199</v>
      </c>
      <c r="E498" s="246" t="s">
        <v>19</v>
      </c>
      <c r="F498" s="247" t="s">
        <v>833</v>
      </c>
      <c r="G498" s="245"/>
      <c r="H498" s="248">
        <v>3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199</v>
      </c>
      <c r="AU498" s="254" t="s">
        <v>81</v>
      </c>
      <c r="AV498" s="14" t="s">
        <v>81</v>
      </c>
      <c r="AW498" s="14" t="s">
        <v>33</v>
      </c>
      <c r="AX498" s="14" t="s">
        <v>72</v>
      </c>
      <c r="AY498" s="254" t="s">
        <v>187</v>
      </c>
    </row>
    <row r="499" s="15" customFormat="1">
      <c r="A499" s="15"/>
      <c r="B499" s="255"/>
      <c r="C499" s="256"/>
      <c r="D499" s="235" t="s">
        <v>199</v>
      </c>
      <c r="E499" s="257" t="s">
        <v>19</v>
      </c>
      <c r="F499" s="258" t="s">
        <v>210</v>
      </c>
      <c r="G499" s="256"/>
      <c r="H499" s="259">
        <v>5</v>
      </c>
      <c r="I499" s="260"/>
      <c r="J499" s="256"/>
      <c r="K499" s="256"/>
      <c r="L499" s="261"/>
      <c r="M499" s="262"/>
      <c r="N499" s="263"/>
      <c r="O499" s="263"/>
      <c r="P499" s="263"/>
      <c r="Q499" s="263"/>
      <c r="R499" s="263"/>
      <c r="S499" s="263"/>
      <c r="T499" s="264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65" t="s">
        <v>199</v>
      </c>
      <c r="AU499" s="265" t="s">
        <v>81</v>
      </c>
      <c r="AV499" s="15" t="s">
        <v>195</v>
      </c>
      <c r="AW499" s="15" t="s">
        <v>33</v>
      </c>
      <c r="AX499" s="15" t="s">
        <v>79</v>
      </c>
      <c r="AY499" s="265" t="s">
        <v>187</v>
      </c>
    </row>
    <row r="500" s="2" customFormat="1" ht="16.5" customHeight="1">
      <c r="A500" s="41"/>
      <c r="B500" s="42"/>
      <c r="C500" s="269" t="s">
        <v>745</v>
      </c>
      <c r="D500" s="269" t="s">
        <v>648</v>
      </c>
      <c r="E500" s="270" t="s">
        <v>834</v>
      </c>
      <c r="F500" s="271" t="s">
        <v>835</v>
      </c>
      <c r="G500" s="272" t="s">
        <v>287</v>
      </c>
      <c r="H500" s="273">
        <v>4</v>
      </c>
      <c r="I500" s="274"/>
      <c r="J500" s="275">
        <f>ROUND(I500*H500,2)</f>
        <v>0</v>
      </c>
      <c r="K500" s="271" t="s">
        <v>194</v>
      </c>
      <c r="L500" s="276"/>
      <c r="M500" s="277" t="s">
        <v>19</v>
      </c>
      <c r="N500" s="278" t="s">
        <v>43</v>
      </c>
      <c r="O500" s="87"/>
      <c r="P500" s="224">
        <f>O500*H500</f>
        <v>0</v>
      </c>
      <c r="Q500" s="224">
        <v>0.0022000000000000001</v>
      </c>
      <c r="R500" s="224">
        <f>Q500*H500</f>
        <v>0.0088000000000000005</v>
      </c>
      <c r="S500" s="224">
        <v>0</v>
      </c>
      <c r="T500" s="225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6" t="s">
        <v>745</v>
      </c>
      <c r="AT500" s="226" t="s">
        <v>648</v>
      </c>
      <c r="AU500" s="226" t="s">
        <v>81</v>
      </c>
      <c r="AY500" s="20" t="s">
        <v>187</v>
      </c>
      <c r="BE500" s="227">
        <f>IF(N500="základní",J500,0)</f>
        <v>0</v>
      </c>
      <c r="BF500" s="227">
        <f>IF(N500="snížená",J500,0)</f>
        <v>0</v>
      </c>
      <c r="BG500" s="227">
        <f>IF(N500="zákl. přenesená",J500,0)</f>
        <v>0</v>
      </c>
      <c r="BH500" s="227">
        <f>IF(N500="sníž. přenesená",J500,0)</f>
        <v>0</v>
      </c>
      <c r="BI500" s="227">
        <f>IF(N500="nulová",J500,0)</f>
        <v>0</v>
      </c>
      <c r="BJ500" s="20" t="s">
        <v>79</v>
      </c>
      <c r="BK500" s="227">
        <f>ROUND(I500*H500,2)</f>
        <v>0</v>
      </c>
      <c r="BL500" s="20" t="s">
        <v>265</v>
      </c>
      <c r="BM500" s="226" t="s">
        <v>836</v>
      </c>
    </row>
    <row r="501" s="13" customFormat="1">
      <c r="A501" s="13"/>
      <c r="B501" s="233"/>
      <c r="C501" s="234"/>
      <c r="D501" s="235" t="s">
        <v>199</v>
      </c>
      <c r="E501" s="236" t="s">
        <v>19</v>
      </c>
      <c r="F501" s="237" t="s">
        <v>830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199</v>
      </c>
      <c r="AU501" s="243" t="s">
        <v>81</v>
      </c>
      <c r="AV501" s="13" t="s">
        <v>79</v>
      </c>
      <c r="AW501" s="13" t="s">
        <v>33</v>
      </c>
      <c r="AX501" s="13" t="s">
        <v>72</v>
      </c>
      <c r="AY501" s="243" t="s">
        <v>187</v>
      </c>
    </row>
    <row r="502" s="14" customFormat="1">
      <c r="A502" s="14"/>
      <c r="B502" s="244"/>
      <c r="C502" s="245"/>
      <c r="D502" s="235" t="s">
        <v>199</v>
      </c>
      <c r="E502" s="246" t="s">
        <v>19</v>
      </c>
      <c r="F502" s="247" t="s">
        <v>831</v>
      </c>
      <c r="G502" s="245"/>
      <c r="H502" s="248">
        <v>2</v>
      </c>
      <c r="I502" s="249"/>
      <c r="J502" s="245"/>
      <c r="K502" s="245"/>
      <c r="L502" s="250"/>
      <c r="M502" s="251"/>
      <c r="N502" s="252"/>
      <c r="O502" s="252"/>
      <c r="P502" s="252"/>
      <c r="Q502" s="252"/>
      <c r="R502" s="252"/>
      <c r="S502" s="252"/>
      <c r="T502" s="253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4" t="s">
        <v>199</v>
      </c>
      <c r="AU502" s="254" t="s">
        <v>81</v>
      </c>
      <c r="AV502" s="14" t="s">
        <v>81</v>
      </c>
      <c r="AW502" s="14" t="s">
        <v>33</v>
      </c>
      <c r="AX502" s="14" t="s">
        <v>72</v>
      </c>
      <c r="AY502" s="254" t="s">
        <v>187</v>
      </c>
    </row>
    <row r="503" s="15" customFormat="1">
      <c r="A503" s="15"/>
      <c r="B503" s="255"/>
      <c r="C503" s="256"/>
      <c r="D503" s="235" t="s">
        <v>199</v>
      </c>
      <c r="E503" s="257" t="s">
        <v>19</v>
      </c>
      <c r="F503" s="258" t="s">
        <v>210</v>
      </c>
      <c r="G503" s="256"/>
      <c r="H503" s="259">
        <v>2</v>
      </c>
      <c r="I503" s="260"/>
      <c r="J503" s="256"/>
      <c r="K503" s="256"/>
      <c r="L503" s="261"/>
      <c r="M503" s="262"/>
      <c r="N503" s="263"/>
      <c r="O503" s="263"/>
      <c r="P503" s="263"/>
      <c r="Q503" s="263"/>
      <c r="R503" s="263"/>
      <c r="S503" s="263"/>
      <c r="T503" s="264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5" t="s">
        <v>199</v>
      </c>
      <c r="AU503" s="265" t="s">
        <v>81</v>
      </c>
      <c r="AV503" s="15" t="s">
        <v>195</v>
      </c>
      <c r="AW503" s="15" t="s">
        <v>33</v>
      </c>
      <c r="AX503" s="15" t="s">
        <v>79</v>
      </c>
      <c r="AY503" s="265" t="s">
        <v>187</v>
      </c>
    </row>
    <row r="504" s="14" customFormat="1">
      <c r="A504" s="14"/>
      <c r="B504" s="244"/>
      <c r="C504" s="245"/>
      <c r="D504" s="235" t="s">
        <v>199</v>
      </c>
      <c r="E504" s="245"/>
      <c r="F504" s="247" t="s">
        <v>837</v>
      </c>
      <c r="G504" s="245"/>
      <c r="H504" s="248">
        <v>4</v>
      </c>
      <c r="I504" s="249"/>
      <c r="J504" s="245"/>
      <c r="K504" s="245"/>
      <c r="L504" s="250"/>
      <c r="M504" s="251"/>
      <c r="N504" s="252"/>
      <c r="O504" s="252"/>
      <c r="P504" s="252"/>
      <c r="Q504" s="252"/>
      <c r="R504" s="252"/>
      <c r="S504" s="252"/>
      <c r="T504" s="25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4" t="s">
        <v>199</v>
      </c>
      <c r="AU504" s="254" t="s">
        <v>81</v>
      </c>
      <c r="AV504" s="14" t="s">
        <v>81</v>
      </c>
      <c r="AW504" s="14" t="s">
        <v>4</v>
      </c>
      <c r="AX504" s="14" t="s">
        <v>79</v>
      </c>
      <c r="AY504" s="254" t="s">
        <v>187</v>
      </c>
    </row>
    <row r="505" s="2" customFormat="1" ht="16.5" customHeight="1">
      <c r="A505" s="41"/>
      <c r="B505" s="42"/>
      <c r="C505" s="269" t="s">
        <v>838</v>
      </c>
      <c r="D505" s="269" t="s">
        <v>648</v>
      </c>
      <c r="E505" s="270" t="s">
        <v>839</v>
      </c>
      <c r="F505" s="271" t="s">
        <v>840</v>
      </c>
      <c r="G505" s="272" t="s">
        <v>287</v>
      </c>
      <c r="H505" s="273">
        <v>3</v>
      </c>
      <c r="I505" s="274"/>
      <c r="J505" s="275">
        <f>ROUND(I505*H505,2)</f>
        <v>0</v>
      </c>
      <c r="K505" s="271" t="s">
        <v>19</v>
      </c>
      <c r="L505" s="276"/>
      <c r="M505" s="277" t="s">
        <v>19</v>
      </c>
      <c r="N505" s="278" t="s">
        <v>43</v>
      </c>
      <c r="O505" s="87"/>
      <c r="P505" s="224">
        <f>O505*H505</f>
        <v>0</v>
      </c>
      <c r="Q505" s="224">
        <v>0.0022000000000000001</v>
      </c>
      <c r="R505" s="224">
        <f>Q505*H505</f>
        <v>0.0066</v>
      </c>
      <c r="S505" s="224">
        <v>0</v>
      </c>
      <c r="T505" s="225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6" t="s">
        <v>745</v>
      </c>
      <c r="AT505" s="226" t="s">
        <v>648</v>
      </c>
      <c r="AU505" s="226" t="s">
        <v>81</v>
      </c>
      <c r="AY505" s="20" t="s">
        <v>187</v>
      </c>
      <c r="BE505" s="227">
        <f>IF(N505="základní",J505,0)</f>
        <v>0</v>
      </c>
      <c r="BF505" s="227">
        <f>IF(N505="snížená",J505,0)</f>
        <v>0</v>
      </c>
      <c r="BG505" s="227">
        <f>IF(N505="zákl. přenesená",J505,0)</f>
        <v>0</v>
      </c>
      <c r="BH505" s="227">
        <f>IF(N505="sníž. přenesená",J505,0)</f>
        <v>0</v>
      </c>
      <c r="BI505" s="227">
        <f>IF(N505="nulová",J505,0)</f>
        <v>0</v>
      </c>
      <c r="BJ505" s="20" t="s">
        <v>79</v>
      </c>
      <c r="BK505" s="227">
        <f>ROUND(I505*H505,2)</f>
        <v>0</v>
      </c>
      <c r="BL505" s="20" t="s">
        <v>265</v>
      </c>
      <c r="BM505" s="226" t="s">
        <v>841</v>
      </c>
    </row>
    <row r="506" s="13" customFormat="1">
      <c r="A506" s="13"/>
      <c r="B506" s="233"/>
      <c r="C506" s="234"/>
      <c r="D506" s="235" t="s">
        <v>199</v>
      </c>
      <c r="E506" s="236" t="s">
        <v>19</v>
      </c>
      <c r="F506" s="237" t="s">
        <v>832</v>
      </c>
      <c r="G506" s="234"/>
      <c r="H506" s="236" t="s">
        <v>19</v>
      </c>
      <c r="I506" s="238"/>
      <c r="J506" s="234"/>
      <c r="K506" s="234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199</v>
      </c>
      <c r="AU506" s="243" t="s">
        <v>81</v>
      </c>
      <c r="AV506" s="13" t="s">
        <v>79</v>
      </c>
      <c r="AW506" s="13" t="s">
        <v>33</v>
      </c>
      <c r="AX506" s="13" t="s">
        <v>72</v>
      </c>
      <c r="AY506" s="243" t="s">
        <v>187</v>
      </c>
    </row>
    <row r="507" s="14" customFormat="1">
      <c r="A507" s="14"/>
      <c r="B507" s="244"/>
      <c r="C507" s="245"/>
      <c r="D507" s="235" t="s">
        <v>199</v>
      </c>
      <c r="E507" s="246" t="s">
        <v>19</v>
      </c>
      <c r="F507" s="247" t="s">
        <v>833</v>
      </c>
      <c r="G507" s="245"/>
      <c r="H507" s="248">
        <v>3</v>
      </c>
      <c r="I507" s="249"/>
      <c r="J507" s="245"/>
      <c r="K507" s="245"/>
      <c r="L507" s="250"/>
      <c r="M507" s="251"/>
      <c r="N507" s="252"/>
      <c r="O507" s="252"/>
      <c r="P507" s="252"/>
      <c r="Q507" s="252"/>
      <c r="R507" s="252"/>
      <c r="S507" s="252"/>
      <c r="T507" s="25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4" t="s">
        <v>199</v>
      </c>
      <c r="AU507" s="254" t="s">
        <v>81</v>
      </c>
      <c r="AV507" s="14" t="s">
        <v>81</v>
      </c>
      <c r="AW507" s="14" t="s">
        <v>33</v>
      </c>
      <c r="AX507" s="14" t="s">
        <v>72</v>
      </c>
      <c r="AY507" s="254" t="s">
        <v>187</v>
      </c>
    </row>
    <row r="508" s="15" customFormat="1">
      <c r="A508" s="15"/>
      <c r="B508" s="255"/>
      <c r="C508" s="256"/>
      <c r="D508" s="235" t="s">
        <v>199</v>
      </c>
      <c r="E508" s="257" t="s">
        <v>19</v>
      </c>
      <c r="F508" s="258" t="s">
        <v>210</v>
      </c>
      <c r="G508" s="256"/>
      <c r="H508" s="259">
        <v>3</v>
      </c>
      <c r="I508" s="260"/>
      <c r="J508" s="256"/>
      <c r="K508" s="256"/>
      <c r="L508" s="261"/>
      <c r="M508" s="262"/>
      <c r="N508" s="263"/>
      <c r="O508" s="263"/>
      <c r="P508" s="263"/>
      <c r="Q508" s="263"/>
      <c r="R508" s="263"/>
      <c r="S508" s="263"/>
      <c r="T508" s="264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65" t="s">
        <v>199</v>
      </c>
      <c r="AU508" s="265" t="s">
        <v>81</v>
      </c>
      <c r="AV508" s="15" t="s">
        <v>195</v>
      </c>
      <c r="AW508" s="15" t="s">
        <v>33</v>
      </c>
      <c r="AX508" s="15" t="s">
        <v>79</v>
      </c>
      <c r="AY508" s="265" t="s">
        <v>187</v>
      </c>
    </row>
    <row r="509" s="2" customFormat="1" ht="24.15" customHeight="1">
      <c r="A509" s="41"/>
      <c r="B509" s="42"/>
      <c r="C509" s="215" t="s">
        <v>842</v>
      </c>
      <c r="D509" s="215" t="s">
        <v>190</v>
      </c>
      <c r="E509" s="216" t="s">
        <v>843</v>
      </c>
      <c r="F509" s="217" t="s">
        <v>844</v>
      </c>
      <c r="G509" s="218" t="s">
        <v>233</v>
      </c>
      <c r="H509" s="219">
        <v>3.1110000000000002</v>
      </c>
      <c r="I509" s="220"/>
      <c r="J509" s="221">
        <f>ROUND(I509*H509,2)</f>
        <v>0</v>
      </c>
      <c r="K509" s="217" t="s">
        <v>651</v>
      </c>
      <c r="L509" s="47"/>
      <c r="M509" s="222" t="s">
        <v>19</v>
      </c>
      <c r="N509" s="223" t="s">
        <v>43</v>
      </c>
      <c r="O509" s="87"/>
      <c r="P509" s="224">
        <f>O509*H509</f>
        <v>0</v>
      </c>
      <c r="Q509" s="224">
        <v>0</v>
      </c>
      <c r="R509" s="224">
        <f>Q509*H509</f>
        <v>0</v>
      </c>
      <c r="S509" s="224">
        <v>0</v>
      </c>
      <c r="T509" s="225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6" t="s">
        <v>265</v>
      </c>
      <c r="AT509" s="226" t="s">
        <v>190</v>
      </c>
      <c r="AU509" s="226" t="s">
        <v>81</v>
      </c>
      <c r="AY509" s="20" t="s">
        <v>187</v>
      </c>
      <c r="BE509" s="227">
        <f>IF(N509="základní",J509,0)</f>
        <v>0</v>
      </c>
      <c r="BF509" s="227">
        <f>IF(N509="snížená",J509,0)</f>
        <v>0</v>
      </c>
      <c r="BG509" s="227">
        <f>IF(N509="zákl. přenesená",J509,0)</f>
        <v>0</v>
      </c>
      <c r="BH509" s="227">
        <f>IF(N509="sníž. přenesená",J509,0)</f>
        <v>0</v>
      </c>
      <c r="BI509" s="227">
        <f>IF(N509="nulová",J509,0)</f>
        <v>0</v>
      </c>
      <c r="BJ509" s="20" t="s">
        <v>79</v>
      </c>
      <c r="BK509" s="227">
        <f>ROUND(I509*H509,2)</f>
        <v>0</v>
      </c>
      <c r="BL509" s="20" t="s">
        <v>265</v>
      </c>
      <c r="BM509" s="226" t="s">
        <v>845</v>
      </c>
    </row>
    <row r="510" s="2" customFormat="1">
      <c r="A510" s="41"/>
      <c r="B510" s="42"/>
      <c r="C510" s="43"/>
      <c r="D510" s="228" t="s">
        <v>197</v>
      </c>
      <c r="E510" s="43"/>
      <c r="F510" s="229" t="s">
        <v>846</v>
      </c>
      <c r="G510" s="43"/>
      <c r="H510" s="43"/>
      <c r="I510" s="230"/>
      <c r="J510" s="43"/>
      <c r="K510" s="43"/>
      <c r="L510" s="47"/>
      <c r="M510" s="231"/>
      <c r="N510" s="232"/>
      <c r="O510" s="87"/>
      <c r="P510" s="87"/>
      <c r="Q510" s="87"/>
      <c r="R510" s="87"/>
      <c r="S510" s="87"/>
      <c r="T510" s="88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T510" s="20" t="s">
        <v>197</v>
      </c>
      <c r="AU510" s="20" t="s">
        <v>81</v>
      </c>
    </row>
    <row r="511" s="12" customFormat="1" ht="22.8" customHeight="1">
      <c r="A511" s="12"/>
      <c r="B511" s="199"/>
      <c r="C511" s="200"/>
      <c r="D511" s="201" t="s">
        <v>71</v>
      </c>
      <c r="E511" s="213" t="s">
        <v>847</v>
      </c>
      <c r="F511" s="213" t="s">
        <v>848</v>
      </c>
      <c r="G511" s="200"/>
      <c r="H511" s="200"/>
      <c r="I511" s="203"/>
      <c r="J511" s="214">
        <f>BK511</f>
        <v>0</v>
      </c>
      <c r="K511" s="200"/>
      <c r="L511" s="205"/>
      <c r="M511" s="206"/>
      <c r="N511" s="207"/>
      <c r="O511" s="207"/>
      <c r="P511" s="208">
        <f>SUM(P512:P816)</f>
        <v>0</v>
      </c>
      <c r="Q511" s="207"/>
      <c r="R511" s="208">
        <f>SUM(R512:R816)</f>
        <v>0.2011480591</v>
      </c>
      <c r="S511" s="207"/>
      <c r="T511" s="209">
        <f>SUM(T512:T816)</f>
        <v>0.0055574999999999999</v>
      </c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R511" s="210" t="s">
        <v>81</v>
      </c>
      <c r="AT511" s="211" t="s">
        <v>71</v>
      </c>
      <c r="AU511" s="211" t="s">
        <v>79</v>
      </c>
      <c r="AY511" s="210" t="s">
        <v>187</v>
      </c>
      <c r="BK511" s="212">
        <f>SUM(BK512:BK816)</f>
        <v>0</v>
      </c>
    </row>
    <row r="512" s="2" customFormat="1" ht="16.5" customHeight="1">
      <c r="A512" s="41"/>
      <c r="B512" s="42"/>
      <c r="C512" s="215" t="s">
        <v>849</v>
      </c>
      <c r="D512" s="215" t="s">
        <v>190</v>
      </c>
      <c r="E512" s="216" t="s">
        <v>850</v>
      </c>
      <c r="F512" s="217" t="s">
        <v>851</v>
      </c>
      <c r="G512" s="218" t="s">
        <v>193</v>
      </c>
      <c r="H512" s="219">
        <v>125.398</v>
      </c>
      <c r="I512" s="220"/>
      <c r="J512" s="221">
        <f>ROUND(I512*H512,2)</f>
        <v>0</v>
      </c>
      <c r="K512" s="217" t="s">
        <v>194</v>
      </c>
      <c r="L512" s="47"/>
      <c r="M512" s="222" t="s">
        <v>19</v>
      </c>
      <c r="N512" s="223" t="s">
        <v>43</v>
      </c>
      <c r="O512" s="87"/>
      <c r="P512" s="224">
        <f>O512*H512</f>
        <v>0</v>
      </c>
      <c r="Q512" s="224">
        <v>0</v>
      </c>
      <c r="R512" s="224">
        <f>Q512*H512</f>
        <v>0</v>
      </c>
      <c r="S512" s="224">
        <v>3.0000000000000001E-05</v>
      </c>
      <c r="T512" s="225">
        <f>S512*H512</f>
        <v>0.0037619400000000001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6" t="s">
        <v>265</v>
      </c>
      <c r="AT512" s="226" t="s">
        <v>190</v>
      </c>
      <c r="AU512" s="226" t="s">
        <v>81</v>
      </c>
      <c r="AY512" s="20" t="s">
        <v>187</v>
      </c>
      <c r="BE512" s="227">
        <f>IF(N512="základní",J512,0)</f>
        <v>0</v>
      </c>
      <c r="BF512" s="227">
        <f>IF(N512="snížená",J512,0)</f>
        <v>0</v>
      </c>
      <c r="BG512" s="227">
        <f>IF(N512="zákl. přenesená",J512,0)</f>
        <v>0</v>
      </c>
      <c r="BH512" s="227">
        <f>IF(N512="sníž. přenesená",J512,0)</f>
        <v>0</v>
      </c>
      <c r="BI512" s="227">
        <f>IF(N512="nulová",J512,0)</f>
        <v>0</v>
      </c>
      <c r="BJ512" s="20" t="s">
        <v>79</v>
      </c>
      <c r="BK512" s="227">
        <f>ROUND(I512*H512,2)</f>
        <v>0</v>
      </c>
      <c r="BL512" s="20" t="s">
        <v>265</v>
      </c>
      <c r="BM512" s="226" t="s">
        <v>852</v>
      </c>
    </row>
    <row r="513" s="2" customFormat="1">
      <c r="A513" s="41"/>
      <c r="B513" s="42"/>
      <c r="C513" s="43"/>
      <c r="D513" s="228" t="s">
        <v>197</v>
      </c>
      <c r="E513" s="43"/>
      <c r="F513" s="229" t="s">
        <v>853</v>
      </c>
      <c r="G513" s="43"/>
      <c r="H513" s="43"/>
      <c r="I513" s="230"/>
      <c r="J513" s="43"/>
      <c r="K513" s="43"/>
      <c r="L513" s="47"/>
      <c r="M513" s="231"/>
      <c r="N513" s="232"/>
      <c r="O513" s="87"/>
      <c r="P513" s="87"/>
      <c r="Q513" s="87"/>
      <c r="R513" s="87"/>
      <c r="S513" s="87"/>
      <c r="T513" s="88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T513" s="20" t="s">
        <v>197</v>
      </c>
      <c r="AU513" s="20" t="s">
        <v>81</v>
      </c>
    </row>
    <row r="514" s="13" customFormat="1">
      <c r="A514" s="13"/>
      <c r="B514" s="233"/>
      <c r="C514" s="234"/>
      <c r="D514" s="235" t="s">
        <v>199</v>
      </c>
      <c r="E514" s="236" t="s">
        <v>19</v>
      </c>
      <c r="F514" s="237" t="s">
        <v>854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199</v>
      </c>
      <c r="AU514" s="243" t="s">
        <v>81</v>
      </c>
      <c r="AV514" s="13" t="s">
        <v>79</v>
      </c>
      <c r="AW514" s="13" t="s">
        <v>33</v>
      </c>
      <c r="AX514" s="13" t="s">
        <v>72</v>
      </c>
      <c r="AY514" s="243" t="s">
        <v>187</v>
      </c>
    </row>
    <row r="515" s="13" customFormat="1">
      <c r="A515" s="13"/>
      <c r="B515" s="233"/>
      <c r="C515" s="234"/>
      <c r="D515" s="235" t="s">
        <v>199</v>
      </c>
      <c r="E515" s="236" t="s">
        <v>19</v>
      </c>
      <c r="F515" s="237" t="s">
        <v>201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199</v>
      </c>
      <c r="AU515" s="243" t="s">
        <v>81</v>
      </c>
      <c r="AV515" s="13" t="s">
        <v>79</v>
      </c>
      <c r="AW515" s="13" t="s">
        <v>33</v>
      </c>
      <c r="AX515" s="13" t="s">
        <v>72</v>
      </c>
      <c r="AY515" s="243" t="s">
        <v>187</v>
      </c>
    </row>
    <row r="516" s="13" customFormat="1">
      <c r="A516" s="13"/>
      <c r="B516" s="233"/>
      <c r="C516" s="234"/>
      <c r="D516" s="235" t="s">
        <v>199</v>
      </c>
      <c r="E516" s="236" t="s">
        <v>19</v>
      </c>
      <c r="F516" s="237" t="s">
        <v>855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199</v>
      </c>
      <c r="AU516" s="243" t="s">
        <v>81</v>
      </c>
      <c r="AV516" s="13" t="s">
        <v>79</v>
      </c>
      <c r="AW516" s="13" t="s">
        <v>33</v>
      </c>
      <c r="AX516" s="13" t="s">
        <v>72</v>
      </c>
      <c r="AY516" s="243" t="s">
        <v>187</v>
      </c>
    </row>
    <row r="517" s="13" customFormat="1">
      <c r="A517" s="13"/>
      <c r="B517" s="233"/>
      <c r="C517" s="234"/>
      <c r="D517" s="235" t="s">
        <v>199</v>
      </c>
      <c r="E517" s="236" t="s">
        <v>19</v>
      </c>
      <c r="F517" s="237" t="s">
        <v>856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199</v>
      </c>
      <c r="AU517" s="243" t="s">
        <v>81</v>
      </c>
      <c r="AV517" s="13" t="s">
        <v>79</v>
      </c>
      <c r="AW517" s="13" t="s">
        <v>33</v>
      </c>
      <c r="AX517" s="13" t="s">
        <v>72</v>
      </c>
      <c r="AY517" s="243" t="s">
        <v>187</v>
      </c>
    </row>
    <row r="518" s="14" customFormat="1">
      <c r="A518" s="14"/>
      <c r="B518" s="244"/>
      <c r="C518" s="245"/>
      <c r="D518" s="235" t="s">
        <v>199</v>
      </c>
      <c r="E518" s="246" t="s">
        <v>19</v>
      </c>
      <c r="F518" s="247" t="s">
        <v>698</v>
      </c>
      <c r="G518" s="245"/>
      <c r="H518" s="248">
        <v>8.625</v>
      </c>
      <c r="I518" s="249"/>
      <c r="J518" s="245"/>
      <c r="K518" s="245"/>
      <c r="L518" s="250"/>
      <c r="M518" s="251"/>
      <c r="N518" s="252"/>
      <c r="O518" s="252"/>
      <c r="P518" s="252"/>
      <c r="Q518" s="252"/>
      <c r="R518" s="252"/>
      <c r="S518" s="252"/>
      <c r="T518" s="25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4" t="s">
        <v>199</v>
      </c>
      <c r="AU518" s="254" t="s">
        <v>81</v>
      </c>
      <c r="AV518" s="14" t="s">
        <v>81</v>
      </c>
      <c r="AW518" s="14" t="s">
        <v>33</v>
      </c>
      <c r="AX518" s="14" t="s">
        <v>72</v>
      </c>
      <c r="AY518" s="254" t="s">
        <v>187</v>
      </c>
    </row>
    <row r="519" s="13" customFormat="1">
      <c r="A519" s="13"/>
      <c r="B519" s="233"/>
      <c r="C519" s="234"/>
      <c r="D519" s="235" t="s">
        <v>199</v>
      </c>
      <c r="E519" s="236" t="s">
        <v>19</v>
      </c>
      <c r="F519" s="237" t="s">
        <v>857</v>
      </c>
      <c r="G519" s="234"/>
      <c r="H519" s="236" t="s">
        <v>19</v>
      </c>
      <c r="I519" s="238"/>
      <c r="J519" s="234"/>
      <c r="K519" s="234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199</v>
      </c>
      <c r="AU519" s="243" t="s">
        <v>81</v>
      </c>
      <c r="AV519" s="13" t="s">
        <v>79</v>
      </c>
      <c r="AW519" s="13" t="s">
        <v>33</v>
      </c>
      <c r="AX519" s="13" t="s">
        <v>72</v>
      </c>
      <c r="AY519" s="243" t="s">
        <v>187</v>
      </c>
    </row>
    <row r="520" s="13" customFormat="1">
      <c r="A520" s="13"/>
      <c r="B520" s="233"/>
      <c r="C520" s="234"/>
      <c r="D520" s="235" t="s">
        <v>199</v>
      </c>
      <c r="E520" s="236" t="s">
        <v>19</v>
      </c>
      <c r="F520" s="237" t="s">
        <v>206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199</v>
      </c>
      <c r="AU520" s="243" t="s">
        <v>81</v>
      </c>
      <c r="AV520" s="13" t="s">
        <v>79</v>
      </c>
      <c r="AW520" s="13" t="s">
        <v>33</v>
      </c>
      <c r="AX520" s="13" t="s">
        <v>72</v>
      </c>
      <c r="AY520" s="243" t="s">
        <v>187</v>
      </c>
    </row>
    <row r="521" s="13" customFormat="1">
      <c r="A521" s="13"/>
      <c r="B521" s="233"/>
      <c r="C521" s="234"/>
      <c r="D521" s="235" t="s">
        <v>199</v>
      </c>
      <c r="E521" s="236" t="s">
        <v>19</v>
      </c>
      <c r="F521" s="237" t="s">
        <v>855</v>
      </c>
      <c r="G521" s="234"/>
      <c r="H521" s="236" t="s">
        <v>19</v>
      </c>
      <c r="I521" s="238"/>
      <c r="J521" s="234"/>
      <c r="K521" s="234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199</v>
      </c>
      <c r="AU521" s="243" t="s">
        <v>81</v>
      </c>
      <c r="AV521" s="13" t="s">
        <v>79</v>
      </c>
      <c r="AW521" s="13" t="s">
        <v>33</v>
      </c>
      <c r="AX521" s="13" t="s">
        <v>72</v>
      </c>
      <c r="AY521" s="243" t="s">
        <v>187</v>
      </c>
    </row>
    <row r="522" s="13" customFormat="1">
      <c r="A522" s="13"/>
      <c r="B522" s="233"/>
      <c r="C522" s="234"/>
      <c r="D522" s="235" t="s">
        <v>199</v>
      </c>
      <c r="E522" s="236" t="s">
        <v>19</v>
      </c>
      <c r="F522" s="237" t="s">
        <v>856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199</v>
      </c>
      <c r="AU522" s="243" t="s">
        <v>81</v>
      </c>
      <c r="AV522" s="13" t="s">
        <v>79</v>
      </c>
      <c r="AW522" s="13" t="s">
        <v>33</v>
      </c>
      <c r="AX522" s="13" t="s">
        <v>72</v>
      </c>
      <c r="AY522" s="243" t="s">
        <v>187</v>
      </c>
    </row>
    <row r="523" s="14" customFormat="1">
      <c r="A523" s="14"/>
      <c r="B523" s="244"/>
      <c r="C523" s="245"/>
      <c r="D523" s="235" t="s">
        <v>199</v>
      </c>
      <c r="E523" s="246" t="s">
        <v>19</v>
      </c>
      <c r="F523" s="247" t="s">
        <v>698</v>
      </c>
      <c r="G523" s="245"/>
      <c r="H523" s="248">
        <v>8.625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199</v>
      </c>
      <c r="AU523" s="254" t="s">
        <v>81</v>
      </c>
      <c r="AV523" s="14" t="s">
        <v>81</v>
      </c>
      <c r="AW523" s="14" t="s">
        <v>33</v>
      </c>
      <c r="AX523" s="14" t="s">
        <v>72</v>
      </c>
      <c r="AY523" s="254" t="s">
        <v>187</v>
      </c>
    </row>
    <row r="524" s="13" customFormat="1">
      <c r="A524" s="13"/>
      <c r="B524" s="233"/>
      <c r="C524" s="234"/>
      <c r="D524" s="235" t="s">
        <v>199</v>
      </c>
      <c r="E524" s="236" t="s">
        <v>19</v>
      </c>
      <c r="F524" s="237" t="s">
        <v>858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199</v>
      </c>
      <c r="AU524" s="243" t="s">
        <v>81</v>
      </c>
      <c r="AV524" s="13" t="s">
        <v>79</v>
      </c>
      <c r="AW524" s="13" t="s">
        <v>33</v>
      </c>
      <c r="AX524" s="13" t="s">
        <v>72</v>
      </c>
      <c r="AY524" s="243" t="s">
        <v>187</v>
      </c>
    </row>
    <row r="525" s="13" customFormat="1">
      <c r="A525" s="13"/>
      <c r="B525" s="233"/>
      <c r="C525" s="234"/>
      <c r="D525" s="235" t="s">
        <v>199</v>
      </c>
      <c r="E525" s="236" t="s">
        <v>19</v>
      </c>
      <c r="F525" s="237" t="s">
        <v>216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199</v>
      </c>
      <c r="AU525" s="243" t="s">
        <v>81</v>
      </c>
      <c r="AV525" s="13" t="s">
        <v>79</v>
      </c>
      <c r="AW525" s="13" t="s">
        <v>33</v>
      </c>
      <c r="AX525" s="13" t="s">
        <v>72</v>
      </c>
      <c r="AY525" s="243" t="s">
        <v>187</v>
      </c>
    </row>
    <row r="526" s="13" customFormat="1">
      <c r="A526" s="13"/>
      <c r="B526" s="233"/>
      <c r="C526" s="234"/>
      <c r="D526" s="235" t="s">
        <v>199</v>
      </c>
      <c r="E526" s="236" t="s">
        <v>19</v>
      </c>
      <c r="F526" s="237" t="s">
        <v>855</v>
      </c>
      <c r="G526" s="234"/>
      <c r="H526" s="236" t="s">
        <v>19</v>
      </c>
      <c r="I526" s="238"/>
      <c r="J526" s="234"/>
      <c r="K526" s="234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199</v>
      </c>
      <c r="AU526" s="243" t="s">
        <v>81</v>
      </c>
      <c r="AV526" s="13" t="s">
        <v>79</v>
      </c>
      <c r="AW526" s="13" t="s">
        <v>33</v>
      </c>
      <c r="AX526" s="13" t="s">
        <v>72</v>
      </c>
      <c r="AY526" s="243" t="s">
        <v>187</v>
      </c>
    </row>
    <row r="527" s="13" customFormat="1">
      <c r="A527" s="13"/>
      <c r="B527" s="233"/>
      <c r="C527" s="234"/>
      <c r="D527" s="235" t="s">
        <v>199</v>
      </c>
      <c r="E527" s="236" t="s">
        <v>19</v>
      </c>
      <c r="F527" s="237" t="s">
        <v>856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199</v>
      </c>
      <c r="AU527" s="243" t="s">
        <v>81</v>
      </c>
      <c r="AV527" s="13" t="s">
        <v>79</v>
      </c>
      <c r="AW527" s="13" t="s">
        <v>33</v>
      </c>
      <c r="AX527" s="13" t="s">
        <v>72</v>
      </c>
      <c r="AY527" s="243" t="s">
        <v>187</v>
      </c>
    </row>
    <row r="528" s="14" customFormat="1">
      <c r="A528" s="14"/>
      <c r="B528" s="244"/>
      <c r="C528" s="245"/>
      <c r="D528" s="235" t="s">
        <v>199</v>
      </c>
      <c r="E528" s="246" t="s">
        <v>19</v>
      </c>
      <c r="F528" s="247" t="s">
        <v>683</v>
      </c>
      <c r="G528" s="245"/>
      <c r="H528" s="248">
        <v>60.401000000000003</v>
      </c>
      <c r="I528" s="249"/>
      <c r="J528" s="245"/>
      <c r="K528" s="245"/>
      <c r="L528" s="250"/>
      <c r="M528" s="251"/>
      <c r="N528" s="252"/>
      <c r="O528" s="252"/>
      <c r="P528" s="252"/>
      <c r="Q528" s="252"/>
      <c r="R528" s="252"/>
      <c r="S528" s="252"/>
      <c r="T528" s="253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4" t="s">
        <v>199</v>
      </c>
      <c r="AU528" s="254" t="s">
        <v>81</v>
      </c>
      <c r="AV528" s="14" t="s">
        <v>81</v>
      </c>
      <c r="AW528" s="14" t="s">
        <v>33</v>
      </c>
      <c r="AX528" s="14" t="s">
        <v>72</v>
      </c>
      <c r="AY528" s="254" t="s">
        <v>187</v>
      </c>
    </row>
    <row r="529" s="13" customFormat="1">
      <c r="A529" s="13"/>
      <c r="B529" s="233"/>
      <c r="C529" s="234"/>
      <c r="D529" s="235" t="s">
        <v>199</v>
      </c>
      <c r="E529" s="236" t="s">
        <v>19</v>
      </c>
      <c r="F529" s="237" t="s">
        <v>859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199</v>
      </c>
      <c r="AU529" s="243" t="s">
        <v>81</v>
      </c>
      <c r="AV529" s="13" t="s">
        <v>79</v>
      </c>
      <c r="AW529" s="13" t="s">
        <v>33</v>
      </c>
      <c r="AX529" s="13" t="s">
        <v>72</v>
      </c>
      <c r="AY529" s="243" t="s">
        <v>187</v>
      </c>
    </row>
    <row r="530" s="13" customFormat="1">
      <c r="A530" s="13"/>
      <c r="B530" s="233"/>
      <c r="C530" s="234"/>
      <c r="D530" s="235" t="s">
        <v>199</v>
      </c>
      <c r="E530" s="236" t="s">
        <v>19</v>
      </c>
      <c r="F530" s="237" t="s">
        <v>220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199</v>
      </c>
      <c r="AU530" s="243" t="s">
        <v>81</v>
      </c>
      <c r="AV530" s="13" t="s">
        <v>79</v>
      </c>
      <c r="AW530" s="13" t="s">
        <v>33</v>
      </c>
      <c r="AX530" s="13" t="s">
        <v>72</v>
      </c>
      <c r="AY530" s="243" t="s">
        <v>187</v>
      </c>
    </row>
    <row r="531" s="13" customFormat="1">
      <c r="A531" s="13"/>
      <c r="B531" s="233"/>
      <c r="C531" s="234"/>
      <c r="D531" s="235" t="s">
        <v>199</v>
      </c>
      <c r="E531" s="236" t="s">
        <v>19</v>
      </c>
      <c r="F531" s="237" t="s">
        <v>855</v>
      </c>
      <c r="G531" s="234"/>
      <c r="H531" s="236" t="s">
        <v>19</v>
      </c>
      <c r="I531" s="238"/>
      <c r="J531" s="234"/>
      <c r="K531" s="234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199</v>
      </c>
      <c r="AU531" s="243" t="s">
        <v>81</v>
      </c>
      <c r="AV531" s="13" t="s">
        <v>79</v>
      </c>
      <c r="AW531" s="13" t="s">
        <v>33</v>
      </c>
      <c r="AX531" s="13" t="s">
        <v>72</v>
      </c>
      <c r="AY531" s="243" t="s">
        <v>187</v>
      </c>
    </row>
    <row r="532" s="13" customFormat="1">
      <c r="A532" s="13"/>
      <c r="B532" s="233"/>
      <c r="C532" s="234"/>
      <c r="D532" s="235" t="s">
        <v>199</v>
      </c>
      <c r="E532" s="236" t="s">
        <v>19</v>
      </c>
      <c r="F532" s="237" t="s">
        <v>856</v>
      </c>
      <c r="G532" s="234"/>
      <c r="H532" s="236" t="s">
        <v>19</v>
      </c>
      <c r="I532" s="238"/>
      <c r="J532" s="234"/>
      <c r="K532" s="234"/>
      <c r="L532" s="239"/>
      <c r="M532" s="240"/>
      <c r="N532" s="241"/>
      <c r="O532" s="241"/>
      <c r="P532" s="241"/>
      <c r="Q532" s="241"/>
      <c r="R532" s="241"/>
      <c r="S532" s="241"/>
      <c r="T532" s="242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3" t="s">
        <v>199</v>
      </c>
      <c r="AU532" s="243" t="s">
        <v>81</v>
      </c>
      <c r="AV532" s="13" t="s">
        <v>79</v>
      </c>
      <c r="AW532" s="13" t="s">
        <v>33</v>
      </c>
      <c r="AX532" s="13" t="s">
        <v>72</v>
      </c>
      <c r="AY532" s="243" t="s">
        <v>187</v>
      </c>
    </row>
    <row r="533" s="14" customFormat="1">
      <c r="A533" s="14"/>
      <c r="B533" s="244"/>
      <c r="C533" s="245"/>
      <c r="D533" s="235" t="s">
        <v>199</v>
      </c>
      <c r="E533" s="246" t="s">
        <v>19</v>
      </c>
      <c r="F533" s="247" t="s">
        <v>685</v>
      </c>
      <c r="G533" s="245"/>
      <c r="H533" s="248">
        <v>20.408000000000001</v>
      </c>
      <c r="I533" s="249"/>
      <c r="J533" s="245"/>
      <c r="K533" s="245"/>
      <c r="L533" s="250"/>
      <c r="M533" s="251"/>
      <c r="N533" s="252"/>
      <c r="O533" s="252"/>
      <c r="P533" s="252"/>
      <c r="Q533" s="252"/>
      <c r="R533" s="252"/>
      <c r="S533" s="252"/>
      <c r="T533" s="253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4" t="s">
        <v>199</v>
      </c>
      <c r="AU533" s="254" t="s">
        <v>81</v>
      </c>
      <c r="AV533" s="14" t="s">
        <v>81</v>
      </c>
      <c r="AW533" s="14" t="s">
        <v>33</v>
      </c>
      <c r="AX533" s="14" t="s">
        <v>72</v>
      </c>
      <c r="AY533" s="254" t="s">
        <v>187</v>
      </c>
    </row>
    <row r="534" s="13" customFormat="1">
      <c r="A534" s="13"/>
      <c r="B534" s="233"/>
      <c r="C534" s="234"/>
      <c r="D534" s="235" t="s">
        <v>199</v>
      </c>
      <c r="E534" s="236" t="s">
        <v>19</v>
      </c>
      <c r="F534" s="237" t="s">
        <v>860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199</v>
      </c>
      <c r="AU534" s="243" t="s">
        <v>81</v>
      </c>
      <c r="AV534" s="13" t="s">
        <v>79</v>
      </c>
      <c r="AW534" s="13" t="s">
        <v>33</v>
      </c>
      <c r="AX534" s="13" t="s">
        <v>72</v>
      </c>
      <c r="AY534" s="243" t="s">
        <v>187</v>
      </c>
    </row>
    <row r="535" s="13" customFormat="1">
      <c r="A535" s="13"/>
      <c r="B535" s="233"/>
      <c r="C535" s="234"/>
      <c r="D535" s="235" t="s">
        <v>199</v>
      </c>
      <c r="E535" s="236" t="s">
        <v>19</v>
      </c>
      <c r="F535" s="237" t="s">
        <v>269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199</v>
      </c>
      <c r="AU535" s="243" t="s">
        <v>81</v>
      </c>
      <c r="AV535" s="13" t="s">
        <v>79</v>
      </c>
      <c r="AW535" s="13" t="s">
        <v>33</v>
      </c>
      <c r="AX535" s="13" t="s">
        <v>72</v>
      </c>
      <c r="AY535" s="243" t="s">
        <v>187</v>
      </c>
    </row>
    <row r="536" s="13" customFormat="1">
      <c r="A536" s="13"/>
      <c r="B536" s="233"/>
      <c r="C536" s="234"/>
      <c r="D536" s="235" t="s">
        <v>199</v>
      </c>
      <c r="E536" s="236" t="s">
        <v>19</v>
      </c>
      <c r="F536" s="237" t="s">
        <v>855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199</v>
      </c>
      <c r="AU536" s="243" t="s">
        <v>81</v>
      </c>
      <c r="AV536" s="13" t="s">
        <v>79</v>
      </c>
      <c r="AW536" s="13" t="s">
        <v>33</v>
      </c>
      <c r="AX536" s="13" t="s">
        <v>72</v>
      </c>
      <c r="AY536" s="243" t="s">
        <v>187</v>
      </c>
    </row>
    <row r="537" s="13" customFormat="1">
      <c r="A537" s="13"/>
      <c r="B537" s="233"/>
      <c r="C537" s="234"/>
      <c r="D537" s="235" t="s">
        <v>199</v>
      </c>
      <c r="E537" s="236" t="s">
        <v>19</v>
      </c>
      <c r="F537" s="237" t="s">
        <v>856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199</v>
      </c>
      <c r="AU537" s="243" t="s">
        <v>81</v>
      </c>
      <c r="AV537" s="13" t="s">
        <v>79</v>
      </c>
      <c r="AW537" s="13" t="s">
        <v>33</v>
      </c>
      <c r="AX537" s="13" t="s">
        <v>72</v>
      </c>
      <c r="AY537" s="243" t="s">
        <v>187</v>
      </c>
    </row>
    <row r="538" s="14" customFormat="1">
      <c r="A538" s="14"/>
      <c r="B538" s="244"/>
      <c r="C538" s="245"/>
      <c r="D538" s="235" t="s">
        <v>199</v>
      </c>
      <c r="E538" s="246" t="s">
        <v>19</v>
      </c>
      <c r="F538" s="247" t="s">
        <v>272</v>
      </c>
      <c r="G538" s="245"/>
      <c r="H538" s="248">
        <v>22.303999999999998</v>
      </c>
      <c r="I538" s="249"/>
      <c r="J538" s="245"/>
      <c r="K538" s="245"/>
      <c r="L538" s="250"/>
      <c r="M538" s="251"/>
      <c r="N538" s="252"/>
      <c r="O538" s="252"/>
      <c r="P538" s="252"/>
      <c r="Q538" s="252"/>
      <c r="R538" s="252"/>
      <c r="S538" s="252"/>
      <c r="T538" s="25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4" t="s">
        <v>199</v>
      </c>
      <c r="AU538" s="254" t="s">
        <v>81</v>
      </c>
      <c r="AV538" s="14" t="s">
        <v>81</v>
      </c>
      <c r="AW538" s="14" t="s">
        <v>33</v>
      </c>
      <c r="AX538" s="14" t="s">
        <v>72</v>
      </c>
      <c r="AY538" s="254" t="s">
        <v>187</v>
      </c>
    </row>
    <row r="539" s="13" customFormat="1">
      <c r="A539" s="13"/>
      <c r="B539" s="233"/>
      <c r="C539" s="234"/>
      <c r="D539" s="235" t="s">
        <v>199</v>
      </c>
      <c r="E539" s="236" t="s">
        <v>19</v>
      </c>
      <c r="F539" s="237" t="s">
        <v>274</v>
      </c>
      <c r="G539" s="234"/>
      <c r="H539" s="236" t="s">
        <v>19</v>
      </c>
      <c r="I539" s="238"/>
      <c r="J539" s="234"/>
      <c r="K539" s="234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199</v>
      </c>
      <c r="AU539" s="243" t="s">
        <v>81</v>
      </c>
      <c r="AV539" s="13" t="s">
        <v>79</v>
      </c>
      <c r="AW539" s="13" t="s">
        <v>33</v>
      </c>
      <c r="AX539" s="13" t="s">
        <v>72</v>
      </c>
      <c r="AY539" s="243" t="s">
        <v>187</v>
      </c>
    </row>
    <row r="540" s="14" customFormat="1">
      <c r="A540" s="14"/>
      <c r="B540" s="244"/>
      <c r="C540" s="245"/>
      <c r="D540" s="235" t="s">
        <v>199</v>
      </c>
      <c r="E540" s="246" t="s">
        <v>19</v>
      </c>
      <c r="F540" s="247" t="s">
        <v>861</v>
      </c>
      <c r="G540" s="245"/>
      <c r="H540" s="248">
        <v>4.3040000000000003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199</v>
      </c>
      <c r="AU540" s="254" t="s">
        <v>81</v>
      </c>
      <c r="AV540" s="14" t="s">
        <v>81</v>
      </c>
      <c r="AW540" s="14" t="s">
        <v>33</v>
      </c>
      <c r="AX540" s="14" t="s">
        <v>72</v>
      </c>
      <c r="AY540" s="254" t="s">
        <v>187</v>
      </c>
    </row>
    <row r="541" s="13" customFormat="1">
      <c r="A541" s="13"/>
      <c r="B541" s="233"/>
      <c r="C541" s="234"/>
      <c r="D541" s="235" t="s">
        <v>199</v>
      </c>
      <c r="E541" s="236" t="s">
        <v>19</v>
      </c>
      <c r="F541" s="237" t="s">
        <v>298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199</v>
      </c>
      <c r="AU541" s="243" t="s">
        <v>81</v>
      </c>
      <c r="AV541" s="13" t="s">
        <v>79</v>
      </c>
      <c r="AW541" s="13" t="s">
        <v>33</v>
      </c>
      <c r="AX541" s="13" t="s">
        <v>72</v>
      </c>
      <c r="AY541" s="243" t="s">
        <v>187</v>
      </c>
    </row>
    <row r="542" s="14" customFormat="1">
      <c r="A542" s="14"/>
      <c r="B542" s="244"/>
      <c r="C542" s="245"/>
      <c r="D542" s="235" t="s">
        <v>199</v>
      </c>
      <c r="E542" s="246" t="s">
        <v>19</v>
      </c>
      <c r="F542" s="247" t="s">
        <v>704</v>
      </c>
      <c r="G542" s="245"/>
      <c r="H542" s="248">
        <v>0.73099999999999998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199</v>
      </c>
      <c r="AU542" s="254" t="s">
        <v>81</v>
      </c>
      <c r="AV542" s="14" t="s">
        <v>81</v>
      </c>
      <c r="AW542" s="14" t="s">
        <v>33</v>
      </c>
      <c r="AX542" s="14" t="s">
        <v>72</v>
      </c>
      <c r="AY542" s="254" t="s">
        <v>187</v>
      </c>
    </row>
    <row r="543" s="15" customFormat="1">
      <c r="A543" s="15"/>
      <c r="B543" s="255"/>
      <c r="C543" s="256"/>
      <c r="D543" s="235" t="s">
        <v>199</v>
      </c>
      <c r="E543" s="257" t="s">
        <v>19</v>
      </c>
      <c r="F543" s="258" t="s">
        <v>210</v>
      </c>
      <c r="G543" s="256"/>
      <c r="H543" s="259">
        <v>125.39800000000001</v>
      </c>
      <c r="I543" s="260"/>
      <c r="J543" s="256"/>
      <c r="K543" s="256"/>
      <c r="L543" s="261"/>
      <c r="M543" s="262"/>
      <c r="N543" s="263"/>
      <c r="O543" s="263"/>
      <c r="P543" s="263"/>
      <c r="Q543" s="263"/>
      <c r="R543" s="263"/>
      <c r="S543" s="263"/>
      <c r="T543" s="264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65" t="s">
        <v>199</v>
      </c>
      <c r="AU543" s="265" t="s">
        <v>81</v>
      </c>
      <c r="AV543" s="15" t="s">
        <v>195</v>
      </c>
      <c r="AW543" s="15" t="s">
        <v>33</v>
      </c>
      <c r="AX543" s="15" t="s">
        <v>79</v>
      </c>
      <c r="AY543" s="265" t="s">
        <v>187</v>
      </c>
    </row>
    <row r="544" s="2" customFormat="1" ht="16.5" customHeight="1">
      <c r="A544" s="41"/>
      <c r="B544" s="42"/>
      <c r="C544" s="269" t="s">
        <v>862</v>
      </c>
      <c r="D544" s="269" t="s">
        <v>648</v>
      </c>
      <c r="E544" s="270" t="s">
        <v>863</v>
      </c>
      <c r="F544" s="271" t="s">
        <v>864</v>
      </c>
      <c r="G544" s="272" t="s">
        <v>193</v>
      </c>
      <c r="H544" s="273">
        <v>137.93799999999999</v>
      </c>
      <c r="I544" s="274"/>
      <c r="J544" s="275">
        <f>ROUND(I544*H544,2)</f>
        <v>0</v>
      </c>
      <c r="K544" s="271" t="s">
        <v>194</v>
      </c>
      <c r="L544" s="276"/>
      <c r="M544" s="277" t="s">
        <v>19</v>
      </c>
      <c r="N544" s="278" t="s">
        <v>43</v>
      </c>
      <c r="O544" s="87"/>
      <c r="P544" s="224">
        <f>O544*H544</f>
        <v>0</v>
      </c>
      <c r="Q544" s="224">
        <v>2.0000000000000002E-05</v>
      </c>
      <c r="R544" s="224">
        <f>Q544*H544</f>
        <v>0.0027587599999999999</v>
      </c>
      <c r="S544" s="224">
        <v>0</v>
      </c>
      <c r="T544" s="225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6" t="s">
        <v>745</v>
      </c>
      <c r="AT544" s="226" t="s">
        <v>648</v>
      </c>
      <c r="AU544" s="226" t="s">
        <v>81</v>
      </c>
      <c r="AY544" s="20" t="s">
        <v>187</v>
      </c>
      <c r="BE544" s="227">
        <f>IF(N544="základní",J544,0)</f>
        <v>0</v>
      </c>
      <c r="BF544" s="227">
        <f>IF(N544="snížená",J544,0)</f>
        <v>0</v>
      </c>
      <c r="BG544" s="227">
        <f>IF(N544="zákl. přenesená",J544,0)</f>
        <v>0</v>
      </c>
      <c r="BH544" s="227">
        <f>IF(N544="sníž. přenesená",J544,0)</f>
        <v>0</v>
      </c>
      <c r="BI544" s="227">
        <f>IF(N544="nulová",J544,0)</f>
        <v>0</v>
      </c>
      <c r="BJ544" s="20" t="s">
        <v>79</v>
      </c>
      <c r="BK544" s="227">
        <f>ROUND(I544*H544,2)</f>
        <v>0</v>
      </c>
      <c r="BL544" s="20" t="s">
        <v>265</v>
      </c>
      <c r="BM544" s="226" t="s">
        <v>865</v>
      </c>
    </row>
    <row r="545" s="13" customFormat="1">
      <c r="A545" s="13"/>
      <c r="B545" s="233"/>
      <c r="C545" s="234"/>
      <c r="D545" s="235" t="s">
        <v>199</v>
      </c>
      <c r="E545" s="236" t="s">
        <v>19</v>
      </c>
      <c r="F545" s="237" t="s">
        <v>854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199</v>
      </c>
      <c r="AU545" s="243" t="s">
        <v>81</v>
      </c>
      <c r="AV545" s="13" t="s">
        <v>79</v>
      </c>
      <c r="AW545" s="13" t="s">
        <v>33</v>
      </c>
      <c r="AX545" s="13" t="s">
        <v>72</v>
      </c>
      <c r="AY545" s="243" t="s">
        <v>187</v>
      </c>
    </row>
    <row r="546" s="13" customFormat="1">
      <c r="A546" s="13"/>
      <c r="B546" s="233"/>
      <c r="C546" s="234"/>
      <c r="D546" s="235" t="s">
        <v>199</v>
      </c>
      <c r="E546" s="236" t="s">
        <v>19</v>
      </c>
      <c r="F546" s="237" t="s">
        <v>201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199</v>
      </c>
      <c r="AU546" s="243" t="s">
        <v>81</v>
      </c>
      <c r="AV546" s="13" t="s">
        <v>79</v>
      </c>
      <c r="AW546" s="13" t="s">
        <v>33</v>
      </c>
      <c r="AX546" s="13" t="s">
        <v>72</v>
      </c>
      <c r="AY546" s="243" t="s">
        <v>187</v>
      </c>
    </row>
    <row r="547" s="13" customFormat="1">
      <c r="A547" s="13"/>
      <c r="B547" s="233"/>
      <c r="C547" s="234"/>
      <c r="D547" s="235" t="s">
        <v>199</v>
      </c>
      <c r="E547" s="236" t="s">
        <v>19</v>
      </c>
      <c r="F547" s="237" t="s">
        <v>855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199</v>
      </c>
      <c r="AU547" s="243" t="s">
        <v>81</v>
      </c>
      <c r="AV547" s="13" t="s">
        <v>79</v>
      </c>
      <c r="AW547" s="13" t="s">
        <v>33</v>
      </c>
      <c r="AX547" s="13" t="s">
        <v>72</v>
      </c>
      <c r="AY547" s="243" t="s">
        <v>187</v>
      </c>
    </row>
    <row r="548" s="13" customFormat="1">
      <c r="A548" s="13"/>
      <c r="B548" s="233"/>
      <c r="C548" s="234"/>
      <c r="D548" s="235" t="s">
        <v>199</v>
      </c>
      <c r="E548" s="236" t="s">
        <v>19</v>
      </c>
      <c r="F548" s="237" t="s">
        <v>856</v>
      </c>
      <c r="G548" s="234"/>
      <c r="H548" s="236" t="s">
        <v>19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199</v>
      </c>
      <c r="AU548" s="243" t="s">
        <v>81</v>
      </c>
      <c r="AV548" s="13" t="s">
        <v>79</v>
      </c>
      <c r="AW548" s="13" t="s">
        <v>33</v>
      </c>
      <c r="AX548" s="13" t="s">
        <v>72</v>
      </c>
      <c r="AY548" s="243" t="s">
        <v>187</v>
      </c>
    </row>
    <row r="549" s="14" customFormat="1">
      <c r="A549" s="14"/>
      <c r="B549" s="244"/>
      <c r="C549" s="245"/>
      <c r="D549" s="235" t="s">
        <v>199</v>
      </c>
      <c r="E549" s="246" t="s">
        <v>19</v>
      </c>
      <c r="F549" s="247" t="s">
        <v>698</v>
      </c>
      <c r="G549" s="245"/>
      <c r="H549" s="248">
        <v>8.625</v>
      </c>
      <c r="I549" s="249"/>
      <c r="J549" s="245"/>
      <c r="K549" s="245"/>
      <c r="L549" s="250"/>
      <c r="M549" s="251"/>
      <c r="N549" s="252"/>
      <c r="O549" s="252"/>
      <c r="P549" s="252"/>
      <c r="Q549" s="252"/>
      <c r="R549" s="252"/>
      <c r="S549" s="252"/>
      <c r="T549" s="253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4" t="s">
        <v>199</v>
      </c>
      <c r="AU549" s="254" t="s">
        <v>81</v>
      </c>
      <c r="AV549" s="14" t="s">
        <v>81</v>
      </c>
      <c r="AW549" s="14" t="s">
        <v>33</v>
      </c>
      <c r="AX549" s="14" t="s">
        <v>72</v>
      </c>
      <c r="AY549" s="254" t="s">
        <v>187</v>
      </c>
    </row>
    <row r="550" s="13" customFormat="1">
      <c r="A550" s="13"/>
      <c r="B550" s="233"/>
      <c r="C550" s="234"/>
      <c r="D550" s="235" t="s">
        <v>199</v>
      </c>
      <c r="E550" s="236" t="s">
        <v>19</v>
      </c>
      <c r="F550" s="237" t="s">
        <v>857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199</v>
      </c>
      <c r="AU550" s="243" t="s">
        <v>81</v>
      </c>
      <c r="AV550" s="13" t="s">
        <v>79</v>
      </c>
      <c r="AW550" s="13" t="s">
        <v>33</v>
      </c>
      <c r="AX550" s="13" t="s">
        <v>72</v>
      </c>
      <c r="AY550" s="243" t="s">
        <v>187</v>
      </c>
    </row>
    <row r="551" s="13" customFormat="1">
      <c r="A551" s="13"/>
      <c r="B551" s="233"/>
      <c r="C551" s="234"/>
      <c r="D551" s="235" t="s">
        <v>199</v>
      </c>
      <c r="E551" s="236" t="s">
        <v>19</v>
      </c>
      <c r="F551" s="237" t="s">
        <v>206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199</v>
      </c>
      <c r="AU551" s="243" t="s">
        <v>81</v>
      </c>
      <c r="AV551" s="13" t="s">
        <v>79</v>
      </c>
      <c r="AW551" s="13" t="s">
        <v>33</v>
      </c>
      <c r="AX551" s="13" t="s">
        <v>72</v>
      </c>
      <c r="AY551" s="243" t="s">
        <v>187</v>
      </c>
    </row>
    <row r="552" s="13" customFormat="1">
      <c r="A552" s="13"/>
      <c r="B552" s="233"/>
      <c r="C552" s="234"/>
      <c r="D552" s="235" t="s">
        <v>199</v>
      </c>
      <c r="E552" s="236" t="s">
        <v>19</v>
      </c>
      <c r="F552" s="237" t="s">
        <v>855</v>
      </c>
      <c r="G552" s="234"/>
      <c r="H552" s="236" t="s">
        <v>19</v>
      </c>
      <c r="I552" s="238"/>
      <c r="J552" s="234"/>
      <c r="K552" s="234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199</v>
      </c>
      <c r="AU552" s="243" t="s">
        <v>81</v>
      </c>
      <c r="AV552" s="13" t="s">
        <v>79</v>
      </c>
      <c r="AW552" s="13" t="s">
        <v>33</v>
      </c>
      <c r="AX552" s="13" t="s">
        <v>72</v>
      </c>
      <c r="AY552" s="243" t="s">
        <v>187</v>
      </c>
    </row>
    <row r="553" s="13" customFormat="1">
      <c r="A553" s="13"/>
      <c r="B553" s="233"/>
      <c r="C553" s="234"/>
      <c r="D553" s="235" t="s">
        <v>199</v>
      </c>
      <c r="E553" s="236" t="s">
        <v>19</v>
      </c>
      <c r="F553" s="237" t="s">
        <v>856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199</v>
      </c>
      <c r="AU553" s="243" t="s">
        <v>81</v>
      </c>
      <c r="AV553" s="13" t="s">
        <v>79</v>
      </c>
      <c r="AW553" s="13" t="s">
        <v>33</v>
      </c>
      <c r="AX553" s="13" t="s">
        <v>72</v>
      </c>
      <c r="AY553" s="243" t="s">
        <v>187</v>
      </c>
    </row>
    <row r="554" s="14" customFormat="1">
      <c r="A554" s="14"/>
      <c r="B554" s="244"/>
      <c r="C554" s="245"/>
      <c r="D554" s="235" t="s">
        <v>199</v>
      </c>
      <c r="E554" s="246" t="s">
        <v>19</v>
      </c>
      <c r="F554" s="247" t="s">
        <v>698</v>
      </c>
      <c r="G554" s="245"/>
      <c r="H554" s="248">
        <v>8.625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199</v>
      </c>
      <c r="AU554" s="254" t="s">
        <v>81</v>
      </c>
      <c r="AV554" s="14" t="s">
        <v>81</v>
      </c>
      <c r="AW554" s="14" t="s">
        <v>33</v>
      </c>
      <c r="AX554" s="14" t="s">
        <v>72</v>
      </c>
      <c r="AY554" s="254" t="s">
        <v>187</v>
      </c>
    </row>
    <row r="555" s="13" customFormat="1">
      <c r="A555" s="13"/>
      <c r="B555" s="233"/>
      <c r="C555" s="234"/>
      <c r="D555" s="235" t="s">
        <v>199</v>
      </c>
      <c r="E555" s="236" t="s">
        <v>19</v>
      </c>
      <c r="F555" s="237" t="s">
        <v>858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199</v>
      </c>
      <c r="AU555" s="243" t="s">
        <v>81</v>
      </c>
      <c r="AV555" s="13" t="s">
        <v>79</v>
      </c>
      <c r="AW555" s="13" t="s">
        <v>33</v>
      </c>
      <c r="AX555" s="13" t="s">
        <v>72</v>
      </c>
      <c r="AY555" s="243" t="s">
        <v>187</v>
      </c>
    </row>
    <row r="556" s="13" customFormat="1">
      <c r="A556" s="13"/>
      <c r="B556" s="233"/>
      <c r="C556" s="234"/>
      <c r="D556" s="235" t="s">
        <v>199</v>
      </c>
      <c r="E556" s="236" t="s">
        <v>19</v>
      </c>
      <c r="F556" s="237" t="s">
        <v>216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199</v>
      </c>
      <c r="AU556" s="243" t="s">
        <v>81</v>
      </c>
      <c r="AV556" s="13" t="s">
        <v>79</v>
      </c>
      <c r="AW556" s="13" t="s">
        <v>33</v>
      </c>
      <c r="AX556" s="13" t="s">
        <v>72</v>
      </c>
      <c r="AY556" s="243" t="s">
        <v>187</v>
      </c>
    </row>
    <row r="557" s="13" customFormat="1">
      <c r="A557" s="13"/>
      <c r="B557" s="233"/>
      <c r="C557" s="234"/>
      <c r="D557" s="235" t="s">
        <v>199</v>
      </c>
      <c r="E557" s="236" t="s">
        <v>19</v>
      </c>
      <c r="F557" s="237" t="s">
        <v>855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199</v>
      </c>
      <c r="AU557" s="243" t="s">
        <v>81</v>
      </c>
      <c r="AV557" s="13" t="s">
        <v>79</v>
      </c>
      <c r="AW557" s="13" t="s">
        <v>33</v>
      </c>
      <c r="AX557" s="13" t="s">
        <v>72</v>
      </c>
      <c r="AY557" s="243" t="s">
        <v>187</v>
      </c>
    </row>
    <row r="558" s="13" customFormat="1">
      <c r="A558" s="13"/>
      <c r="B558" s="233"/>
      <c r="C558" s="234"/>
      <c r="D558" s="235" t="s">
        <v>199</v>
      </c>
      <c r="E558" s="236" t="s">
        <v>19</v>
      </c>
      <c r="F558" s="237" t="s">
        <v>856</v>
      </c>
      <c r="G558" s="234"/>
      <c r="H558" s="236" t="s">
        <v>19</v>
      </c>
      <c r="I558" s="238"/>
      <c r="J558" s="234"/>
      <c r="K558" s="234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199</v>
      </c>
      <c r="AU558" s="243" t="s">
        <v>81</v>
      </c>
      <c r="AV558" s="13" t="s">
        <v>79</v>
      </c>
      <c r="AW558" s="13" t="s">
        <v>33</v>
      </c>
      <c r="AX558" s="13" t="s">
        <v>72</v>
      </c>
      <c r="AY558" s="243" t="s">
        <v>187</v>
      </c>
    </row>
    <row r="559" s="14" customFormat="1">
      <c r="A559" s="14"/>
      <c r="B559" s="244"/>
      <c r="C559" s="245"/>
      <c r="D559" s="235" t="s">
        <v>199</v>
      </c>
      <c r="E559" s="246" t="s">
        <v>19</v>
      </c>
      <c r="F559" s="247" t="s">
        <v>683</v>
      </c>
      <c r="G559" s="245"/>
      <c r="H559" s="248">
        <v>60.401000000000003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199</v>
      </c>
      <c r="AU559" s="254" t="s">
        <v>81</v>
      </c>
      <c r="AV559" s="14" t="s">
        <v>81</v>
      </c>
      <c r="AW559" s="14" t="s">
        <v>33</v>
      </c>
      <c r="AX559" s="14" t="s">
        <v>72</v>
      </c>
      <c r="AY559" s="254" t="s">
        <v>187</v>
      </c>
    </row>
    <row r="560" s="13" customFormat="1">
      <c r="A560" s="13"/>
      <c r="B560" s="233"/>
      <c r="C560" s="234"/>
      <c r="D560" s="235" t="s">
        <v>199</v>
      </c>
      <c r="E560" s="236" t="s">
        <v>19</v>
      </c>
      <c r="F560" s="237" t="s">
        <v>859</v>
      </c>
      <c r="G560" s="234"/>
      <c r="H560" s="236" t="s">
        <v>19</v>
      </c>
      <c r="I560" s="238"/>
      <c r="J560" s="234"/>
      <c r="K560" s="234"/>
      <c r="L560" s="239"/>
      <c r="M560" s="240"/>
      <c r="N560" s="241"/>
      <c r="O560" s="241"/>
      <c r="P560" s="241"/>
      <c r="Q560" s="241"/>
      <c r="R560" s="241"/>
      <c r="S560" s="241"/>
      <c r="T560" s="24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3" t="s">
        <v>199</v>
      </c>
      <c r="AU560" s="243" t="s">
        <v>81</v>
      </c>
      <c r="AV560" s="13" t="s">
        <v>79</v>
      </c>
      <c r="AW560" s="13" t="s">
        <v>33</v>
      </c>
      <c r="AX560" s="13" t="s">
        <v>72</v>
      </c>
      <c r="AY560" s="243" t="s">
        <v>187</v>
      </c>
    </row>
    <row r="561" s="13" customFormat="1">
      <c r="A561" s="13"/>
      <c r="B561" s="233"/>
      <c r="C561" s="234"/>
      <c r="D561" s="235" t="s">
        <v>199</v>
      </c>
      <c r="E561" s="236" t="s">
        <v>19</v>
      </c>
      <c r="F561" s="237" t="s">
        <v>220</v>
      </c>
      <c r="G561" s="234"/>
      <c r="H561" s="236" t="s">
        <v>19</v>
      </c>
      <c r="I561" s="238"/>
      <c r="J561" s="234"/>
      <c r="K561" s="234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199</v>
      </c>
      <c r="AU561" s="243" t="s">
        <v>81</v>
      </c>
      <c r="AV561" s="13" t="s">
        <v>79</v>
      </c>
      <c r="AW561" s="13" t="s">
        <v>33</v>
      </c>
      <c r="AX561" s="13" t="s">
        <v>72</v>
      </c>
      <c r="AY561" s="243" t="s">
        <v>187</v>
      </c>
    </row>
    <row r="562" s="13" customFormat="1">
      <c r="A562" s="13"/>
      <c r="B562" s="233"/>
      <c r="C562" s="234"/>
      <c r="D562" s="235" t="s">
        <v>199</v>
      </c>
      <c r="E562" s="236" t="s">
        <v>19</v>
      </c>
      <c r="F562" s="237" t="s">
        <v>855</v>
      </c>
      <c r="G562" s="234"/>
      <c r="H562" s="236" t="s">
        <v>19</v>
      </c>
      <c r="I562" s="238"/>
      <c r="J562" s="234"/>
      <c r="K562" s="234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199</v>
      </c>
      <c r="AU562" s="243" t="s">
        <v>81</v>
      </c>
      <c r="AV562" s="13" t="s">
        <v>79</v>
      </c>
      <c r="AW562" s="13" t="s">
        <v>33</v>
      </c>
      <c r="AX562" s="13" t="s">
        <v>72</v>
      </c>
      <c r="AY562" s="243" t="s">
        <v>187</v>
      </c>
    </row>
    <row r="563" s="13" customFormat="1">
      <c r="A563" s="13"/>
      <c r="B563" s="233"/>
      <c r="C563" s="234"/>
      <c r="D563" s="235" t="s">
        <v>199</v>
      </c>
      <c r="E563" s="236" t="s">
        <v>19</v>
      </c>
      <c r="F563" s="237" t="s">
        <v>856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199</v>
      </c>
      <c r="AU563" s="243" t="s">
        <v>81</v>
      </c>
      <c r="AV563" s="13" t="s">
        <v>79</v>
      </c>
      <c r="AW563" s="13" t="s">
        <v>33</v>
      </c>
      <c r="AX563" s="13" t="s">
        <v>72</v>
      </c>
      <c r="AY563" s="243" t="s">
        <v>187</v>
      </c>
    </row>
    <row r="564" s="14" customFormat="1">
      <c r="A564" s="14"/>
      <c r="B564" s="244"/>
      <c r="C564" s="245"/>
      <c r="D564" s="235" t="s">
        <v>199</v>
      </c>
      <c r="E564" s="246" t="s">
        <v>19</v>
      </c>
      <c r="F564" s="247" t="s">
        <v>685</v>
      </c>
      <c r="G564" s="245"/>
      <c r="H564" s="248">
        <v>20.408000000000001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199</v>
      </c>
      <c r="AU564" s="254" t="s">
        <v>81</v>
      </c>
      <c r="AV564" s="14" t="s">
        <v>81</v>
      </c>
      <c r="AW564" s="14" t="s">
        <v>33</v>
      </c>
      <c r="AX564" s="14" t="s">
        <v>72</v>
      </c>
      <c r="AY564" s="254" t="s">
        <v>187</v>
      </c>
    </row>
    <row r="565" s="13" customFormat="1">
      <c r="A565" s="13"/>
      <c r="B565" s="233"/>
      <c r="C565" s="234"/>
      <c r="D565" s="235" t="s">
        <v>199</v>
      </c>
      <c r="E565" s="236" t="s">
        <v>19</v>
      </c>
      <c r="F565" s="237" t="s">
        <v>860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199</v>
      </c>
      <c r="AU565" s="243" t="s">
        <v>81</v>
      </c>
      <c r="AV565" s="13" t="s">
        <v>79</v>
      </c>
      <c r="AW565" s="13" t="s">
        <v>33</v>
      </c>
      <c r="AX565" s="13" t="s">
        <v>72</v>
      </c>
      <c r="AY565" s="243" t="s">
        <v>187</v>
      </c>
    </row>
    <row r="566" s="13" customFormat="1">
      <c r="A566" s="13"/>
      <c r="B566" s="233"/>
      <c r="C566" s="234"/>
      <c r="D566" s="235" t="s">
        <v>199</v>
      </c>
      <c r="E566" s="236" t="s">
        <v>19</v>
      </c>
      <c r="F566" s="237" t="s">
        <v>269</v>
      </c>
      <c r="G566" s="234"/>
      <c r="H566" s="236" t="s">
        <v>19</v>
      </c>
      <c r="I566" s="238"/>
      <c r="J566" s="234"/>
      <c r="K566" s="234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199</v>
      </c>
      <c r="AU566" s="243" t="s">
        <v>81</v>
      </c>
      <c r="AV566" s="13" t="s">
        <v>79</v>
      </c>
      <c r="AW566" s="13" t="s">
        <v>33</v>
      </c>
      <c r="AX566" s="13" t="s">
        <v>72</v>
      </c>
      <c r="AY566" s="243" t="s">
        <v>187</v>
      </c>
    </row>
    <row r="567" s="13" customFormat="1">
      <c r="A567" s="13"/>
      <c r="B567" s="233"/>
      <c r="C567" s="234"/>
      <c r="D567" s="235" t="s">
        <v>199</v>
      </c>
      <c r="E567" s="236" t="s">
        <v>19</v>
      </c>
      <c r="F567" s="237" t="s">
        <v>855</v>
      </c>
      <c r="G567" s="234"/>
      <c r="H567" s="236" t="s">
        <v>19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199</v>
      </c>
      <c r="AU567" s="243" t="s">
        <v>81</v>
      </c>
      <c r="AV567" s="13" t="s">
        <v>79</v>
      </c>
      <c r="AW567" s="13" t="s">
        <v>33</v>
      </c>
      <c r="AX567" s="13" t="s">
        <v>72</v>
      </c>
      <c r="AY567" s="243" t="s">
        <v>187</v>
      </c>
    </row>
    <row r="568" s="13" customFormat="1">
      <c r="A568" s="13"/>
      <c r="B568" s="233"/>
      <c r="C568" s="234"/>
      <c r="D568" s="235" t="s">
        <v>199</v>
      </c>
      <c r="E568" s="236" t="s">
        <v>19</v>
      </c>
      <c r="F568" s="237" t="s">
        <v>856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199</v>
      </c>
      <c r="AU568" s="243" t="s">
        <v>81</v>
      </c>
      <c r="AV568" s="13" t="s">
        <v>79</v>
      </c>
      <c r="AW568" s="13" t="s">
        <v>33</v>
      </c>
      <c r="AX568" s="13" t="s">
        <v>72</v>
      </c>
      <c r="AY568" s="243" t="s">
        <v>187</v>
      </c>
    </row>
    <row r="569" s="14" customFormat="1">
      <c r="A569" s="14"/>
      <c r="B569" s="244"/>
      <c r="C569" s="245"/>
      <c r="D569" s="235" t="s">
        <v>199</v>
      </c>
      <c r="E569" s="246" t="s">
        <v>19</v>
      </c>
      <c r="F569" s="247" t="s">
        <v>272</v>
      </c>
      <c r="G569" s="245"/>
      <c r="H569" s="248">
        <v>22.303999999999998</v>
      </c>
      <c r="I569" s="249"/>
      <c r="J569" s="245"/>
      <c r="K569" s="245"/>
      <c r="L569" s="250"/>
      <c r="M569" s="251"/>
      <c r="N569" s="252"/>
      <c r="O569" s="252"/>
      <c r="P569" s="252"/>
      <c r="Q569" s="252"/>
      <c r="R569" s="252"/>
      <c r="S569" s="252"/>
      <c r="T569" s="253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4" t="s">
        <v>199</v>
      </c>
      <c r="AU569" s="254" t="s">
        <v>81</v>
      </c>
      <c r="AV569" s="14" t="s">
        <v>81</v>
      </c>
      <c r="AW569" s="14" t="s">
        <v>33</v>
      </c>
      <c r="AX569" s="14" t="s">
        <v>72</v>
      </c>
      <c r="AY569" s="254" t="s">
        <v>187</v>
      </c>
    </row>
    <row r="570" s="13" customFormat="1">
      <c r="A570" s="13"/>
      <c r="B570" s="233"/>
      <c r="C570" s="234"/>
      <c r="D570" s="235" t="s">
        <v>199</v>
      </c>
      <c r="E570" s="236" t="s">
        <v>19</v>
      </c>
      <c r="F570" s="237" t="s">
        <v>274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199</v>
      </c>
      <c r="AU570" s="243" t="s">
        <v>81</v>
      </c>
      <c r="AV570" s="13" t="s">
        <v>79</v>
      </c>
      <c r="AW570" s="13" t="s">
        <v>33</v>
      </c>
      <c r="AX570" s="13" t="s">
        <v>72</v>
      </c>
      <c r="AY570" s="243" t="s">
        <v>187</v>
      </c>
    </row>
    <row r="571" s="14" customFormat="1">
      <c r="A571" s="14"/>
      <c r="B571" s="244"/>
      <c r="C571" s="245"/>
      <c r="D571" s="235" t="s">
        <v>199</v>
      </c>
      <c r="E571" s="246" t="s">
        <v>19</v>
      </c>
      <c r="F571" s="247" t="s">
        <v>861</v>
      </c>
      <c r="G571" s="245"/>
      <c r="H571" s="248">
        <v>4.3040000000000003</v>
      </c>
      <c r="I571" s="249"/>
      <c r="J571" s="245"/>
      <c r="K571" s="245"/>
      <c r="L571" s="250"/>
      <c r="M571" s="251"/>
      <c r="N571" s="252"/>
      <c r="O571" s="252"/>
      <c r="P571" s="252"/>
      <c r="Q571" s="252"/>
      <c r="R571" s="252"/>
      <c r="S571" s="252"/>
      <c r="T571" s="25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4" t="s">
        <v>199</v>
      </c>
      <c r="AU571" s="254" t="s">
        <v>81</v>
      </c>
      <c r="AV571" s="14" t="s">
        <v>81</v>
      </c>
      <c r="AW571" s="14" t="s">
        <v>33</v>
      </c>
      <c r="AX571" s="14" t="s">
        <v>72</v>
      </c>
      <c r="AY571" s="254" t="s">
        <v>187</v>
      </c>
    </row>
    <row r="572" s="13" customFormat="1">
      <c r="A572" s="13"/>
      <c r="B572" s="233"/>
      <c r="C572" s="234"/>
      <c r="D572" s="235" t="s">
        <v>199</v>
      </c>
      <c r="E572" s="236" t="s">
        <v>19</v>
      </c>
      <c r="F572" s="237" t="s">
        <v>298</v>
      </c>
      <c r="G572" s="234"/>
      <c r="H572" s="236" t="s">
        <v>19</v>
      </c>
      <c r="I572" s="238"/>
      <c r="J572" s="234"/>
      <c r="K572" s="234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199</v>
      </c>
      <c r="AU572" s="243" t="s">
        <v>81</v>
      </c>
      <c r="AV572" s="13" t="s">
        <v>79</v>
      </c>
      <c r="AW572" s="13" t="s">
        <v>33</v>
      </c>
      <c r="AX572" s="13" t="s">
        <v>72</v>
      </c>
      <c r="AY572" s="243" t="s">
        <v>187</v>
      </c>
    </row>
    <row r="573" s="14" customFormat="1">
      <c r="A573" s="14"/>
      <c r="B573" s="244"/>
      <c r="C573" s="245"/>
      <c r="D573" s="235" t="s">
        <v>199</v>
      </c>
      <c r="E573" s="246" t="s">
        <v>19</v>
      </c>
      <c r="F573" s="247" t="s">
        <v>704</v>
      </c>
      <c r="G573" s="245"/>
      <c r="H573" s="248">
        <v>0.73099999999999998</v>
      </c>
      <c r="I573" s="249"/>
      <c r="J573" s="245"/>
      <c r="K573" s="245"/>
      <c r="L573" s="250"/>
      <c r="M573" s="251"/>
      <c r="N573" s="252"/>
      <c r="O573" s="252"/>
      <c r="P573" s="252"/>
      <c r="Q573" s="252"/>
      <c r="R573" s="252"/>
      <c r="S573" s="252"/>
      <c r="T573" s="253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4" t="s">
        <v>199</v>
      </c>
      <c r="AU573" s="254" t="s">
        <v>81</v>
      </c>
      <c r="AV573" s="14" t="s">
        <v>81</v>
      </c>
      <c r="AW573" s="14" t="s">
        <v>33</v>
      </c>
      <c r="AX573" s="14" t="s">
        <v>72</v>
      </c>
      <c r="AY573" s="254" t="s">
        <v>187</v>
      </c>
    </row>
    <row r="574" s="15" customFormat="1">
      <c r="A574" s="15"/>
      <c r="B574" s="255"/>
      <c r="C574" s="256"/>
      <c r="D574" s="235" t="s">
        <v>199</v>
      </c>
      <c r="E574" s="257" t="s">
        <v>19</v>
      </c>
      <c r="F574" s="258" t="s">
        <v>210</v>
      </c>
      <c r="G574" s="256"/>
      <c r="H574" s="259">
        <v>125.39800000000001</v>
      </c>
      <c r="I574" s="260"/>
      <c r="J574" s="256"/>
      <c r="K574" s="256"/>
      <c r="L574" s="261"/>
      <c r="M574" s="262"/>
      <c r="N574" s="263"/>
      <c r="O574" s="263"/>
      <c r="P574" s="263"/>
      <c r="Q574" s="263"/>
      <c r="R574" s="263"/>
      <c r="S574" s="263"/>
      <c r="T574" s="264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5" t="s">
        <v>199</v>
      </c>
      <c r="AU574" s="265" t="s">
        <v>81</v>
      </c>
      <c r="AV574" s="15" t="s">
        <v>195</v>
      </c>
      <c r="AW574" s="15" t="s">
        <v>33</v>
      </c>
      <c r="AX574" s="15" t="s">
        <v>79</v>
      </c>
      <c r="AY574" s="265" t="s">
        <v>187</v>
      </c>
    </row>
    <row r="575" s="14" customFormat="1">
      <c r="A575" s="14"/>
      <c r="B575" s="244"/>
      <c r="C575" s="245"/>
      <c r="D575" s="235" t="s">
        <v>199</v>
      </c>
      <c r="E575" s="245"/>
      <c r="F575" s="247" t="s">
        <v>866</v>
      </c>
      <c r="G575" s="245"/>
      <c r="H575" s="248">
        <v>137.93799999999999</v>
      </c>
      <c r="I575" s="249"/>
      <c r="J575" s="245"/>
      <c r="K575" s="245"/>
      <c r="L575" s="250"/>
      <c r="M575" s="251"/>
      <c r="N575" s="252"/>
      <c r="O575" s="252"/>
      <c r="P575" s="252"/>
      <c r="Q575" s="252"/>
      <c r="R575" s="252"/>
      <c r="S575" s="252"/>
      <c r="T575" s="253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4" t="s">
        <v>199</v>
      </c>
      <c r="AU575" s="254" t="s">
        <v>81</v>
      </c>
      <c r="AV575" s="14" t="s">
        <v>81</v>
      </c>
      <c r="AW575" s="14" t="s">
        <v>4</v>
      </c>
      <c r="AX575" s="14" t="s">
        <v>79</v>
      </c>
      <c r="AY575" s="254" t="s">
        <v>187</v>
      </c>
    </row>
    <row r="576" s="2" customFormat="1" ht="24.15" customHeight="1">
      <c r="A576" s="41"/>
      <c r="B576" s="42"/>
      <c r="C576" s="215" t="s">
        <v>867</v>
      </c>
      <c r="D576" s="215" t="s">
        <v>190</v>
      </c>
      <c r="E576" s="216" t="s">
        <v>868</v>
      </c>
      <c r="F576" s="217" t="s">
        <v>869</v>
      </c>
      <c r="G576" s="218" t="s">
        <v>193</v>
      </c>
      <c r="H576" s="219">
        <v>59.851999999999997</v>
      </c>
      <c r="I576" s="220"/>
      <c r="J576" s="221">
        <f>ROUND(I576*H576,2)</f>
        <v>0</v>
      </c>
      <c r="K576" s="217" t="s">
        <v>194</v>
      </c>
      <c r="L576" s="47"/>
      <c r="M576" s="222" t="s">
        <v>19</v>
      </c>
      <c r="N576" s="223" t="s">
        <v>43</v>
      </c>
      <c r="O576" s="87"/>
      <c r="P576" s="224">
        <f>O576*H576</f>
        <v>0</v>
      </c>
      <c r="Q576" s="224">
        <v>0</v>
      </c>
      <c r="R576" s="224">
        <f>Q576*H576</f>
        <v>0</v>
      </c>
      <c r="S576" s="224">
        <v>3.0000000000000001E-05</v>
      </c>
      <c r="T576" s="225">
        <f>S576*H576</f>
        <v>0.0017955599999999999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6" t="s">
        <v>265</v>
      </c>
      <c r="AT576" s="226" t="s">
        <v>190</v>
      </c>
      <c r="AU576" s="226" t="s">
        <v>81</v>
      </c>
      <c r="AY576" s="20" t="s">
        <v>187</v>
      </c>
      <c r="BE576" s="227">
        <f>IF(N576="základní",J576,0)</f>
        <v>0</v>
      </c>
      <c r="BF576" s="227">
        <f>IF(N576="snížená",J576,0)</f>
        <v>0</v>
      </c>
      <c r="BG576" s="227">
        <f>IF(N576="zákl. přenesená",J576,0)</f>
        <v>0</v>
      </c>
      <c r="BH576" s="227">
        <f>IF(N576="sníž. přenesená",J576,0)</f>
        <v>0</v>
      </c>
      <c r="BI576" s="227">
        <f>IF(N576="nulová",J576,0)</f>
        <v>0</v>
      </c>
      <c r="BJ576" s="20" t="s">
        <v>79</v>
      </c>
      <c r="BK576" s="227">
        <f>ROUND(I576*H576,2)</f>
        <v>0</v>
      </c>
      <c r="BL576" s="20" t="s">
        <v>265</v>
      </c>
      <c r="BM576" s="226" t="s">
        <v>870</v>
      </c>
    </row>
    <row r="577" s="2" customFormat="1">
      <c r="A577" s="41"/>
      <c r="B577" s="42"/>
      <c r="C577" s="43"/>
      <c r="D577" s="228" t="s">
        <v>197</v>
      </c>
      <c r="E577" s="43"/>
      <c r="F577" s="229" t="s">
        <v>871</v>
      </c>
      <c r="G577" s="43"/>
      <c r="H577" s="43"/>
      <c r="I577" s="230"/>
      <c r="J577" s="43"/>
      <c r="K577" s="43"/>
      <c r="L577" s="47"/>
      <c r="M577" s="231"/>
      <c r="N577" s="232"/>
      <c r="O577" s="87"/>
      <c r="P577" s="87"/>
      <c r="Q577" s="87"/>
      <c r="R577" s="87"/>
      <c r="S577" s="87"/>
      <c r="T577" s="88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T577" s="20" t="s">
        <v>197</v>
      </c>
      <c r="AU577" s="20" t="s">
        <v>81</v>
      </c>
    </row>
    <row r="578" s="13" customFormat="1">
      <c r="A578" s="13"/>
      <c r="B578" s="233"/>
      <c r="C578" s="234"/>
      <c r="D578" s="235" t="s">
        <v>199</v>
      </c>
      <c r="E578" s="236" t="s">
        <v>19</v>
      </c>
      <c r="F578" s="237" t="s">
        <v>872</v>
      </c>
      <c r="G578" s="234"/>
      <c r="H578" s="236" t="s">
        <v>19</v>
      </c>
      <c r="I578" s="238"/>
      <c r="J578" s="234"/>
      <c r="K578" s="234"/>
      <c r="L578" s="239"/>
      <c r="M578" s="240"/>
      <c r="N578" s="241"/>
      <c r="O578" s="241"/>
      <c r="P578" s="241"/>
      <c r="Q578" s="241"/>
      <c r="R578" s="241"/>
      <c r="S578" s="241"/>
      <c r="T578" s="24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3" t="s">
        <v>199</v>
      </c>
      <c r="AU578" s="243" t="s">
        <v>81</v>
      </c>
      <c r="AV578" s="13" t="s">
        <v>79</v>
      </c>
      <c r="AW578" s="13" t="s">
        <v>33</v>
      </c>
      <c r="AX578" s="13" t="s">
        <v>72</v>
      </c>
      <c r="AY578" s="243" t="s">
        <v>187</v>
      </c>
    </row>
    <row r="579" s="13" customFormat="1">
      <c r="A579" s="13"/>
      <c r="B579" s="233"/>
      <c r="C579" s="234"/>
      <c r="D579" s="235" t="s">
        <v>199</v>
      </c>
      <c r="E579" s="236" t="s">
        <v>19</v>
      </c>
      <c r="F579" s="237" t="s">
        <v>201</v>
      </c>
      <c r="G579" s="234"/>
      <c r="H579" s="236" t="s">
        <v>19</v>
      </c>
      <c r="I579" s="238"/>
      <c r="J579" s="234"/>
      <c r="K579" s="234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199</v>
      </c>
      <c r="AU579" s="243" t="s">
        <v>81</v>
      </c>
      <c r="AV579" s="13" t="s">
        <v>79</v>
      </c>
      <c r="AW579" s="13" t="s">
        <v>33</v>
      </c>
      <c r="AX579" s="13" t="s">
        <v>72</v>
      </c>
      <c r="AY579" s="243" t="s">
        <v>187</v>
      </c>
    </row>
    <row r="580" s="13" customFormat="1">
      <c r="A580" s="13"/>
      <c r="B580" s="233"/>
      <c r="C580" s="234"/>
      <c r="D580" s="235" t="s">
        <v>199</v>
      </c>
      <c r="E580" s="236" t="s">
        <v>19</v>
      </c>
      <c r="F580" s="237" t="s">
        <v>855</v>
      </c>
      <c r="G580" s="234"/>
      <c r="H580" s="236" t="s">
        <v>19</v>
      </c>
      <c r="I580" s="238"/>
      <c r="J580" s="234"/>
      <c r="K580" s="234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199</v>
      </c>
      <c r="AU580" s="243" t="s">
        <v>81</v>
      </c>
      <c r="AV580" s="13" t="s">
        <v>79</v>
      </c>
      <c r="AW580" s="13" t="s">
        <v>33</v>
      </c>
      <c r="AX580" s="13" t="s">
        <v>72</v>
      </c>
      <c r="AY580" s="243" t="s">
        <v>187</v>
      </c>
    </row>
    <row r="581" s="13" customFormat="1">
      <c r="A581" s="13"/>
      <c r="B581" s="233"/>
      <c r="C581" s="234"/>
      <c r="D581" s="235" t="s">
        <v>199</v>
      </c>
      <c r="E581" s="236" t="s">
        <v>19</v>
      </c>
      <c r="F581" s="237" t="s">
        <v>873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199</v>
      </c>
      <c r="AU581" s="243" t="s">
        <v>81</v>
      </c>
      <c r="AV581" s="13" t="s">
        <v>79</v>
      </c>
      <c r="AW581" s="13" t="s">
        <v>33</v>
      </c>
      <c r="AX581" s="13" t="s">
        <v>72</v>
      </c>
      <c r="AY581" s="243" t="s">
        <v>187</v>
      </c>
    </row>
    <row r="582" s="14" customFormat="1">
      <c r="A582" s="14"/>
      <c r="B582" s="244"/>
      <c r="C582" s="245"/>
      <c r="D582" s="235" t="s">
        <v>199</v>
      </c>
      <c r="E582" s="246" t="s">
        <v>19</v>
      </c>
      <c r="F582" s="247" t="s">
        <v>204</v>
      </c>
      <c r="G582" s="245"/>
      <c r="H582" s="248">
        <v>1.7729999999999999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199</v>
      </c>
      <c r="AU582" s="254" t="s">
        <v>81</v>
      </c>
      <c r="AV582" s="14" t="s">
        <v>81</v>
      </c>
      <c r="AW582" s="14" t="s">
        <v>33</v>
      </c>
      <c r="AX582" s="14" t="s">
        <v>72</v>
      </c>
      <c r="AY582" s="254" t="s">
        <v>187</v>
      </c>
    </row>
    <row r="583" s="13" customFormat="1">
      <c r="A583" s="13"/>
      <c r="B583" s="233"/>
      <c r="C583" s="234"/>
      <c r="D583" s="235" t="s">
        <v>199</v>
      </c>
      <c r="E583" s="236" t="s">
        <v>19</v>
      </c>
      <c r="F583" s="237" t="s">
        <v>874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199</v>
      </c>
      <c r="AU583" s="243" t="s">
        <v>81</v>
      </c>
      <c r="AV583" s="13" t="s">
        <v>79</v>
      </c>
      <c r="AW583" s="13" t="s">
        <v>33</v>
      </c>
      <c r="AX583" s="13" t="s">
        <v>72</v>
      </c>
      <c r="AY583" s="243" t="s">
        <v>187</v>
      </c>
    </row>
    <row r="584" s="13" customFormat="1">
      <c r="A584" s="13"/>
      <c r="B584" s="233"/>
      <c r="C584" s="234"/>
      <c r="D584" s="235" t="s">
        <v>199</v>
      </c>
      <c r="E584" s="236" t="s">
        <v>19</v>
      </c>
      <c r="F584" s="237" t="s">
        <v>206</v>
      </c>
      <c r="G584" s="234"/>
      <c r="H584" s="236" t="s">
        <v>19</v>
      </c>
      <c r="I584" s="238"/>
      <c r="J584" s="234"/>
      <c r="K584" s="234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199</v>
      </c>
      <c r="AU584" s="243" t="s">
        <v>81</v>
      </c>
      <c r="AV584" s="13" t="s">
        <v>79</v>
      </c>
      <c r="AW584" s="13" t="s">
        <v>33</v>
      </c>
      <c r="AX584" s="13" t="s">
        <v>72</v>
      </c>
      <c r="AY584" s="243" t="s">
        <v>187</v>
      </c>
    </row>
    <row r="585" s="13" customFormat="1">
      <c r="A585" s="13"/>
      <c r="B585" s="233"/>
      <c r="C585" s="234"/>
      <c r="D585" s="235" t="s">
        <v>199</v>
      </c>
      <c r="E585" s="236" t="s">
        <v>19</v>
      </c>
      <c r="F585" s="237" t="s">
        <v>855</v>
      </c>
      <c r="G585" s="234"/>
      <c r="H585" s="236" t="s">
        <v>19</v>
      </c>
      <c r="I585" s="238"/>
      <c r="J585" s="234"/>
      <c r="K585" s="234"/>
      <c r="L585" s="239"/>
      <c r="M585" s="240"/>
      <c r="N585" s="241"/>
      <c r="O585" s="241"/>
      <c r="P585" s="241"/>
      <c r="Q585" s="241"/>
      <c r="R585" s="241"/>
      <c r="S585" s="241"/>
      <c r="T585" s="24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199</v>
      </c>
      <c r="AU585" s="243" t="s">
        <v>81</v>
      </c>
      <c r="AV585" s="13" t="s">
        <v>79</v>
      </c>
      <c r="AW585" s="13" t="s">
        <v>33</v>
      </c>
      <c r="AX585" s="13" t="s">
        <v>72</v>
      </c>
      <c r="AY585" s="243" t="s">
        <v>187</v>
      </c>
    </row>
    <row r="586" s="13" customFormat="1">
      <c r="A586" s="13"/>
      <c r="B586" s="233"/>
      <c r="C586" s="234"/>
      <c r="D586" s="235" t="s">
        <v>199</v>
      </c>
      <c r="E586" s="236" t="s">
        <v>19</v>
      </c>
      <c r="F586" s="237" t="s">
        <v>873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199</v>
      </c>
      <c r="AU586" s="243" t="s">
        <v>81</v>
      </c>
      <c r="AV586" s="13" t="s">
        <v>79</v>
      </c>
      <c r="AW586" s="13" t="s">
        <v>33</v>
      </c>
      <c r="AX586" s="13" t="s">
        <v>72</v>
      </c>
      <c r="AY586" s="243" t="s">
        <v>187</v>
      </c>
    </row>
    <row r="587" s="14" customFormat="1">
      <c r="A587" s="14"/>
      <c r="B587" s="244"/>
      <c r="C587" s="245"/>
      <c r="D587" s="235" t="s">
        <v>199</v>
      </c>
      <c r="E587" s="246" t="s">
        <v>19</v>
      </c>
      <c r="F587" s="247" t="s">
        <v>204</v>
      </c>
      <c r="G587" s="245"/>
      <c r="H587" s="248">
        <v>1.7729999999999999</v>
      </c>
      <c r="I587" s="249"/>
      <c r="J587" s="245"/>
      <c r="K587" s="245"/>
      <c r="L587" s="250"/>
      <c r="M587" s="251"/>
      <c r="N587" s="252"/>
      <c r="O587" s="252"/>
      <c r="P587" s="252"/>
      <c r="Q587" s="252"/>
      <c r="R587" s="252"/>
      <c r="S587" s="252"/>
      <c r="T587" s="253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4" t="s">
        <v>199</v>
      </c>
      <c r="AU587" s="254" t="s">
        <v>81</v>
      </c>
      <c r="AV587" s="14" t="s">
        <v>81</v>
      </c>
      <c r="AW587" s="14" t="s">
        <v>33</v>
      </c>
      <c r="AX587" s="14" t="s">
        <v>72</v>
      </c>
      <c r="AY587" s="254" t="s">
        <v>187</v>
      </c>
    </row>
    <row r="588" s="13" customFormat="1">
      <c r="A588" s="13"/>
      <c r="B588" s="233"/>
      <c r="C588" s="234"/>
      <c r="D588" s="235" t="s">
        <v>199</v>
      </c>
      <c r="E588" s="236" t="s">
        <v>19</v>
      </c>
      <c r="F588" s="237" t="s">
        <v>875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199</v>
      </c>
      <c r="AU588" s="243" t="s">
        <v>81</v>
      </c>
      <c r="AV588" s="13" t="s">
        <v>79</v>
      </c>
      <c r="AW588" s="13" t="s">
        <v>33</v>
      </c>
      <c r="AX588" s="13" t="s">
        <v>72</v>
      </c>
      <c r="AY588" s="243" t="s">
        <v>187</v>
      </c>
    </row>
    <row r="589" s="13" customFormat="1">
      <c r="A589" s="13"/>
      <c r="B589" s="233"/>
      <c r="C589" s="234"/>
      <c r="D589" s="235" t="s">
        <v>199</v>
      </c>
      <c r="E589" s="236" t="s">
        <v>19</v>
      </c>
      <c r="F589" s="237" t="s">
        <v>216</v>
      </c>
      <c r="G589" s="234"/>
      <c r="H589" s="236" t="s">
        <v>19</v>
      </c>
      <c r="I589" s="238"/>
      <c r="J589" s="234"/>
      <c r="K589" s="234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199</v>
      </c>
      <c r="AU589" s="243" t="s">
        <v>81</v>
      </c>
      <c r="AV589" s="13" t="s">
        <v>79</v>
      </c>
      <c r="AW589" s="13" t="s">
        <v>33</v>
      </c>
      <c r="AX589" s="13" t="s">
        <v>72</v>
      </c>
      <c r="AY589" s="243" t="s">
        <v>187</v>
      </c>
    </row>
    <row r="590" s="13" customFormat="1">
      <c r="A590" s="13"/>
      <c r="B590" s="233"/>
      <c r="C590" s="234"/>
      <c r="D590" s="235" t="s">
        <v>199</v>
      </c>
      <c r="E590" s="236" t="s">
        <v>19</v>
      </c>
      <c r="F590" s="237" t="s">
        <v>855</v>
      </c>
      <c r="G590" s="234"/>
      <c r="H590" s="236" t="s">
        <v>19</v>
      </c>
      <c r="I590" s="238"/>
      <c r="J590" s="234"/>
      <c r="K590" s="234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199</v>
      </c>
      <c r="AU590" s="243" t="s">
        <v>81</v>
      </c>
      <c r="AV590" s="13" t="s">
        <v>79</v>
      </c>
      <c r="AW590" s="13" t="s">
        <v>33</v>
      </c>
      <c r="AX590" s="13" t="s">
        <v>72</v>
      </c>
      <c r="AY590" s="243" t="s">
        <v>187</v>
      </c>
    </row>
    <row r="591" s="13" customFormat="1">
      <c r="A591" s="13"/>
      <c r="B591" s="233"/>
      <c r="C591" s="234"/>
      <c r="D591" s="235" t="s">
        <v>199</v>
      </c>
      <c r="E591" s="236" t="s">
        <v>19</v>
      </c>
      <c r="F591" s="237" t="s">
        <v>873</v>
      </c>
      <c r="G591" s="234"/>
      <c r="H591" s="236" t="s">
        <v>19</v>
      </c>
      <c r="I591" s="238"/>
      <c r="J591" s="234"/>
      <c r="K591" s="234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199</v>
      </c>
      <c r="AU591" s="243" t="s">
        <v>81</v>
      </c>
      <c r="AV591" s="13" t="s">
        <v>79</v>
      </c>
      <c r="AW591" s="13" t="s">
        <v>33</v>
      </c>
      <c r="AX591" s="13" t="s">
        <v>72</v>
      </c>
      <c r="AY591" s="243" t="s">
        <v>187</v>
      </c>
    </row>
    <row r="592" s="14" customFormat="1">
      <c r="A592" s="14"/>
      <c r="B592" s="244"/>
      <c r="C592" s="245"/>
      <c r="D592" s="235" t="s">
        <v>199</v>
      </c>
      <c r="E592" s="246" t="s">
        <v>19</v>
      </c>
      <c r="F592" s="247" t="s">
        <v>876</v>
      </c>
      <c r="G592" s="245"/>
      <c r="H592" s="248">
        <v>27.678999999999998</v>
      </c>
      <c r="I592" s="249"/>
      <c r="J592" s="245"/>
      <c r="K592" s="245"/>
      <c r="L592" s="250"/>
      <c r="M592" s="251"/>
      <c r="N592" s="252"/>
      <c r="O592" s="252"/>
      <c r="P592" s="252"/>
      <c r="Q592" s="252"/>
      <c r="R592" s="252"/>
      <c r="S592" s="252"/>
      <c r="T592" s="253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4" t="s">
        <v>199</v>
      </c>
      <c r="AU592" s="254" t="s">
        <v>81</v>
      </c>
      <c r="AV592" s="14" t="s">
        <v>81</v>
      </c>
      <c r="AW592" s="14" t="s">
        <v>33</v>
      </c>
      <c r="AX592" s="14" t="s">
        <v>72</v>
      </c>
      <c r="AY592" s="254" t="s">
        <v>187</v>
      </c>
    </row>
    <row r="593" s="13" customFormat="1">
      <c r="A593" s="13"/>
      <c r="B593" s="233"/>
      <c r="C593" s="234"/>
      <c r="D593" s="235" t="s">
        <v>199</v>
      </c>
      <c r="E593" s="236" t="s">
        <v>19</v>
      </c>
      <c r="F593" s="237" t="s">
        <v>877</v>
      </c>
      <c r="G593" s="234"/>
      <c r="H593" s="236" t="s">
        <v>19</v>
      </c>
      <c r="I593" s="238"/>
      <c r="J593" s="234"/>
      <c r="K593" s="234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199</v>
      </c>
      <c r="AU593" s="243" t="s">
        <v>81</v>
      </c>
      <c r="AV593" s="13" t="s">
        <v>79</v>
      </c>
      <c r="AW593" s="13" t="s">
        <v>33</v>
      </c>
      <c r="AX593" s="13" t="s">
        <v>72</v>
      </c>
      <c r="AY593" s="243" t="s">
        <v>187</v>
      </c>
    </row>
    <row r="594" s="13" customFormat="1">
      <c r="A594" s="13"/>
      <c r="B594" s="233"/>
      <c r="C594" s="234"/>
      <c r="D594" s="235" t="s">
        <v>199</v>
      </c>
      <c r="E594" s="236" t="s">
        <v>19</v>
      </c>
      <c r="F594" s="237" t="s">
        <v>220</v>
      </c>
      <c r="G594" s="234"/>
      <c r="H594" s="236" t="s">
        <v>19</v>
      </c>
      <c r="I594" s="238"/>
      <c r="J594" s="234"/>
      <c r="K594" s="234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199</v>
      </c>
      <c r="AU594" s="243" t="s">
        <v>81</v>
      </c>
      <c r="AV594" s="13" t="s">
        <v>79</v>
      </c>
      <c r="AW594" s="13" t="s">
        <v>33</v>
      </c>
      <c r="AX594" s="13" t="s">
        <v>72</v>
      </c>
      <c r="AY594" s="243" t="s">
        <v>187</v>
      </c>
    </row>
    <row r="595" s="13" customFormat="1">
      <c r="A595" s="13"/>
      <c r="B595" s="233"/>
      <c r="C595" s="234"/>
      <c r="D595" s="235" t="s">
        <v>199</v>
      </c>
      <c r="E595" s="236" t="s">
        <v>19</v>
      </c>
      <c r="F595" s="237" t="s">
        <v>855</v>
      </c>
      <c r="G595" s="234"/>
      <c r="H595" s="236" t="s">
        <v>19</v>
      </c>
      <c r="I595" s="238"/>
      <c r="J595" s="234"/>
      <c r="K595" s="234"/>
      <c r="L595" s="239"/>
      <c r="M595" s="240"/>
      <c r="N595" s="241"/>
      <c r="O595" s="241"/>
      <c r="P595" s="241"/>
      <c r="Q595" s="241"/>
      <c r="R595" s="241"/>
      <c r="S595" s="241"/>
      <c r="T595" s="24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3" t="s">
        <v>199</v>
      </c>
      <c r="AU595" s="243" t="s">
        <v>81</v>
      </c>
      <c r="AV595" s="13" t="s">
        <v>79</v>
      </c>
      <c r="AW595" s="13" t="s">
        <v>33</v>
      </c>
      <c r="AX595" s="13" t="s">
        <v>72</v>
      </c>
      <c r="AY595" s="243" t="s">
        <v>187</v>
      </c>
    </row>
    <row r="596" s="13" customFormat="1">
      <c r="A596" s="13"/>
      <c r="B596" s="233"/>
      <c r="C596" s="234"/>
      <c r="D596" s="235" t="s">
        <v>199</v>
      </c>
      <c r="E596" s="236" t="s">
        <v>19</v>
      </c>
      <c r="F596" s="237" t="s">
        <v>873</v>
      </c>
      <c r="G596" s="234"/>
      <c r="H596" s="236" t="s">
        <v>19</v>
      </c>
      <c r="I596" s="238"/>
      <c r="J596" s="234"/>
      <c r="K596" s="234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199</v>
      </c>
      <c r="AU596" s="243" t="s">
        <v>81</v>
      </c>
      <c r="AV596" s="13" t="s">
        <v>79</v>
      </c>
      <c r="AW596" s="13" t="s">
        <v>33</v>
      </c>
      <c r="AX596" s="13" t="s">
        <v>72</v>
      </c>
      <c r="AY596" s="243" t="s">
        <v>187</v>
      </c>
    </row>
    <row r="597" s="14" customFormat="1">
      <c r="A597" s="14"/>
      <c r="B597" s="244"/>
      <c r="C597" s="245"/>
      <c r="D597" s="235" t="s">
        <v>199</v>
      </c>
      <c r="E597" s="246" t="s">
        <v>19</v>
      </c>
      <c r="F597" s="247" t="s">
        <v>878</v>
      </c>
      <c r="G597" s="245"/>
      <c r="H597" s="248">
        <v>15.744999999999999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199</v>
      </c>
      <c r="AU597" s="254" t="s">
        <v>81</v>
      </c>
      <c r="AV597" s="14" t="s">
        <v>81</v>
      </c>
      <c r="AW597" s="14" t="s">
        <v>33</v>
      </c>
      <c r="AX597" s="14" t="s">
        <v>72</v>
      </c>
      <c r="AY597" s="254" t="s">
        <v>187</v>
      </c>
    </row>
    <row r="598" s="13" customFormat="1">
      <c r="A598" s="13"/>
      <c r="B598" s="233"/>
      <c r="C598" s="234"/>
      <c r="D598" s="235" t="s">
        <v>199</v>
      </c>
      <c r="E598" s="236" t="s">
        <v>19</v>
      </c>
      <c r="F598" s="237" t="s">
        <v>879</v>
      </c>
      <c r="G598" s="234"/>
      <c r="H598" s="236" t="s">
        <v>19</v>
      </c>
      <c r="I598" s="238"/>
      <c r="J598" s="234"/>
      <c r="K598" s="234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199</v>
      </c>
      <c r="AU598" s="243" t="s">
        <v>81</v>
      </c>
      <c r="AV598" s="13" t="s">
        <v>79</v>
      </c>
      <c r="AW598" s="13" t="s">
        <v>33</v>
      </c>
      <c r="AX598" s="13" t="s">
        <v>72</v>
      </c>
      <c r="AY598" s="243" t="s">
        <v>187</v>
      </c>
    </row>
    <row r="599" s="13" customFormat="1">
      <c r="A599" s="13"/>
      <c r="B599" s="233"/>
      <c r="C599" s="234"/>
      <c r="D599" s="235" t="s">
        <v>199</v>
      </c>
      <c r="E599" s="236" t="s">
        <v>19</v>
      </c>
      <c r="F599" s="237" t="s">
        <v>269</v>
      </c>
      <c r="G599" s="234"/>
      <c r="H599" s="236" t="s">
        <v>19</v>
      </c>
      <c r="I599" s="238"/>
      <c r="J599" s="234"/>
      <c r="K599" s="234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199</v>
      </c>
      <c r="AU599" s="243" t="s">
        <v>81</v>
      </c>
      <c r="AV599" s="13" t="s">
        <v>79</v>
      </c>
      <c r="AW599" s="13" t="s">
        <v>33</v>
      </c>
      <c r="AX599" s="13" t="s">
        <v>72</v>
      </c>
      <c r="AY599" s="243" t="s">
        <v>187</v>
      </c>
    </row>
    <row r="600" s="13" customFormat="1">
      <c r="A600" s="13"/>
      <c r="B600" s="233"/>
      <c r="C600" s="234"/>
      <c r="D600" s="235" t="s">
        <v>199</v>
      </c>
      <c r="E600" s="236" t="s">
        <v>19</v>
      </c>
      <c r="F600" s="237" t="s">
        <v>855</v>
      </c>
      <c r="G600" s="234"/>
      <c r="H600" s="236" t="s">
        <v>19</v>
      </c>
      <c r="I600" s="238"/>
      <c r="J600" s="234"/>
      <c r="K600" s="234"/>
      <c r="L600" s="239"/>
      <c r="M600" s="240"/>
      <c r="N600" s="241"/>
      <c r="O600" s="241"/>
      <c r="P600" s="241"/>
      <c r="Q600" s="241"/>
      <c r="R600" s="241"/>
      <c r="S600" s="241"/>
      <c r="T600" s="24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3" t="s">
        <v>199</v>
      </c>
      <c r="AU600" s="243" t="s">
        <v>81</v>
      </c>
      <c r="AV600" s="13" t="s">
        <v>79</v>
      </c>
      <c r="AW600" s="13" t="s">
        <v>33</v>
      </c>
      <c r="AX600" s="13" t="s">
        <v>72</v>
      </c>
      <c r="AY600" s="243" t="s">
        <v>187</v>
      </c>
    </row>
    <row r="601" s="13" customFormat="1">
      <c r="A601" s="13"/>
      <c r="B601" s="233"/>
      <c r="C601" s="234"/>
      <c r="D601" s="235" t="s">
        <v>199</v>
      </c>
      <c r="E601" s="236" t="s">
        <v>19</v>
      </c>
      <c r="F601" s="237" t="s">
        <v>873</v>
      </c>
      <c r="G601" s="234"/>
      <c r="H601" s="236" t="s">
        <v>19</v>
      </c>
      <c r="I601" s="238"/>
      <c r="J601" s="234"/>
      <c r="K601" s="234"/>
      <c r="L601" s="239"/>
      <c r="M601" s="240"/>
      <c r="N601" s="241"/>
      <c r="O601" s="241"/>
      <c r="P601" s="241"/>
      <c r="Q601" s="241"/>
      <c r="R601" s="241"/>
      <c r="S601" s="241"/>
      <c r="T601" s="24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3" t="s">
        <v>199</v>
      </c>
      <c r="AU601" s="243" t="s">
        <v>81</v>
      </c>
      <c r="AV601" s="13" t="s">
        <v>79</v>
      </c>
      <c r="AW601" s="13" t="s">
        <v>33</v>
      </c>
      <c r="AX601" s="13" t="s">
        <v>72</v>
      </c>
      <c r="AY601" s="243" t="s">
        <v>187</v>
      </c>
    </row>
    <row r="602" s="13" customFormat="1">
      <c r="A602" s="13"/>
      <c r="B602" s="233"/>
      <c r="C602" s="234"/>
      <c r="D602" s="235" t="s">
        <v>199</v>
      </c>
      <c r="E602" s="236" t="s">
        <v>19</v>
      </c>
      <c r="F602" s="237" t="s">
        <v>880</v>
      </c>
      <c r="G602" s="234"/>
      <c r="H602" s="236" t="s">
        <v>19</v>
      </c>
      <c r="I602" s="238"/>
      <c r="J602" s="234"/>
      <c r="K602" s="234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199</v>
      </c>
      <c r="AU602" s="243" t="s">
        <v>81</v>
      </c>
      <c r="AV602" s="13" t="s">
        <v>79</v>
      </c>
      <c r="AW602" s="13" t="s">
        <v>33</v>
      </c>
      <c r="AX602" s="13" t="s">
        <v>72</v>
      </c>
      <c r="AY602" s="243" t="s">
        <v>187</v>
      </c>
    </row>
    <row r="603" s="13" customFormat="1">
      <c r="A603" s="13"/>
      <c r="B603" s="233"/>
      <c r="C603" s="234"/>
      <c r="D603" s="235" t="s">
        <v>199</v>
      </c>
      <c r="E603" s="236" t="s">
        <v>19</v>
      </c>
      <c r="F603" s="237" t="s">
        <v>298</v>
      </c>
      <c r="G603" s="234"/>
      <c r="H603" s="236" t="s">
        <v>19</v>
      </c>
      <c r="I603" s="238"/>
      <c r="J603" s="234"/>
      <c r="K603" s="234"/>
      <c r="L603" s="239"/>
      <c r="M603" s="240"/>
      <c r="N603" s="241"/>
      <c r="O603" s="241"/>
      <c r="P603" s="241"/>
      <c r="Q603" s="241"/>
      <c r="R603" s="241"/>
      <c r="S603" s="241"/>
      <c r="T603" s="24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3" t="s">
        <v>199</v>
      </c>
      <c r="AU603" s="243" t="s">
        <v>81</v>
      </c>
      <c r="AV603" s="13" t="s">
        <v>79</v>
      </c>
      <c r="AW603" s="13" t="s">
        <v>33</v>
      </c>
      <c r="AX603" s="13" t="s">
        <v>72</v>
      </c>
      <c r="AY603" s="243" t="s">
        <v>187</v>
      </c>
    </row>
    <row r="604" s="14" customFormat="1">
      <c r="A604" s="14"/>
      <c r="B604" s="244"/>
      <c r="C604" s="245"/>
      <c r="D604" s="235" t="s">
        <v>199</v>
      </c>
      <c r="E604" s="246" t="s">
        <v>19</v>
      </c>
      <c r="F604" s="247" t="s">
        <v>209</v>
      </c>
      <c r="G604" s="245"/>
      <c r="H604" s="248">
        <v>1.1819999999999999</v>
      </c>
      <c r="I604" s="249"/>
      <c r="J604" s="245"/>
      <c r="K604" s="245"/>
      <c r="L604" s="250"/>
      <c r="M604" s="251"/>
      <c r="N604" s="252"/>
      <c r="O604" s="252"/>
      <c r="P604" s="252"/>
      <c r="Q604" s="252"/>
      <c r="R604" s="252"/>
      <c r="S604" s="252"/>
      <c r="T604" s="253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4" t="s">
        <v>199</v>
      </c>
      <c r="AU604" s="254" t="s">
        <v>81</v>
      </c>
      <c r="AV604" s="14" t="s">
        <v>81</v>
      </c>
      <c r="AW604" s="14" t="s">
        <v>33</v>
      </c>
      <c r="AX604" s="14" t="s">
        <v>72</v>
      </c>
      <c r="AY604" s="254" t="s">
        <v>187</v>
      </c>
    </row>
    <row r="605" s="13" customFormat="1">
      <c r="A605" s="13"/>
      <c r="B605" s="233"/>
      <c r="C605" s="234"/>
      <c r="D605" s="235" t="s">
        <v>199</v>
      </c>
      <c r="E605" s="236" t="s">
        <v>19</v>
      </c>
      <c r="F605" s="237" t="s">
        <v>274</v>
      </c>
      <c r="G605" s="234"/>
      <c r="H605" s="236" t="s">
        <v>19</v>
      </c>
      <c r="I605" s="238"/>
      <c r="J605" s="234"/>
      <c r="K605" s="234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199</v>
      </c>
      <c r="AU605" s="243" t="s">
        <v>81</v>
      </c>
      <c r="AV605" s="13" t="s">
        <v>79</v>
      </c>
      <c r="AW605" s="13" t="s">
        <v>33</v>
      </c>
      <c r="AX605" s="13" t="s">
        <v>72</v>
      </c>
      <c r="AY605" s="243" t="s">
        <v>187</v>
      </c>
    </row>
    <row r="606" s="14" customFormat="1">
      <c r="A606" s="14"/>
      <c r="B606" s="244"/>
      <c r="C606" s="245"/>
      <c r="D606" s="235" t="s">
        <v>199</v>
      </c>
      <c r="E606" s="246" t="s">
        <v>19</v>
      </c>
      <c r="F606" s="247" t="s">
        <v>881</v>
      </c>
      <c r="G606" s="245"/>
      <c r="H606" s="248">
        <v>11.699999999999999</v>
      </c>
      <c r="I606" s="249"/>
      <c r="J606" s="245"/>
      <c r="K606" s="245"/>
      <c r="L606" s="250"/>
      <c r="M606" s="251"/>
      <c r="N606" s="252"/>
      <c r="O606" s="252"/>
      <c r="P606" s="252"/>
      <c r="Q606" s="252"/>
      <c r="R606" s="252"/>
      <c r="S606" s="252"/>
      <c r="T606" s="253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4" t="s">
        <v>199</v>
      </c>
      <c r="AU606" s="254" t="s">
        <v>81</v>
      </c>
      <c r="AV606" s="14" t="s">
        <v>81</v>
      </c>
      <c r="AW606" s="14" t="s">
        <v>33</v>
      </c>
      <c r="AX606" s="14" t="s">
        <v>72</v>
      </c>
      <c r="AY606" s="254" t="s">
        <v>187</v>
      </c>
    </row>
    <row r="607" s="15" customFormat="1">
      <c r="A607" s="15"/>
      <c r="B607" s="255"/>
      <c r="C607" s="256"/>
      <c r="D607" s="235" t="s">
        <v>199</v>
      </c>
      <c r="E607" s="257" t="s">
        <v>19</v>
      </c>
      <c r="F607" s="258" t="s">
        <v>210</v>
      </c>
      <c r="G607" s="256"/>
      <c r="H607" s="259">
        <v>59.852000000000004</v>
      </c>
      <c r="I607" s="260"/>
      <c r="J607" s="256"/>
      <c r="K607" s="256"/>
      <c r="L607" s="261"/>
      <c r="M607" s="262"/>
      <c r="N607" s="263"/>
      <c r="O607" s="263"/>
      <c r="P607" s="263"/>
      <c r="Q607" s="263"/>
      <c r="R607" s="263"/>
      <c r="S607" s="263"/>
      <c r="T607" s="264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65" t="s">
        <v>199</v>
      </c>
      <c r="AU607" s="265" t="s">
        <v>81</v>
      </c>
      <c r="AV607" s="15" t="s">
        <v>195</v>
      </c>
      <c r="AW607" s="15" t="s">
        <v>33</v>
      </c>
      <c r="AX607" s="15" t="s">
        <v>79</v>
      </c>
      <c r="AY607" s="265" t="s">
        <v>187</v>
      </c>
    </row>
    <row r="608" s="2" customFormat="1" ht="16.5" customHeight="1">
      <c r="A608" s="41"/>
      <c r="B608" s="42"/>
      <c r="C608" s="269" t="s">
        <v>882</v>
      </c>
      <c r="D608" s="269" t="s">
        <v>648</v>
      </c>
      <c r="E608" s="270" t="s">
        <v>863</v>
      </c>
      <c r="F608" s="271" t="s">
        <v>864</v>
      </c>
      <c r="G608" s="272" t="s">
        <v>193</v>
      </c>
      <c r="H608" s="273">
        <v>81.426000000000002</v>
      </c>
      <c r="I608" s="274"/>
      <c r="J608" s="275">
        <f>ROUND(I608*H608,2)</f>
        <v>0</v>
      </c>
      <c r="K608" s="271" t="s">
        <v>194</v>
      </c>
      <c r="L608" s="276"/>
      <c r="M608" s="277" t="s">
        <v>19</v>
      </c>
      <c r="N608" s="278" t="s">
        <v>43</v>
      </c>
      <c r="O608" s="87"/>
      <c r="P608" s="224">
        <f>O608*H608</f>
        <v>0</v>
      </c>
      <c r="Q608" s="224">
        <v>2.0000000000000002E-05</v>
      </c>
      <c r="R608" s="224">
        <f>Q608*H608</f>
        <v>0.0016285200000000003</v>
      </c>
      <c r="S608" s="224">
        <v>0</v>
      </c>
      <c r="T608" s="225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6" t="s">
        <v>745</v>
      </c>
      <c r="AT608" s="226" t="s">
        <v>648</v>
      </c>
      <c r="AU608" s="226" t="s">
        <v>81</v>
      </c>
      <c r="AY608" s="20" t="s">
        <v>187</v>
      </c>
      <c r="BE608" s="227">
        <f>IF(N608="základní",J608,0)</f>
        <v>0</v>
      </c>
      <c r="BF608" s="227">
        <f>IF(N608="snížená",J608,0)</f>
        <v>0</v>
      </c>
      <c r="BG608" s="227">
        <f>IF(N608="zákl. přenesená",J608,0)</f>
        <v>0</v>
      </c>
      <c r="BH608" s="227">
        <f>IF(N608="sníž. přenesená",J608,0)</f>
        <v>0</v>
      </c>
      <c r="BI608" s="227">
        <f>IF(N608="nulová",J608,0)</f>
        <v>0</v>
      </c>
      <c r="BJ608" s="20" t="s">
        <v>79</v>
      </c>
      <c r="BK608" s="227">
        <f>ROUND(I608*H608,2)</f>
        <v>0</v>
      </c>
      <c r="BL608" s="20" t="s">
        <v>265</v>
      </c>
      <c r="BM608" s="226" t="s">
        <v>883</v>
      </c>
    </row>
    <row r="609" s="13" customFormat="1">
      <c r="A609" s="13"/>
      <c r="B609" s="233"/>
      <c r="C609" s="234"/>
      <c r="D609" s="235" t="s">
        <v>199</v>
      </c>
      <c r="E609" s="236" t="s">
        <v>19</v>
      </c>
      <c r="F609" s="237" t="s">
        <v>872</v>
      </c>
      <c r="G609" s="234"/>
      <c r="H609" s="236" t="s">
        <v>19</v>
      </c>
      <c r="I609" s="238"/>
      <c r="J609" s="234"/>
      <c r="K609" s="234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199</v>
      </c>
      <c r="AU609" s="243" t="s">
        <v>81</v>
      </c>
      <c r="AV609" s="13" t="s">
        <v>79</v>
      </c>
      <c r="AW609" s="13" t="s">
        <v>33</v>
      </c>
      <c r="AX609" s="13" t="s">
        <v>72</v>
      </c>
      <c r="AY609" s="243" t="s">
        <v>187</v>
      </c>
    </row>
    <row r="610" s="13" customFormat="1">
      <c r="A610" s="13"/>
      <c r="B610" s="233"/>
      <c r="C610" s="234"/>
      <c r="D610" s="235" t="s">
        <v>199</v>
      </c>
      <c r="E610" s="236" t="s">
        <v>19</v>
      </c>
      <c r="F610" s="237" t="s">
        <v>201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199</v>
      </c>
      <c r="AU610" s="243" t="s">
        <v>81</v>
      </c>
      <c r="AV610" s="13" t="s">
        <v>79</v>
      </c>
      <c r="AW610" s="13" t="s">
        <v>33</v>
      </c>
      <c r="AX610" s="13" t="s">
        <v>72</v>
      </c>
      <c r="AY610" s="243" t="s">
        <v>187</v>
      </c>
    </row>
    <row r="611" s="13" customFormat="1">
      <c r="A611" s="13"/>
      <c r="B611" s="233"/>
      <c r="C611" s="234"/>
      <c r="D611" s="235" t="s">
        <v>199</v>
      </c>
      <c r="E611" s="236" t="s">
        <v>19</v>
      </c>
      <c r="F611" s="237" t="s">
        <v>855</v>
      </c>
      <c r="G611" s="234"/>
      <c r="H611" s="236" t="s">
        <v>19</v>
      </c>
      <c r="I611" s="238"/>
      <c r="J611" s="234"/>
      <c r="K611" s="234"/>
      <c r="L611" s="239"/>
      <c r="M611" s="240"/>
      <c r="N611" s="241"/>
      <c r="O611" s="241"/>
      <c r="P611" s="241"/>
      <c r="Q611" s="241"/>
      <c r="R611" s="241"/>
      <c r="S611" s="241"/>
      <c r="T611" s="24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3" t="s">
        <v>199</v>
      </c>
      <c r="AU611" s="243" t="s">
        <v>81</v>
      </c>
      <c r="AV611" s="13" t="s">
        <v>79</v>
      </c>
      <c r="AW611" s="13" t="s">
        <v>33</v>
      </c>
      <c r="AX611" s="13" t="s">
        <v>72</v>
      </c>
      <c r="AY611" s="243" t="s">
        <v>187</v>
      </c>
    </row>
    <row r="612" s="13" customFormat="1">
      <c r="A612" s="13"/>
      <c r="B612" s="233"/>
      <c r="C612" s="234"/>
      <c r="D612" s="235" t="s">
        <v>199</v>
      </c>
      <c r="E612" s="236" t="s">
        <v>19</v>
      </c>
      <c r="F612" s="237" t="s">
        <v>873</v>
      </c>
      <c r="G612" s="234"/>
      <c r="H612" s="236" t="s">
        <v>19</v>
      </c>
      <c r="I612" s="238"/>
      <c r="J612" s="234"/>
      <c r="K612" s="234"/>
      <c r="L612" s="239"/>
      <c r="M612" s="240"/>
      <c r="N612" s="241"/>
      <c r="O612" s="241"/>
      <c r="P612" s="241"/>
      <c r="Q612" s="241"/>
      <c r="R612" s="241"/>
      <c r="S612" s="241"/>
      <c r="T612" s="24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3" t="s">
        <v>199</v>
      </c>
      <c r="AU612" s="243" t="s">
        <v>81</v>
      </c>
      <c r="AV612" s="13" t="s">
        <v>79</v>
      </c>
      <c r="AW612" s="13" t="s">
        <v>33</v>
      </c>
      <c r="AX612" s="13" t="s">
        <v>72</v>
      </c>
      <c r="AY612" s="243" t="s">
        <v>187</v>
      </c>
    </row>
    <row r="613" s="14" customFormat="1">
      <c r="A613" s="14"/>
      <c r="B613" s="244"/>
      <c r="C613" s="245"/>
      <c r="D613" s="235" t="s">
        <v>199</v>
      </c>
      <c r="E613" s="246" t="s">
        <v>19</v>
      </c>
      <c r="F613" s="247" t="s">
        <v>204</v>
      </c>
      <c r="G613" s="245"/>
      <c r="H613" s="248">
        <v>1.7729999999999999</v>
      </c>
      <c r="I613" s="249"/>
      <c r="J613" s="245"/>
      <c r="K613" s="245"/>
      <c r="L613" s="250"/>
      <c r="M613" s="251"/>
      <c r="N613" s="252"/>
      <c r="O613" s="252"/>
      <c r="P613" s="252"/>
      <c r="Q613" s="252"/>
      <c r="R613" s="252"/>
      <c r="S613" s="252"/>
      <c r="T613" s="25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4" t="s">
        <v>199</v>
      </c>
      <c r="AU613" s="254" t="s">
        <v>81</v>
      </c>
      <c r="AV613" s="14" t="s">
        <v>81</v>
      </c>
      <c r="AW613" s="14" t="s">
        <v>33</v>
      </c>
      <c r="AX613" s="14" t="s">
        <v>72</v>
      </c>
      <c r="AY613" s="254" t="s">
        <v>187</v>
      </c>
    </row>
    <row r="614" s="13" customFormat="1">
      <c r="A614" s="13"/>
      <c r="B614" s="233"/>
      <c r="C614" s="234"/>
      <c r="D614" s="235" t="s">
        <v>199</v>
      </c>
      <c r="E614" s="236" t="s">
        <v>19</v>
      </c>
      <c r="F614" s="237" t="s">
        <v>874</v>
      </c>
      <c r="G614" s="234"/>
      <c r="H614" s="236" t="s">
        <v>19</v>
      </c>
      <c r="I614" s="238"/>
      <c r="J614" s="234"/>
      <c r="K614" s="234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199</v>
      </c>
      <c r="AU614" s="243" t="s">
        <v>81</v>
      </c>
      <c r="AV614" s="13" t="s">
        <v>79</v>
      </c>
      <c r="AW614" s="13" t="s">
        <v>33</v>
      </c>
      <c r="AX614" s="13" t="s">
        <v>72</v>
      </c>
      <c r="AY614" s="243" t="s">
        <v>187</v>
      </c>
    </row>
    <row r="615" s="13" customFormat="1">
      <c r="A615" s="13"/>
      <c r="B615" s="233"/>
      <c r="C615" s="234"/>
      <c r="D615" s="235" t="s">
        <v>199</v>
      </c>
      <c r="E615" s="236" t="s">
        <v>19</v>
      </c>
      <c r="F615" s="237" t="s">
        <v>206</v>
      </c>
      <c r="G615" s="234"/>
      <c r="H615" s="236" t="s">
        <v>19</v>
      </c>
      <c r="I615" s="238"/>
      <c r="J615" s="234"/>
      <c r="K615" s="234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199</v>
      </c>
      <c r="AU615" s="243" t="s">
        <v>81</v>
      </c>
      <c r="AV615" s="13" t="s">
        <v>79</v>
      </c>
      <c r="AW615" s="13" t="s">
        <v>33</v>
      </c>
      <c r="AX615" s="13" t="s">
        <v>72</v>
      </c>
      <c r="AY615" s="243" t="s">
        <v>187</v>
      </c>
    </row>
    <row r="616" s="13" customFormat="1">
      <c r="A616" s="13"/>
      <c r="B616" s="233"/>
      <c r="C616" s="234"/>
      <c r="D616" s="235" t="s">
        <v>199</v>
      </c>
      <c r="E616" s="236" t="s">
        <v>19</v>
      </c>
      <c r="F616" s="237" t="s">
        <v>855</v>
      </c>
      <c r="G616" s="234"/>
      <c r="H616" s="236" t="s">
        <v>19</v>
      </c>
      <c r="I616" s="238"/>
      <c r="J616" s="234"/>
      <c r="K616" s="234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199</v>
      </c>
      <c r="AU616" s="243" t="s">
        <v>81</v>
      </c>
      <c r="AV616" s="13" t="s">
        <v>79</v>
      </c>
      <c r="AW616" s="13" t="s">
        <v>33</v>
      </c>
      <c r="AX616" s="13" t="s">
        <v>72</v>
      </c>
      <c r="AY616" s="243" t="s">
        <v>187</v>
      </c>
    </row>
    <row r="617" s="13" customFormat="1">
      <c r="A617" s="13"/>
      <c r="B617" s="233"/>
      <c r="C617" s="234"/>
      <c r="D617" s="235" t="s">
        <v>199</v>
      </c>
      <c r="E617" s="236" t="s">
        <v>19</v>
      </c>
      <c r="F617" s="237" t="s">
        <v>873</v>
      </c>
      <c r="G617" s="234"/>
      <c r="H617" s="236" t="s">
        <v>19</v>
      </c>
      <c r="I617" s="238"/>
      <c r="J617" s="234"/>
      <c r="K617" s="234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199</v>
      </c>
      <c r="AU617" s="243" t="s">
        <v>81</v>
      </c>
      <c r="AV617" s="13" t="s">
        <v>79</v>
      </c>
      <c r="AW617" s="13" t="s">
        <v>33</v>
      </c>
      <c r="AX617" s="13" t="s">
        <v>72</v>
      </c>
      <c r="AY617" s="243" t="s">
        <v>187</v>
      </c>
    </row>
    <row r="618" s="14" customFormat="1">
      <c r="A618" s="14"/>
      <c r="B618" s="244"/>
      <c r="C618" s="245"/>
      <c r="D618" s="235" t="s">
        <v>199</v>
      </c>
      <c r="E618" s="246" t="s">
        <v>19</v>
      </c>
      <c r="F618" s="247" t="s">
        <v>204</v>
      </c>
      <c r="G618" s="245"/>
      <c r="H618" s="248">
        <v>1.7729999999999999</v>
      </c>
      <c r="I618" s="249"/>
      <c r="J618" s="245"/>
      <c r="K618" s="245"/>
      <c r="L618" s="250"/>
      <c r="M618" s="251"/>
      <c r="N618" s="252"/>
      <c r="O618" s="252"/>
      <c r="P618" s="252"/>
      <c r="Q618" s="252"/>
      <c r="R618" s="252"/>
      <c r="S618" s="252"/>
      <c r="T618" s="253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4" t="s">
        <v>199</v>
      </c>
      <c r="AU618" s="254" t="s">
        <v>81</v>
      </c>
      <c r="AV618" s="14" t="s">
        <v>81</v>
      </c>
      <c r="AW618" s="14" t="s">
        <v>33</v>
      </c>
      <c r="AX618" s="14" t="s">
        <v>72</v>
      </c>
      <c r="AY618" s="254" t="s">
        <v>187</v>
      </c>
    </row>
    <row r="619" s="13" customFormat="1">
      <c r="A619" s="13"/>
      <c r="B619" s="233"/>
      <c r="C619" s="234"/>
      <c r="D619" s="235" t="s">
        <v>199</v>
      </c>
      <c r="E619" s="236" t="s">
        <v>19</v>
      </c>
      <c r="F619" s="237" t="s">
        <v>875</v>
      </c>
      <c r="G619" s="234"/>
      <c r="H619" s="236" t="s">
        <v>19</v>
      </c>
      <c r="I619" s="238"/>
      <c r="J619" s="234"/>
      <c r="K619" s="234"/>
      <c r="L619" s="239"/>
      <c r="M619" s="240"/>
      <c r="N619" s="241"/>
      <c r="O619" s="241"/>
      <c r="P619" s="241"/>
      <c r="Q619" s="241"/>
      <c r="R619" s="241"/>
      <c r="S619" s="241"/>
      <c r="T619" s="24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3" t="s">
        <v>199</v>
      </c>
      <c r="AU619" s="243" t="s">
        <v>81</v>
      </c>
      <c r="AV619" s="13" t="s">
        <v>79</v>
      </c>
      <c r="AW619" s="13" t="s">
        <v>33</v>
      </c>
      <c r="AX619" s="13" t="s">
        <v>72</v>
      </c>
      <c r="AY619" s="243" t="s">
        <v>187</v>
      </c>
    </row>
    <row r="620" s="13" customFormat="1">
      <c r="A620" s="13"/>
      <c r="B620" s="233"/>
      <c r="C620" s="234"/>
      <c r="D620" s="235" t="s">
        <v>199</v>
      </c>
      <c r="E620" s="236" t="s">
        <v>19</v>
      </c>
      <c r="F620" s="237" t="s">
        <v>216</v>
      </c>
      <c r="G620" s="234"/>
      <c r="H620" s="236" t="s">
        <v>19</v>
      </c>
      <c r="I620" s="238"/>
      <c r="J620" s="234"/>
      <c r="K620" s="234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199</v>
      </c>
      <c r="AU620" s="243" t="s">
        <v>81</v>
      </c>
      <c r="AV620" s="13" t="s">
        <v>79</v>
      </c>
      <c r="AW620" s="13" t="s">
        <v>33</v>
      </c>
      <c r="AX620" s="13" t="s">
        <v>72</v>
      </c>
      <c r="AY620" s="243" t="s">
        <v>187</v>
      </c>
    </row>
    <row r="621" s="13" customFormat="1">
      <c r="A621" s="13"/>
      <c r="B621" s="233"/>
      <c r="C621" s="234"/>
      <c r="D621" s="235" t="s">
        <v>199</v>
      </c>
      <c r="E621" s="236" t="s">
        <v>19</v>
      </c>
      <c r="F621" s="237" t="s">
        <v>855</v>
      </c>
      <c r="G621" s="234"/>
      <c r="H621" s="236" t="s">
        <v>19</v>
      </c>
      <c r="I621" s="238"/>
      <c r="J621" s="234"/>
      <c r="K621" s="234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199</v>
      </c>
      <c r="AU621" s="243" t="s">
        <v>81</v>
      </c>
      <c r="AV621" s="13" t="s">
        <v>79</v>
      </c>
      <c r="AW621" s="13" t="s">
        <v>33</v>
      </c>
      <c r="AX621" s="13" t="s">
        <v>72</v>
      </c>
      <c r="AY621" s="243" t="s">
        <v>187</v>
      </c>
    </row>
    <row r="622" s="13" customFormat="1">
      <c r="A622" s="13"/>
      <c r="B622" s="233"/>
      <c r="C622" s="234"/>
      <c r="D622" s="235" t="s">
        <v>199</v>
      </c>
      <c r="E622" s="236" t="s">
        <v>19</v>
      </c>
      <c r="F622" s="237" t="s">
        <v>873</v>
      </c>
      <c r="G622" s="234"/>
      <c r="H622" s="236" t="s">
        <v>19</v>
      </c>
      <c r="I622" s="238"/>
      <c r="J622" s="234"/>
      <c r="K622" s="234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199</v>
      </c>
      <c r="AU622" s="243" t="s">
        <v>81</v>
      </c>
      <c r="AV622" s="13" t="s">
        <v>79</v>
      </c>
      <c r="AW622" s="13" t="s">
        <v>33</v>
      </c>
      <c r="AX622" s="13" t="s">
        <v>72</v>
      </c>
      <c r="AY622" s="243" t="s">
        <v>187</v>
      </c>
    </row>
    <row r="623" s="14" customFormat="1">
      <c r="A623" s="14"/>
      <c r="B623" s="244"/>
      <c r="C623" s="245"/>
      <c r="D623" s="235" t="s">
        <v>199</v>
      </c>
      <c r="E623" s="246" t="s">
        <v>19</v>
      </c>
      <c r="F623" s="247" t="s">
        <v>876</v>
      </c>
      <c r="G623" s="245"/>
      <c r="H623" s="248">
        <v>27.678999999999998</v>
      </c>
      <c r="I623" s="249"/>
      <c r="J623" s="245"/>
      <c r="K623" s="245"/>
      <c r="L623" s="250"/>
      <c r="M623" s="251"/>
      <c r="N623" s="252"/>
      <c r="O623" s="252"/>
      <c r="P623" s="252"/>
      <c r="Q623" s="252"/>
      <c r="R623" s="252"/>
      <c r="S623" s="252"/>
      <c r="T623" s="253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4" t="s">
        <v>199</v>
      </c>
      <c r="AU623" s="254" t="s">
        <v>81</v>
      </c>
      <c r="AV623" s="14" t="s">
        <v>81</v>
      </c>
      <c r="AW623" s="14" t="s">
        <v>33</v>
      </c>
      <c r="AX623" s="14" t="s">
        <v>72</v>
      </c>
      <c r="AY623" s="254" t="s">
        <v>187</v>
      </c>
    </row>
    <row r="624" s="13" customFormat="1">
      <c r="A624" s="13"/>
      <c r="B624" s="233"/>
      <c r="C624" s="234"/>
      <c r="D624" s="235" t="s">
        <v>199</v>
      </c>
      <c r="E624" s="236" t="s">
        <v>19</v>
      </c>
      <c r="F624" s="237" t="s">
        <v>877</v>
      </c>
      <c r="G624" s="234"/>
      <c r="H624" s="236" t="s">
        <v>19</v>
      </c>
      <c r="I624" s="238"/>
      <c r="J624" s="234"/>
      <c r="K624" s="234"/>
      <c r="L624" s="239"/>
      <c r="M624" s="240"/>
      <c r="N624" s="241"/>
      <c r="O624" s="241"/>
      <c r="P624" s="241"/>
      <c r="Q624" s="241"/>
      <c r="R624" s="241"/>
      <c r="S624" s="241"/>
      <c r="T624" s="24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3" t="s">
        <v>199</v>
      </c>
      <c r="AU624" s="243" t="s">
        <v>81</v>
      </c>
      <c r="AV624" s="13" t="s">
        <v>79</v>
      </c>
      <c r="AW624" s="13" t="s">
        <v>33</v>
      </c>
      <c r="AX624" s="13" t="s">
        <v>72</v>
      </c>
      <c r="AY624" s="243" t="s">
        <v>187</v>
      </c>
    </row>
    <row r="625" s="13" customFormat="1">
      <c r="A625" s="13"/>
      <c r="B625" s="233"/>
      <c r="C625" s="234"/>
      <c r="D625" s="235" t="s">
        <v>199</v>
      </c>
      <c r="E625" s="236" t="s">
        <v>19</v>
      </c>
      <c r="F625" s="237" t="s">
        <v>220</v>
      </c>
      <c r="G625" s="234"/>
      <c r="H625" s="236" t="s">
        <v>19</v>
      </c>
      <c r="I625" s="238"/>
      <c r="J625" s="234"/>
      <c r="K625" s="234"/>
      <c r="L625" s="239"/>
      <c r="M625" s="240"/>
      <c r="N625" s="241"/>
      <c r="O625" s="241"/>
      <c r="P625" s="241"/>
      <c r="Q625" s="241"/>
      <c r="R625" s="241"/>
      <c r="S625" s="241"/>
      <c r="T625" s="24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3" t="s">
        <v>199</v>
      </c>
      <c r="AU625" s="243" t="s">
        <v>81</v>
      </c>
      <c r="AV625" s="13" t="s">
        <v>79</v>
      </c>
      <c r="AW625" s="13" t="s">
        <v>33</v>
      </c>
      <c r="AX625" s="13" t="s">
        <v>72</v>
      </c>
      <c r="AY625" s="243" t="s">
        <v>187</v>
      </c>
    </row>
    <row r="626" s="13" customFormat="1">
      <c r="A626" s="13"/>
      <c r="B626" s="233"/>
      <c r="C626" s="234"/>
      <c r="D626" s="235" t="s">
        <v>199</v>
      </c>
      <c r="E626" s="236" t="s">
        <v>19</v>
      </c>
      <c r="F626" s="237" t="s">
        <v>855</v>
      </c>
      <c r="G626" s="234"/>
      <c r="H626" s="236" t="s">
        <v>19</v>
      </c>
      <c r="I626" s="238"/>
      <c r="J626" s="234"/>
      <c r="K626" s="234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199</v>
      </c>
      <c r="AU626" s="243" t="s">
        <v>81</v>
      </c>
      <c r="AV626" s="13" t="s">
        <v>79</v>
      </c>
      <c r="AW626" s="13" t="s">
        <v>33</v>
      </c>
      <c r="AX626" s="13" t="s">
        <v>72</v>
      </c>
      <c r="AY626" s="243" t="s">
        <v>187</v>
      </c>
    </row>
    <row r="627" s="13" customFormat="1">
      <c r="A627" s="13"/>
      <c r="B627" s="233"/>
      <c r="C627" s="234"/>
      <c r="D627" s="235" t="s">
        <v>199</v>
      </c>
      <c r="E627" s="236" t="s">
        <v>19</v>
      </c>
      <c r="F627" s="237" t="s">
        <v>873</v>
      </c>
      <c r="G627" s="234"/>
      <c r="H627" s="236" t="s">
        <v>19</v>
      </c>
      <c r="I627" s="238"/>
      <c r="J627" s="234"/>
      <c r="K627" s="234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199</v>
      </c>
      <c r="AU627" s="243" t="s">
        <v>81</v>
      </c>
      <c r="AV627" s="13" t="s">
        <v>79</v>
      </c>
      <c r="AW627" s="13" t="s">
        <v>33</v>
      </c>
      <c r="AX627" s="13" t="s">
        <v>72</v>
      </c>
      <c r="AY627" s="243" t="s">
        <v>187</v>
      </c>
    </row>
    <row r="628" s="14" customFormat="1">
      <c r="A628" s="14"/>
      <c r="B628" s="244"/>
      <c r="C628" s="245"/>
      <c r="D628" s="235" t="s">
        <v>199</v>
      </c>
      <c r="E628" s="246" t="s">
        <v>19</v>
      </c>
      <c r="F628" s="247" t="s">
        <v>878</v>
      </c>
      <c r="G628" s="245"/>
      <c r="H628" s="248">
        <v>15.744999999999999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199</v>
      </c>
      <c r="AU628" s="254" t="s">
        <v>81</v>
      </c>
      <c r="AV628" s="14" t="s">
        <v>81</v>
      </c>
      <c r="AW628" s="14" t="s">
        <v>33</v>
      </c>
      <c r="AX628" s="14" t="s">
        <v>72</v>
      </c>
      <c r="AY628" s="254" t="s">
        <v>187</v>
      </c>
    </row>
    <row r="629" s="13" customFormat="1">
      <c r="A629" s="13"/>
      <c r="B629" s="233"/>
      <c r="C629" s="234"/>
      <c r="D629" s="235" t="s">
        <v>199</v>
      </c>
      <c r="E629" s="236" t="s">
        <v>19</v>
      </c>
      <c r="F629" s="237" t="s">
        <v>879</v>
      </c>
      <c r="G629" s="234"/>
      <c r="H629" s="236" t="s">
        <v>19</v>
      </c>
      <c r="I629" s="238"/>
      <c r="J629" s="234"/>
      <c r="K629" s="234"/>
      <c r="L629" s="239"/>
      <c r="M629" s="240"/>
      <c r="N629" s="241"/>
      <c r="O629" s="241"/>
      <c r="P629" s="241"/>
      <c r="Q629" s="241"/>
      <c r="R629" s="241"/>
      <c r="S629" s="241"/>
      <c r="T629" s="24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3" t="s">
        <v>199</v>
      </c>
      <c r="AU629" s="243" t="s">
        <v>81</v>
      </c>
      <c r="AV629" s="13" t="s">
        <v>79</v>
      </c>
      <c r="AW629" s="13" t="s">
        <v>33</v>
      </c>
      <c r="AX629" s="13" t="s">
        <v>72</v>
      </c>
      <c r="AY629" s="243" t="s">
        <v>187</v>
      </c>
    </row>
    <row r="630" s="13" customFormat="1">
      <c r="A630" s="13"/>
      <c r="B630" s="233"/>
      <c r="C630" s="234"/>
      <c r="D630" s="235" t="s">
        <v>199</v>
      </c>
      <c r="E630" s="236" t="s">
        <v>19</v>
      </c>
      <c r="F630" s="237" t="s">
        <v>269</v>
      </c>
      <c r="G630" s="234"/>
      <c r="H630" s="236" t="s">
        <v>19</v>
      </c>
      <c r="I630" s="238"/>
      <c r="J630" s="234"/>
      <c r="K630" s="234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199</v>
      </c>
      <c r="AU630" s="243" t="s">
        <v>81</v>
      </c>
      <c r="AV630" s="13" t="s">
        <v>79</v>
      </c>
      <c r="AW630" s="13" t="s">
        <v>33</v>
      </c>
      <c r="AX630" s="13" t="s">
        <v>72</v>
      </c>
      <c r="AY630" s="243" t="s">
        <v>187</v>
      </c>
    </row>
    <row r="631" s="13" customFormat="1">
      <c r="A631" s="13"/>
      <c r="B631" s="233"/>
      <c r="C631" s="234"/>
      <c r="D631" s="235" t="s">
        <v>199</v>
      </c>
      <c r="E631" s="236" t="s">
        <v>19</v>
      </c>
      <c r="F631" s="237" t="s">
        <v>855</v>
      </c>
      <c r="G631" s="234"/>
      <c r="H631" s="236" t="s">
        <v>19</v>
      </c>
      <c r="I631" s="238"/>
      <c r="J631" s="234"/>
      <c r="K631" s="234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199</v>
      </c>
      <c r="AU631" s="243" t="s">
        <v>81</v>
      </c>
      <c r="AV631" s="13" t="s">
        <v>79</v>
      </c>
      <c r="AW631" s="13" t="s">
        <v>33</v>
      </c>
      <c r="AX631" s="13" t="s">
        <v>72</v>
      </c>
      <c r="AY631" s="243" t="s">
        <v>187</v>
      </c>
    </row>
    <row r="632" s="13" customFormat="1">
      <c r="A632" s="13"/>
      <c r="B632" s="233"/>
      <c r="C632" s="234"/>
      <c r="D632" s="235" t="s">
        <v>199</v>
      </c>
      <c r="E632" s="236" t="s">
        <v>19</v>
      </c>
      <c r="F632" s="237" t="s">
        <v>873</v>
      </c>
      <c r="G632" s="234"/>
      <c r="H632" s="236" t="s">
        <v>19</v>
      </c>
      <c r="I632" s="238"/>
      <c r="J632" s="234"/>
      <c r="K632" s="234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199</v>
      </c>
      <c r="AU632" s="243" t="s">
        <v>81</v>
      </c>
      <c r="AV632" s="13" t="s">
        <v>79</v>
      </c>
      <c r="AW632" s="13" t="s">
        <v>33</v>
      </c>
      <c r="AX632" s="13" t="s">
        <v>72</v>
      </c>
      <c r="AY632" s="243" t="s">
        <v>187</v>
      </c>
    </row>
    <row r="633" s="14" customFormat="1">
      <c r="A633" s="14"/>
      <c r="B633" s="244"/>
      <c r="C633" s="245"/>
      <c r="D633" s="235" t="s">
        <v>199</v>
      </c>
      <c r="E633" s="246" t="s">
        <v>19</v>
      </c>
      <c r="F633" s="247" t="s">
        <v>884</v>
      </c>
      <c r="G633" s="245"/>
      <c r="H633" s="248">
        <v>14.172000000000001</v>
      </c>
      <c r="I633" s="249"/>
      <c r="J633" s="245"/>
      <c r="K633" s="245"/>
      <c r="L633" s="250"/>
      <c r="M633" s="251"/>
      <c r="N633" s="252"/>
      <c r="O633" s="252"/>
      <c r="P633" s="252"/>
      <c r="Q633" s="252"/>
      <c r="R633" s="252"/>
      <c r="S633" s="252"/>
      <c r="T633" s="25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4" t="s">
        <v>199</v>
      </c>
      <c r="AU633" s="254" t="s">
        <v>81</v>
      </c>
      <c r="AV633" s="14" t="s">
        <v>81</v>
      </c>
      <c r="AW633" s="14" t="s">
        <v>33</v>
      </c>
      <c r="AX633" s="14" t="s">
        <v>72</v>
      </c>
      <c r="AY633" s="254" t="s">
        <v>187</v>
      </c>
    </row>
    <row r="634" s="13" customFormat="1">
      <c r="A634" s="13"/>
      <c r="B634" s="233"/>
      <c r="C634" s="234"/>
      <c r="D634" s="235" t="s">
        <v>199</v>
      </c>
      <c r="E634" s="236" t="s">
        <v>19</v>
      </c>
      <c r="F634" s="237" t="s">
        <v>298</v>
      </c>
      <c r="G634" s="234"/>
      <c r="H634" s="236" t="s">
        <v>19</v>
      </c>
      <c r="I634" s="238"/>
      <c r="J634" s="234"/>
      <c r="K634" s="234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199</v>
      </c>
      <c r="AU634" s="243" t="s">
        <v>81</v>
      </c>
      <c r="AV634" s="13" t="s">
        <v>79</v>
      </c>
      <c r="AW634" s="13" t="s">
        <v>33</v>
      </c>
      <c r="AX634" s="13" t="s">
        <v>72</v>
      </c>
      <c r="AY634" s="243" t="s">
        <v>187</v>
      </c>
    </row>
    <row r="635" s="14" customFormat="1">
      <c r="A635" s="14"/>
      <c r="B635" s="244"/>
      <c r="C635" s="245"/>
      <c r="D635" s="235" t="s">
        <v>199</v>
      </c>
      <c r="E635" s="246" t="s">
        <v>19</v>
      </c>
      <c r="F635" s="247" t="s">
        <v>209</v>
      </c>
      <c r="G635" s="245"/>
      <c r="H635" s="248">
        <v>1.1819999999999999</v>
      </c>
      <c r="I635" s="249"/>
      <c r="J635" s="245"/>
      <c r="K635" s="245"/>
      <c r="L635" s="250"/>
      <c r="M635" s="251"/>
      <c r="N635" s="252"/>
      <c r="O635" s="252"/>
      <c r="P635" s="252"/>
      <c r="Q635" s="252"/>
      <c r="R635" s="252"/>
      <c r="S635" s="252"/>
      <c r="T635" s="253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4" t="s">
        <v>199</v>
      </c>
      <c r="AU635" s="254" t="s">
        <v>81</v>
      </c>
      <c r="AV635" s="14" t="s">
        <v>81</v>
      </c>
      <c r="AW635" s="14" t="s">
        <v>33</v>
      </c>
      <c r="AX635" s="14" t="s">
        <v>72</v>
      </c>
      <c r="AY635" s="254" t="s">
        <v>187</v>
      </c>
    </row>
    <row r="636" s="13" customFormat="1">
      <c r="A636" s="13"/>
      <c r="B636" s="233"/>
      <c r="C636" s="234"/>
      <c r="D636" s="235" t="s">
        <v>199</v>
      </c>
      <c r="E636" s="236" t="s">
        <v>19</v>
      </c>
      <c r="F636" s="237" t="s">
        <v>274</v>
      </c>
      <c r="G636" s="234"/>
      <c r="H636" s="236" t="s">
        <v>19</v>
      </c>
      <c r="I636" s="238"/>
      <c r="J636" s="234"/>
      <c r="K636" s="234"/>
      <c r="L636" s="239"/>
      <c r="M636" s="240"/>
      <c r="N636" s="241"/>
      <c r="O636" s="241"/>
      <c r="P636" s="241"/>
      <c r="Q636" s="241"/>
      <c r="R636" s="241"/>
      <c r="S636" s="241"/>
      <c r="T636" s="242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3" t="s">
        <v>199</v>
      </c>
      <c r="AU636" s="243" t="s">
        <v>81</v>
      </c>
      <c r="AV636" s="13" t="s">
        <v>79</v>
      </c>
      <c r="AW636" s="13" t="s">
        <v>33</v>
      </c>
      <c r="AX636" s="13" t="s">
        <v>72</v>
      </c>
      <c r="AY636" s="243" t="s">
        <v>187</v>
      </c>
    </row>
    <row r="637" s="14" customFormat="1">
      <c r="A637" s="14"/>
      <c r="B637" s="244"/>
      <c r="C637" s="245"/>
      <c r="D637" s="235" t="s">
        <v>199</v>
      </c>
      <c r="E637" s="246" t="s">
        <v>19</v>
      </c>
      <c r="F637" s="247" t="s">
        <v>881</v>
      </c>
      <c r="G637" s="245"/>
      <c r="H637" s="248">
        <v>11.699999999999999</v>
      </c>
      <c r="I637" s="249"/>
      <c r="J637" s="245"/>
      <c r="K637" s="245"/>
      <c r="L637" s="250"/>
      <c r="M637" s="251"/>
      <c r="N637" s="252"/>
      <c r="O637" s="252"/>
      <c r="P637" s="252"/>
      <c r="Q637" s="252"/>
      <c r="R637" s="252"/>
      <c r="S637" s="252"/>
      <c r="T637" s="25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4" t="s">
        <v>199</v>
      </c>
      <c r="AU637" s="254" t="s">
        <v>81</v>
      </c>
      <c r="AV637" s="14" t="s">
        <v>81</v>
      </c>
      <c r="AW637" s="14" t="s">
        <v>33</v>
      </c>
      <c r="AX637" s="14" t="s">
        <v>72</v>
      </c>
      <c r="AY637" s="254" t="s">
        <v>187</v>
      </c>
    </row>
    <row r="638" s="15" customFormat="1">
      <c r="A638" s="15"/>
      <c r="B638" s="255"/>
      <c r="C638" s="256"/>
      <c r="D638" s="235" t="s">
        <v>199</v>
      </c>
      <c r="E638" s="257" t="s">
        <v>19</v>
      </c>
      <c r="F638" s="258" t="s">
        <v>210</v>
      </c>
      <c r="G638" s="256"/>
      <c r="H638" s="259">
        <v>74.024000000000001</v>
      </c>
      <c r="I638" s="260"/>
      <c r="J638" s="256"/>
      <c r="K638" s="256"/>
      <c r="L638" s="261"/>
      <c r="M638" s="262"/>
      <c r="N638" s="263"/>
      <c r="O638" s="263"/>
      <c r="P638" s="263"/>
      <c r="Q638" s="263"/>
      <c r="R638" s="263"/>
      <c r="S638" s="263"/>
      <c r="T638" s="264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T638" s="265" t="s">
        <v>199</v>
      </c>
      <c r="AU638" s="265" t="s">
        <v>81</v>
      </c>
      <c r="AV638" s="15" t="s">
        <v>195</v>
      </c>
      <c r="AW638" s="15" t="s">
        <v>33</v>
      </c>
      <c r="AX638" s="15" t="s">
        <v>79</v>
      </c>
      <c r="AY638" s="265" t="s">
        <v>187</v>
      </c>
    </row>
    <row r="639" s="14" customFormat="1">
      <c r="A639" s="14"/>
      <c r="B639" s="244"/>
      <c r="C639" s="245"/>
      <c r="D639" s="235" t="s">
        <v>199</v>
      </c>
      <c r="E639" s="245"/>
      <c r="F639" s="247" t="s">
        <v>885</v>
      </c>
      <c r="G639" s="245"/>
      <c r="H639" s="248">
        <v>81.426000000000002</v>
      </c>
      <c r="I639" s="249"/>
      <c r="J639" s="245"/>
      <c r="K639" s="245"/>
      <c r="L639" s="250"/>
      <c r="M639" s="251"/>
      <c r="N639" s="252"/>
      <c r="O639" s="252"/>
      <c r="P639" s="252"/>
      <c r="Q639" s="252"/>
      <c r="R639" s="252"/>
      <c r="S639" s="252"/>
      <c r="T639" s="25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4" t="s">
        <v>199</v>
      </c>
      <c r="AU639" s="254" t="s">
        <v>81</v>
      </c>
      <c r="AV639" s="14" t="s">
        <v>81</v>
      </c>
      <c r="AW639" s="14" t="s">
        <v>4</v>
      </c>
      <c r="AX639" s="14" t="s">
        <v>79</v>
      </c>
      <c r="AY639" s="254" t="s">
        <v>187</v>
      </c>
    </row>
    <row r="640" s="2" customFormat="1" ht="16.5" customHeight="1">
      <c r="A640" s="41"/>
      <c r="B640" s="42"/>
      <c r="C640" s="215" t="s">
        <v>886</v>
      </c>
      <c r="D640" s="215" t="s">
        <v>190</v>
      </c>
      <c r="E640" s="216" t="s">
        <v>887</v>
      </c>
      <c r="F640" s="217" t="s">
        <v>888</v>
      </c>
      <c r="G640" s="218" t="s">
        <v>193</v>
      </c>
      <c r="H640" s="219">
        <v>398.87299999999999</v>
      </c>
      <c r="I640" s="220"/>
      <c r="J640" s="221">
        <f>ROUND(I640*H640,2)</f>
        <v>0</v>
      </c>
      <c r="K640" s="217" t="s">
        <v>194</v>
      </c>
      <c r="L640" s="47"/>
      <c r="M640" s="222" t="s">
        <v>19</v>
      </c>
      <c r="N640" s="223" t="s">
        <v>43</v>
      </c>
      <c r="O640" s="87"/>
      <c r="P640" s="224">
        <f>O640*H640</f>
        <v>0</v>
      </c>
      <c r="Q640" s="224">
        <v>0.000205</v>
      </c>
      <c r="R640" s="224">
        <f>Q640*H640</f>
        <v>0.081768964999999999</v>
      </c>
      <c r="S640" s="224">
        <v>0</v>
      </c>
      <c r="T640" s="225">
        <f>S640*H640</f>
        <v>0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6" t="s">
        <v>265</v>
      </c>
      <c r="AT640" s="226" t="s">
        <v>190</v>
      </c>
      <c r="AU640" s="226" t="s">
        <v>81</v>
      </c>
      <c r="AY640" s="20" t="s">
        <v>187</v>
      </c>
      <c r="BE640" s="227">
        <f>IF(N640="základní",J640,0)</f>
        <v>0</v>
      </c>
      <c r="BF640" s="227">
        <f>IF(N640="snížená",J640,0)</f>
        <v>0</v>
      </c>
      <c r="BG640" s="227">
        <f>IF(N640="zákl. přenesená",J640,0)</f>
        <v>0</v>
      </c>
      <c r="BH640" s="227">
        <f>IF(N640="sníž. přenesená",J640,0)</f>
        <v>0</v>
      </c>
      <c r="BI640" s="227">
        <f>IF(N640="nulová",J640,0)</f>
        <v>0</v>
      </c>
      <c r="BJ640" s="20" t="s">
        <v>79</v>
      </c>
      <c r="BK640" s="227">
        <f>ROUND(I640*H640,2)</f>
        <v>0</v>
      </c>
      <c r="BL640" s="20" t="s">
        <v>265</v>
      </c>
      <c r="BM640" s="226" t="s">
        <v>889</v>
      </c>
    </row>
    <row r="641" s="2" customFormat="1">
      <c r="A641" s="41"/>
      <c r="B641" s="42"/>
      <c r="C641" s="43"/>
      <c r="D641" s="228" t="s">
        <v>197</v>
      </c>
      <c r="E641" s="43"/>
      <c r="F641" s="229" t="s">
        <v>890</v>
      </c>
      <c r="G641" s="43"/>
      <c r="H641" s="43"/>
      <c r="I641" s="230"/>
      <c r="J641" s="43"/>
      <c r="K641" s="43"/>
      <c r="L641" s="47"/>
      <c r="M641" s="231"/>
      <c r="N641" s="232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197</v>
      </c>
      <c r="AU641" s="20" t="s">
        <v>81</v>
      </c>
    </row>
    <row r="642" s="13" customFormat="1">
      <c r="A642" s="13"/>
      <c r="B642" s="233"/>
      <c r="C642" s="234"/>
      <c r="D642" s="235" t="s">
        <v>199</v>
      </c>
      <c r="E642" s="236" t="s">
        <v>19</v>
      </c>
      <c r="F642" s="237" t="s">
        <v>891</v>
      </c>
      <c r="G642" s="234"/>
      <c r="H642" s="236" t="s">
        <v>19</v>
      </c>
      <c r="I642" s="238"/>
      <c r="J642" s="234"/>
      <c r="K642" s="234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199</v>
      </c>
      <c r="AU642" s="243" t="s">
        <v>81</v>
      </c>
      <c r="AV642" s="13" t="s">
        <v>79</v>
      </c>
      <c r="AW642" s="13" t="s">
        <v>33</v>
      </c>
      <c r="AX642" s="13" t="s">
        <v>72</v>
      </c>
      <c r="AY642" s="243" t="s">
        <v>187</v>
      </c>
    </row>
    <row r="643" s="13" customFormat="1">
      <c r="A643" s="13"/>
      <c r="B643" s="233"/>
      <c r="C643" s="234"/>
      <c r="D643" s="235" t="s">
        <v>199</v>
      </c>
      <c r="E643" s="236" t="s">
        <v>19</v>
      </c>
      <c r="F643" s="237" t="s">
        <v>201</v>
      </c>
      <c r="G643" s="234"/>
      <c r="H643" s="236" t="s">
        <v>19</v>
      </c>
      <c r="I643" s="238"/>
      <c r="J643" s="234"/>
      <c r="K643" s="234"/>
      <c r="L643" s="239"/>
      <c r="M643" s="240"/>
      <c r="N643" s="241"/>
      <c r="O643" s="241"/>
      <c r="P643" s="241"/>
      <c r="Q643" s="241"/>
      <c r="R643" s="241"/>
      <c r="S643" s="241"/>
      <c r="T643" s="24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3" t="s">
        <v>199</v>
      </c>
      <c r="AU643" s="243" t="s">
        <v>81</v>
      </c>
      <c r="AV643" s="13" t="s">
        <v>79</v>
      </c>
      <c r="AW643" s="13" t="s">
        <v>33</v>
      </c>
      <c r="AX643" s="13" t="s">
        <v>72</v>
      </c>
      <c r="AY643" s="243" t="s">
        <v>187</v>
      </c>
    </row>
    <row r="644" s="13" customFormat="1">
      <c r="A644" s="13"/>
      <c r="B644" s="233"/>
      <c r="C644" s="234"/>
      <c r="D644" s="235" t="s">
        <v>199</v>
      </c>
      <c r="E644" s="236" t="s">
        <v>19</v>
      </c>
      <c r="F644" s="237" t="s">
        <v>892</v>
      </c>
      <c r="G644" s="234"/>
      <c r="H644" s="236" t="s">
        <v>19</v>
      </c>
      <c r="I644" s="238"/>
      <c r="J644" s="234"/>
      <c r="K644" s="234"/>
      <c r="L644" s="239"/>
      <c r="M644" s="240"/>
      <c r="N644" s="241"/>
      <c r="O644" s="241"/>
      <c r="P644" s="241"/>
      <c r="Q644" s="241"/>
      <c r="R644" s="241"/>
      <c r="S644" s="241"/>
      <c r="T644" s="24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3" t="s">
        <v>199</v>
      </c>
      <c r="AU644" s="243" t="s">
        <v>81</v>
      </c>
      <c r="AV644" s="13" t="s">
        <v>79</v>
      </c>
      <c r="AW644" s="13" t="s">
        <v>33</v>
      </c>
      <c r="AX644" s="13" t="s">
        <v>72</v>
      </c>
      <c r="AY644" s="243" t="s">
        <v>187</v>
      </c>
    </row>
    <row r="645" s="13" customFormat="1">
      <c r="A645" s="13"/>
      <c r="B645" s="233"/>
      <c r="C645" s="234"/>
      <c r="D645" s="235" t="s">
        <v>199</v>
      </c>
      <c r="E645" s="236" t="s">
        <v>19</v>
      </c>
      <c r="F645" s="237" t="s">
        <v>893</v>
      </c>
      <c r="G645" s="234"/>
      <c r="H645" s="236" t="s">
        <v>19</v>
      </c>
      <c r="I645" s="238"/>
      <c r="J645" s="234"/>
      <c r="K645" s="234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199</v>
      </c>
      <c r="AU645" s="243" t="s">
        <v>81</v>
      </c>
      <c r="AV645" s="13" t="s">
        <v>79</v>
      </c>
      <c r="AW645" s="13" t="s">
        <v>33</v>
      </c>
      <c r="AX645" s="13" t="s">
        <v>72</v>
      </c>
      <c r="AY645" s="243" t="s">
        <v>187</v>
      </c>
    </row>
    <row r="646" s="14" customFormat="1">
      <c r="A646" s="14"/>
      <c r="B646" s="244"/>
      <c r="C646" s="245"/>
      <c r="D646" s="235" t="s">
        <v>199</v>
      </c>
      <c r="E646" s="246" t="s">
        <v>19</v>
      </c>
      <c r="F646" s="247" t="s">
        <v>606</v>
      </c>
      <c r="G646" s="245"/>
      <c r="H646" s="248">
        <v>9.0739999999999998</v>
      </c>
      <c r="I646" s="249"/>
      <c r="J646" s="245"/>
      <c r="K646" s="245"/>
      <c r="L646" s="250"/>
      <c r="M646" s="251"/>
      <c r="N646" s="252"/>
      <c r="O646" s="252"/>
      <c r="P646" s="252"/>
      <c r="Q646" s="252"/>
      <c r="R646" s="252"/>
      <c r="S646" s="252"/>
      <c r="T646" s="253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4" t="s">
        <v>199</v>
      </c>
      <c r="AU646" s="254" t="s">
        <v>81</v>
      </c>
      <c r="AV646" s="14" t="s">
        <v>81</v>
      </c>
      <c r="AW646" s="14" t="s">
        <v>33</v>
      </c>
      <c r="AX646" s="14" t="s">
        <v>72</v>
      </c>
      <c r="AY646" s="254" t="s">
        <v>187</v>
      </c>
    </row>
    <row r="647" s="13" customFormat="1">
      <c r="A647" s="13"/>
      <c r="B647" s="233"/>
      <c r="C647" s="234"/>
      <c r="D647" s="235" t="s">
        <v>199</v>
      </c>
      <c r="E647" s="236" t="s">
        <v>19</v>
      </c>
      <c r="F647" s="237" t="s">
        <v>894</v>
      </c>
      <c r="G647" s="234"/>
      <c r="H647" s="236" t="s">
        <v>19</v>
      </c>
      <c r="I647" s="238"/>
      <c r="J647" s="234"/>
      <c r="K647" s="234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199</v>
      </c>
      <c r="AU647" s="243" t="s">
        <v>81</v>
      </c>
      <c r="AV647" s="13" t="s">
        <v>79</v>
      </c>
      <c r="AW647" s="13" t="s">
        <v>33</v>
      </c>
      <c r="AX647" s="13" t="s">
        <v>72</v>
      </c>
      <c r="AY647" s="243" t="s">
        <v>187</v>
      </c>
    </row>
    <row r="648" s="13" customFormat="1">
      <c r="A648" s="13"/>
      <c r="B648" s="233"/>
      <c r="C648" s="234"/>
      <c r="D648" s="235" t="s">
        <v>199</v>
      </c>
      <c r="E648" s="236" t="s">
        <v>19</v>
      </c>
      <c r="F648" s="237" t="s">
        <v>206</v>
      </c>
      <c r="G648" s="234"/>
      <c r="H648" s="236" t="s">
        <v>19</v>
      </c>
      <c r="I648" s="238"/>
      <c r="J648" s="234"/>
      <c r="K648" s="234"/>
      <c r="L648" s="239"/>
      <c r="M648" s="240"/>
      <c r="N648" s="241"/>
      <c r="O648" s="241"/>
      <c r="P648" s="241"/>
      <c r="Q648" s="241"/>
      <c r="R648" s="241"/>
      <c r="S648" s="241"/>
      <c r="T648" s="242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3" t="s">
        <v>199</v>
      </c>
      <c r="AU648" s="243" t="s">
        <v>81</v>
      </c>
      <c r="AV648" s="13" t="s">
        <v>79</v>
      </c>
      <c r="AW648" s="13" t="s">
        <v>33</v>
      </c>
      <c r="AX648" s="13" t="s">
        <v>72</v>
      </c>
      <c r="AY648" s="243" t="s">
        <v>187</v>
      </c>
    </row>
    <row r="649" s="13" customFormat="1">
      <c r="A649" s="13"/>
      <c r="B649" s="233"/>
      <c r="C649" s="234"/>
      <c r="D649" s="235" t="s">
        <v>199</v>
      </c>
      <c r="E649" s="236" t="s">
        <v>19</v>
      </c>
      <c r="F649" s="237" t="s">
        <v>892</v>
      </c>
      <c r="G649" s="234"/>
      <c r="H649" s="236" t="s">
        <v>19</v>
      </c>
      <c r="I649" s="238"/>
      <c r="J649" s="234"/>
      <c r="K649" s="234"/>
      <c r="L649" s="239"/>
      <c r="M649" s="240"/>
      <c r="N649" s="241"/>
      <c r="O649" s="241"/>
      <c r="P649" s="241"/>
      <c r="Q649" s="241"/>
      <c r="R649" s="241"/>
      <c r="S649" s="241"/>
      <c r="T649" s="24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3" t="s">
        <v>199</v>
      </c>
      <c r="AU649" s="243" t="s">
        <v>81</v>
      </c>
      <c r="AV649" s="13" t="s">
        <v>79</v>
      </c>
      <c r="AW649" s="13" t="s">
        <v>33</v>
      </c>
      <c r="AX649" s="13" t="s">
        <v>72</v>
      </c>
      <c r="AY649" s="243" t="s">
        <v>187</v>
      </c>
    </row>
    <row r="650" s="13" customFormat="1">
      <c r="A650" s="13"/>
      <c r="B650" s="233"/>
      <c r="C650" s="234"/>
      <c r="D650" s="235" t="s">
        <v>199</v>
      </c>
      <c r="E650" s="236" t="s">
        <v>19</v>
      </c>
      <c r="F650" s="237" t="s">
        <v>893</v>
      </c>
      <c r="G650" s="234"/>
      <c r="H650" s="236" t="s">
        <v>19</v>
      </c>
      <c r="I650" s="238"/>
      <c r="J650" s="234"/>
      <c r="K650" s="234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199</v>
      </c>
      <c r="AU650" s="243" t="s">
        <v>81</v>
      </c>
      <c r="AV650" s="13" t="s">
        <v>79</v>
      </c>
      <c r="AW650" s="13" t="s">
        <v>33</v>
      </c>
      <c r="AX650" s="13" t="s">
        <v>72</v>
      </c>
      <c r="AY650" s="243" t="s">
        <v>187</v>
      </c>
    </row>
    <row r="651" s="14" customFormat="1">
      <c r="A651" s="14"/>
      <c r="B651" s="244"/>
      <c r="C651" s="245"/>
      <c r="D651" s="235" t="s">
        <v>199</v>
      </c>
      <c r="E651" s="246" t="s">
        <v>19</v>
      </c>
      <c r="F651" s="247" t="s">
        <v>606</v>
      </c>
      <c r="G651" s="245"/>
      <c r="H651" s="248">
        <v>9.0739999999999998</v>
      </c>
      <c r="I651" s="249"/>
      <c r="J651" s="245"/>
      <c r="K651" s="245"/>
      <c r="L651" s="250"/>
      <c r="M651" s="251"/>
      <c r="N651" s="252"/>
      <c r="O651" s="252"/>
      <c r="P651" s="252"/>
      <c r="Q651" s="252"/>
      <c r="R651" s="252"/>
      <c r="S651" s="252"/>
      <c r="T651" s="253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4" t="s">
        <v>199</v>
      </c>
      <c r="AU651" s="254" t="s">
        <v>81</v>
      </c>
      <c r="AV651" s="14" t="s">
        <v>81</v>
      </c>
      <c r="AW651" s="14" t="s">
        <v>33</v>
      </c>
      <c r="AX651" s="14" t="s">
        <v>72</v>
      </c>
      <c r="AY651" s="254" t="s">
        <v>187</v>
      </c>
    </row>
    <row r="652" s="13" customFormat="1">
      <c r="A652" s="13"/>
      <c r="B652" s="233"/>
      <c r="C652" s="234"/>
      <c r="D652" s="235" t="s">
        <v>199</v>
      </c>
      <c r="E652" s="236" t="s">
        <v>19</v>
      </c>
      <c r="F652" s="237" t="s">
        <v>895</v>
      </c>
      <c r="G652" s="234"/>
      <c r="H652" s="236" t="s">
        <v>19</v>
      </c>
      <c r="I652" s="238"/>
      <c r="J652" s="234"/>
      <c r="K652" s="234"/>
      <c r="L652" s="239"/>
      <c r="M652" s="240"/>
      <c r="N652" s="241"/>
      <c r="O652" s="241"/>
      <c r="P652" s="241"/>
      <c r="Q652" s="241"/>
      <c r="R652" s="241"/>
      <c r="S652" s="241"/>
      <c r="T652" s="242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3" t="s">
        <v>199</v>
      </c>
      <c r="AU652" s="243" t="s">
        <v>81</v>
      </c>
      <c r="AV652" s="13" t="s">
        <v>79</v>
      </c>
      <c r="AW652" s="13" t="s">
        <v>33</v>
      </c>
      <c r="AX652" s="13" t="s">
        <v>72</v>
      </c>
      <c r="AY652" s="243" t="s">
        <v>187</v>
      </c>
    </row>
    <row r="653" s="13" customFormat="1">
      <c r="A653" s="13"/>
      <c r="B653" s="233"/>
      <c r="C653" s="234"/>
      <c r="D653" s="235" t="s">
        <v>199</v>
      </c>
      <c r="E653" s="236" t="s">
        <v>19</v>
      </c>
      <c r="F653" s="237" t="s">
        <v>216</v>
      </c>
      <c r="G653" s="234"/>
      <c r="H653" s="236" t="s">
        <v>19</v>
      </c>
      <c r="I653" s="238"/>
      <c r="J653" s="234"/>
      <c r="K653" s="234"/>
      <c r="L653" s="239"/>
      <c r="M653" s="240"/>
      <c r="N653" s="241"/>
      <c r="O653" s="241"/>
      <c r="P653" s="241"/>
      <c r="Q653" s="241"/>
      <c r="R653" s="241"/>
      <c r="S653" s="241"/>
      <c r="T653" s="242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3" t="s">
        <v>199</v>
      </c>
      <c r="AU653" s="243" t="s">
        <v>81</v>
      </c>
      <c r="AV653" s="13" t="s">
        <v>79</v>
      </c>
      <c r="AW653" s="13" t="s">
        <v>33</v>
      </c>
      <c r="AX653" s="13" t="s">
        <v>72</v>
      </c>
      <c r="AY653" s="243" t="s">
        <v>187</v>
      </c>
    </row>
    <row r="654" s="13" customFormat="1">
      <c r="A654" s="13"/>
      <c r="B654" s="233"/>
      <c r="C654" s="234"/>
      <c r="D654" s="235" t="s">
        <v>199</v>
      </c>
      <c r="E654" s="236" t="s">
        <v>19</v>
      </c>
      <c r="F654" s="237" t="s">
        <v>892</v>
      </c>
      <c r="G654" s="234"/>
      <c r="H654" s="236" t="s">
        <v>19</v>
      </c>
      <c r="I654" s="238"/>
      <c r="J654" s="234"/>
      <c r="K654" s="234"/>
      <c r="L654" s="239"/>
      <c r="M654" s="240"/>
      <c r="N654" s="241"/>
      <c r="O654" s="241"/>
      <c r="P654" s="241"/>
      <c r="Q654" s="241"/>
      <c r="R654" s="241"/>
      <c r="S654" s="241"/>
      <c r="T654" s="242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3" t="s">
        <v>199</v>
      </c>
      <c r="AU654" s="243" t="s">
        <v>81</v>
      </c>
      <c r="AV654" s="13" t="s">
        <v>79</v>
      </c>
      <c r="AW654" s="13" t="s">
        <v>33</v>
      </c>
      <c r="AX654" s="13" t="s">
        <v>72</v>
      </c>
      <c r="AY654" s="243" t="s">
        <v>187</v>
      </c>
    </row>
    <row r="655" s="13" customFormat="1">
      <c r="A655" s="13"/>
      <c r="B655" s="233"/>
      <c r="C655" s="234"/>
      <c r="D655" s="235" t="s">
        <v>199</v>
      </c>
      <c r="E655" s="236" t="s">
        <v>19</v>
      </c>
      <c r="F655" s="237" t="s">
        <v>893</v>
      </c>
      <c r="G655" s="234"/>
      <c r="H655" s="236" t="s">
        <v>19</v>
      </c>
      <c r="I655" s="238"/>
      <c r="J655" s="234"/>
      <c r="K655" s="234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199</v>
      </c>
      <c r="AU655" s="243" t="s">
        <v>81</v>
      </c>
      <c r="AV655" s="13" t="s">
        <v>79</v>
      </c>
      <c r="AW655" s="13" t="s">
        <v>33</v>
      </c>
      <c r="AX655" s="13" t="s">
        <v>72</v>
      </c>
      <c r="AY655" s="243" t="s">
        <v>187</v>
      </c>
    </row>
    <row r="656" s="14" customFormat="1">
      <c r="A656" s="14"/>
      <c r="B656" s="244"/>
      <c r="C656" s="245"/>
      <c r="D656" s="235" t="s">
        <v>199</v>
      </c>
      <c r="E656" s="246" t="s">
        <v>19</v>
      </c>
      <c r="F656" s="247" t="s">
        <v>896</v>
      </c>
      <c r="G656" s="245"/>
      <c r="H656" s="248">
        <v>153.03999999999999</v>
      </c>
      <c r="I656" s="249"/>
      <c r="J656" s="245"/>
      <c r="K656" s="245"/>
      <c r="L656" s="250"/>
      <c r="M656" s="251"/>
      <c r="N656" s="252"/>
      <c r="O656" s="252"/>
      <c r="P656" s="252"/>
      <c r="Q656" s="252"/>
      <c r="R656" s="252"/>
      <c r="S656" s="252"/>
      <c r="T656" s="253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4" t="s">
        <v>199</v>
      </c>
      <c r="AU656" s="254" t="s">
        <v>81</v>
      </c>
      <c r="AV656" s="14" t="s">
        <v>81</v>
      </c>
      <c r="AW656" s="14" t="s">
        <v>33</v>
      </c>
      <c r="AX656" s="14" t="s">
        <v>72</v>
      </c>
      <c r="AY656" s="254" t="s">
        <v>187</v>
      </c>
    </row>
    <row r="657" s="13" customFormat="1">
      <c r="A657" s="13"/>
      <c r="B657" s="233"/>
      <c r="C657" s="234"/>
      <c r="D657" s="235" t="s">
        <v>199</v>
      </c>
      <c r="E657" s="236" t="s">
        <v>19</v>
      </c>
      <c r="F657" s="237" t="s">
        <v>897</v>
      </c>
      <c r="G657" s="234"/>
      <c r="H657" s="236" t="s">
        <v>19</v>
      </c>
      <c r="I657" s="238"/>
      <c r="J657" s="234"/>
      <c r="K657" s="234"/>
      <c r="L657" s="239"/>
      <c r="M657" s="240"/>
      <c r="N657" s="241"/>
      <c r="O657" s="241"/>
      <c r="P657" s="241"/>
      <c r="Q657" s="241"/>
      <c r="R657" s="241"/>
      <c r="S657" s="241"/>
      <c r="T657" s="242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3" t="s">
        <v>199</v>
      </c>
      <c r="AU657" s="243" t="s">
        <v>81</v>
      </c>
      <c r="AV657" s="13" t="s">
        <v>79</v>
      </c>
      <c r="AW657" s="13" t="s">
        <v>33</v>
      </c>
      <c r="AX657" s="13" t="s">
        <v>72</v>
      </c>
      <c r="AY657" s="243" t="s">
        <v>187</v>
      </c>
    </row>
    <row r="658" s="13" customFormat="1">
      <c r="A658" s="13"/>
      <c r="B658" s="233"/>
      <c r="C658" s="234"/>
      <c r="D658" s="235" t="s">
        <v>199</v>
      </c>
      <c r="E658" s="236" t="s">
        <v>19</v>
      </c>
      <c r="F658" s="237" t="s">
        <v>220</v>
      </c>
      <c r="G658" s="234"/>
      <c r="H658" s="236" t="s">
        <v>19</v>
      </c>
      <c r="I658" s="238"/>
      <c r="J658" s="234"/>
      <c r="K658" s="234"/>
      <c r="L658" s="239"/>
      <c r="M658" s="240"/>
      <c r="N658" s="241"/>
      <c r="O658" s="241"/>
      <c r="P658" s="241"/>
      <c r="Q658" s="241"/>
      <c r="R658" s="241"/>
      <c r="S658" s="241"/>
      <c r="T658" s="24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3" t="s">
        <v>199</v>
      </c>
      <c r="AU658" s="243" t="s">
        <v>81</v>
      </c>
      <c r="AV658" s="13" t="s">
        <v>79</v>
      </c>
      <c r="AW658" s="13" t="s">
        <v>33</v>
      </c>
      <c r="AX658" s="13" t="s">
        <v>72</v>
      </c>
      <c r="AY658" s="243" t="s">
        <v>187</v>
      </c>
    </row>
    <row r="659" s="13" customFormat="1">
      <c r="A659" s="13"/>
      <c r="B659" s="233"/>
      <c r="C659" s="234"/>
      <c r="D659" s="235" t="s">
        <v>199</v>
      </c>
      <c r="E659" s="236" t="s">
        <v>19</v>
      </c>
      <c r="F659" s="237" t="s">
        <v>892</v>
      </c>
      <c r="G659" s="234"/>
      <c r="H659" s="236" t="s">
        <v>19</v>
      </c>
      <c r="I659" s="238"/>
      <c r="J659" s="234"/>
      <c r="K659" s="234"/>
      <c r="L659" s="239"/>
      <c r="M659" s="240"/>
      <c r="N659" s="241"/>
      <c r="O659" s="241"/>
      <c r="P659" s="241"/>
      <c r="Q659" s="241"/>
      <c r="R659" s="241"/>
      <c r="S659" s="241"/>
      <c r="T659" s="24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3" t="s">
        <v>199</v>
      </c>
      <c r="AU659" s="243" t="s">
        <v>81</v>
      </c>
      <c r="AV659" s="13" t="s">
        <v>79</v>
      </c>
      <c r="AW659" s="13" t="s">
        <v>33</v>
      </c>
      <c r="AX659" s="13" t="s">
        <v>72</v>
      </c>
      <c r="AY659" s="243" t="s">
        <v>187</v>
      </c>
    </row>
    <row r="660" s="13" customFormat="1">
      <c r="A660" s="13"/>
      <c r="B660" s="233"/>
      <c r="C660" s="234"/>
      <c r="D660" s="235" t="s">
        <v>199</v>
      </c>
      <c r="E660" s="236" t="s">
        <v>19</v>
      </c>
      <c r="F660" s="237" t="s">
        <v>893</v>
      </c>
      <c r="G660" s="234"/>
      <c r="H660" s="236" t="s">
        <v>19</v>
      </c>
      <c r="I660" s="238"/>
      <c r="J660" s="234"/>
      <c r="K660" s="234"/>
      <c r="L660" s="239"/>
      <c r="M660" s="240"/>
      <c r="N660" s="241"/>
      <c r="O660" s="241"/>
      <c r="P660" s="241"/>
      <c r="Q660" s="241"/>
      <c r="R660" s="241"/>
      <c r="S660" s="241"/>
      <c r="T660" s="242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3" t="s">
        <v>199</v>
      </c>
      <c r="AU660" s="243" t="s">
        <v>81</v>
      </c>
      <c r="AV660" s="13" t="s">
        <v>79</v>
      </c>
      <c r="AW660" s="13" t="s">
        <v>33</v>
      </c>
      <c r="AX660" s="13" t="s">
        <v>72</v>
      </c>
      <c r="AY660" s="243" t="s">
        <v>187</v>
      </c>
    </row>
    <row r="661" s="14" customFormat="1">
      <c r="A661" s="14"/>
      <c r="B661" s="244"/>
      <c r="C661" s="245"/>
      <c r="D661" s="235" t="s">
        <v>199</v>
      </c>
      <c r="E661" s="246" t="s">
        <v>19</v>
      </c>
      <c r="F661" s="247" t="s">
        <v>610</v>
      </c>
      <c r="G661" s="245"/>
      <c r="H661" s="248">
        <v>59.542999999999999</v>
      </c>
      <c r="I661" s="249"/>
      <c r="J661" s="245"/>
      <c r="K661" s="245"/>
      <c r="L661" s="250"/>
      <c r="M661" s="251"/>
      <c r="N661" s="252"/>
      <c r="O661" s="252"/>
      <c r="P661" s="252"/>
      <c r="Q661" s="252"/>
      <c r="R661" s="252"/>
      <c r="S661" s="252"/>
      <c r="T661" s="253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4" t="s">
        <v>199</v>
      </c>
      <c r="AU661" s="254" t="s">
        <v>81</v>
      </c>
      <c r="AV661" s="14" t="s">
        <v>81</v>
      </c>
      <c r="AW661" s="14" t="s">
        <v>33</v>
      </c>
      <c r="AX661" s="14" t="s">
        <v>72</v>
      </c>
      <c r="AY661" s="254" t="s">
        <v>187</v>
      </c>
    </row>
    <row r="662" s="13" customFormat="1">
      <c r="A662" s="13"/>
      <c r="B662" s="233"/>
      <c r="C662" s="234"/>
      <c r="D662" s="235" t="s">
        <v>199</v>
      </c>
      <c r="E662" s="236" t="s">
        <v>19</v>
      </c>
      <c r="F662" s="237" t="s">
        <v>898</v>
      </c>
      <c r="G662" s="234"/>
      <c r="H662" s="236" t="s">
        <v>19</v>
      </c>
      <c r="I662" s="238"/>
      <c r="J662" s="234"/>
      <c r="K662" s="234"/>
      <c r="L662" s="239"/>
      <c r="M662" s="240"/>
      <c r="N662" s="241"/>
      <c r="O662" s="241"/>
      <c r="P662" s="241"/>
      <c r="Q662" s="241"/>
      <c r="R662" s="241"/>
      <c r="S662" s="241"/>
      <c r="T662" s="24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3" t="s">
        <v>199</v>
      </c>
      <c r="AU662" s="243" t="s">
        <v>81</v>
      </c>
      <c r="AV662" s="13" t="s">
        <v>79</v>
      </c>
      <c r="AW662" s="13" t="s">
        <v>33</v>
      </c>
      <c r="AX662" s="13" t="s">
        <v>72</v>
      </c>
      <c r="AY662" s="243" t="s">
        <v>187</v>
      </c>
    </row>
    <row r="663" s="13" customFormat="1">
      <c r="A663" s="13"/>
      <c r="B663" s="233"/>
      <c r="C663" s="234"/>
      <c r="D663" s="235" t="s">
        <v>199</v>
      </c>
      <c r="E663" s="236" t="s">
        <v>19</v>
      </c>
      <c r="F663" s="237" t="s">
        <v>269</v>
      </c>
      <c r="G663" s="234"/>
      <c r="H663" s="236" t="s">
        <v>19</v>
      </c>
      <c r="I663" s="238"/>
      <c r="J663" s="234"/>
      <c r="K663" s="234"/>
      <c r="L663" s="239"/>
      <c r="M663" s="240"/>
      <c r="N663" s="241"/>
      <c r="O663" s="241"/>
      <c r="P663" s="241"/>
      <c r="Q663" s="241"/>
      <c r="R663" s="241"/>
      <c r="S663" s="241"/>
      <c r="T663" s="24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3" t="s">
        <v>199</v>
      </c>
      <c r="AU663" s="243" t="s">
        <v>81</v>
      </c>
      <c r="AV663" s="13" t="s">
        <v>79</v>
      </c>
      <c r="AW663" s="13" t="s">
        <v>33</v>
      </c>
      <c r="AX663" s="13" t="s">
        <v>72</v>
      </c>
      <c r="AY663" s="243" t="s">
        <v>187</v>
      </c>
    </row>
    <row r="664" s="13" customFormat="1">
      <c r="A664" s="13"/>
      <c r="B664" s="233"/>
      <c r="C664" s="234"/>
      <c r="D664" s="235" t="s">
        <v>199</v>
      </c>
      <c r="E664" s="236" t="s">
        <v>19</v>
      </c>
      <c r="F664" s="237" t="s">
        <v>892</v>
      </c>
      <c r="G664" s="234"/>
      <c r="H664" s="236" t="s">
        <v>19</v>
      </c>
      <c r="I664" s="238"/>
      <c r="J664" s="234"/>
      <c r="K664" s="234"/>
      <c r="L664" s="239"/>
      <c r="M664" s="240"/>
      <c r="N664" s="241"/>
      <c r="O664" s="241"/>
      <c r="P664" s="241"/>
      <c r="Q664" s="241"/>
      <c r="R664" s="241"/>
      <c r="S664" s="241"/>
      <c r="T664" s="24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3" t="s">
        <v>199</v>
      </c>
      <c r="AU664" s="243" t="s">
        <v>81</v>
      </c>
      <c r="AV664" s="13" t="s">
        <v>79</v>
      </c>
      <c r="AW664" s="13" t="s">
        <v>33</v>
      </c>
      <c r="AX664" s="13" t="s">
        <v>72</v>
      </c>
      <c r="AY664" s="243" t="s">
        <v>187</v>
      </c>
    </row>
    <row r="665" s="13" customFormat="1">
      <c r="A665" s="13"/>
      <c r="B665" s="233"/>
      <c r="C665" s="234"/>
      <c r="D665" s="235" t="s">
        <v>199</v>
      </c>
      <c r="E665" s="236" t="s">
        <v>19</v>
      </c>
      <c r="F665" s="237" t="s">
        <v>893</v>
      </c>
      <c r="G665" s="234"/>
      <c r="H665" s="236" t="s">
        <v>19</v>
      </c>
      <c r="I665" s="238"/>
      <c r="J665" s="234"/>
      <c r="K665" s="234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199</v>
      </c>
      <c r="AU665" s="243" t="s">
        <v>81</v>
      </c>
      <c r="AV665" s="13" t="s">
        <v>79</v>
      </c>
      <c r="AW665" s="13" t="s">
        <v>33</v>
      </c>
      <c r="AX665" s="13" t="s">
        <v>72</v>
      </c>
      <c r="AY665" s="243" t="s">
        <v>187</v>
      </c>
    </row>
    <row r="666" s="14" customFormat="1">
      <c r="A666" s="14"/>
      <c r="B666" s="244"/>
      <c r="C666" s="245"/>
      <c r="D666" s="235" t="s">
        <v>199</v>
      </c>
      <c r="E666" s="246" t="s">
        <v>19</v>
      </c>
      <c r="F666" s="247" t="s">
        <v>612</v>
      </c>
      <c r="G666" s="245"/>
      <c r="H666" s="248">
        <v>49.732999999999997</v>
      </c>
      <c r="I666" s="249"/>
      <c r="J666" s="245"/>
      <c r="K666" s="245"/>
      <c r="L666" s="250"/>
      <c r="M666" s="251"/>
      <c r="N666" s="252"/>
      <c r="O666" s="252"/>
      <c r="P666" s="252"/>
      <c r="Q666" s="252"/>
      <c r="R666" s="252"/>
      <c r="S666" s="252"/>
      <c r="T666" s="253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4" t="s">
        <v>199</v>
      </c>
      <c r="AU666" s="254" t="s">
        <v>81</v>
      </c>
      <c r="AV666" s="14" t="s">
        <v>81</v>
      </c>
      <c r="AW666" s="14" t="s">
        <v>33</v>
      </c>
      <c r="AX666" s="14" t="s">
        <v>72</v>
      </c>
      <c r="AY666" s="254" t="s">
        <v>187</v>
      </c>
    </row>
    <row r="667" s="16" customFormat="1">
      <c r="A667" s="16"/>
      <c r="B667" s="279"/>
      <c r="C667" s="280"/>
      <c r="D667" s="235" t="s">
        <v>199</v>
      </c>
      <c r="E667" s="281" t="s">
        <v>19</v>
      </c>
      <c r="F667" s="282" t="s">
        <v>763</v>
      </c>
      <c r="G667" s="280"/>
      <c r="H667" s="283">
        <v>280.464</v>
      </c>
      <c r="I667" s="284"/>
      <c r="J667" s="280"/>
      <c r="K667" s="280"/>
      <c r="L667" s="285"/>
      <c r="M667" s="286"/>
      <c r="N667" s="287"/>
      <c r="O667" s="287"/>
      <c r="P667" s="287"/>
      <c r="Q667" s="287"/>
      <c r="R667" s="287"/>
      <c r="S667" s="287"/>
      <c r="T667" s="288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T667" s="289" t="s">
        <v>199</v>
      </c>
      <c r="AU667" s="289" t="s">
        <v>81</v>
      </c>
      <c r="AV667" s="16" t="s">
        <v>230</v>
      </c>
      <c r="AW667" s="16" t="s">
        <v>33</v>
      </c>
      <c r="AX667" s="16" t="s">
        <v>72</v>
      </c>
      <c r="AY667" s="289" t="s">
        <v>187</v>
      </c>
    </row>
    <row r="668" s="13" customFormat="1">
      <c r="A668" s="13"/>
      <c r="B668" s="233"/>
      <c r="C668" s="234"/>
      <c r="D668" s="235" t="s">
        <v>199</v>
      </c>
      <c r="E668" s="236" t="s">
        <v>19</v>
      </c>
      <c r="F668" s="237" t="s">
        <v>899</v>
      </c>
      <c r="G668" s="234"/>
      <c r="H668" s="236" t="s">
        <v>19</v>
      </c>
      <c r="I668" s="238"/>
      <c r="J668" s="234"/>
      <c r="K668" s="234"/>
      <c r="L668" s="239"/>
      <c r="M668" s="240"/>
      <c r="N668" s="241"/>
      <c r="O668" s="241"/>
      <c r="P668" s="241"/>
      <c r="Q668" s="241"/>
      <c r="R668" s="241"/>
      <c r="S668" s="241"/>
      <c r="T668" s="24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3" t="s">
        <v>199</v>
      </c>
      <c r="AU668" s="243" t="s">
        <v>81</v>
      </c>
      <c r="AV668" s="13" t="s">
        <v>79</v>
      </c>
      <c r="AW668" s="13" t="s">
        <v>33</v>
      </c>
      <c r="AX668" s="13" t="s">
        <v>72</v>
      </c>
      <c r="AY668" s="243" t="s">
        <v>187</v>
      </c>
    </row>
    <row r="669" s="13" customFormat="1">
      <c r="A669" s="13"/>
      <c r="B669" s="233"/>
      <c r="C669" s="234"/>
      <c r="D669" s="235" t="s">
        <v>199</v>
      </c>
      <c r="E669" s="236" t="s">
        <v>19</v>
      </c>
      <c r="F669" s="237" t="s">
        <v>717</v>
      </c>
      <c r="G669" s="234"/>
      <c r="H669" s="236" t="s">
        <v>19</v>
      </c>
      <c r="I669" s="238"/>
      <c r="J669" s="234"/>
      <c r="K669" s="234"/>
      <c r="L669" s="239"/>
      <c r="M669" s="240"/>
      <c r="N669" s="241"/>
      <c r="O669" s="241"/>
      <c r="P669" s="241"/>
      <c r="Q669" s="241"/>
      <c r="R669" s="241"/>
      <c r="S669" s="241"/>
      <c r="T669" s="24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3" t="s">
        <v>199</v>
      </c>
      <c r="AU669" s="243" t="s">
        <v>81</v>
      </c>
      <c r="AV669" s="13" t="s">
        <v>79</v>
      </c>
      <c r="AW669" s="13" t="s">
        <v>33</v>
      </c>
      <c r="AX669" s="13" t="s">
        <v>72</v>
      </c>
      <c r="AY669" s="243" t="s">
        <v>187</v>
      </c>
    </row>
    <row r="670" s="13" customFormat="1">
      <c r="A670" s="13"/>
      <c r="B670" s="233"/>
      <c r="C670" s="234"/>
      <c r="D670" s="235" t="s">
        <v>199</v>
      </c>
      <c r="E670" s="236" t="s">
        <v>19</v>
      </c>
      <c r="F670" s="237" t="s">
        <v>216</v>
      </c>
      <c r="G670" s="234"/>
      <c r="H670" s="236" t="s">
        <v>19</v>
      </c>
      <c r="I670" s="238"/>
      <c r="J670" s="234"/>
      <c r="K670" s="234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199</v>
      </c>
      <c r="AU670" s="243" t="s">
        <v>81</v>
      </c>
      <c r="AV670" s="13" t="s">
        <v>79</v>
      </c>
      <c r="AW670" s="13" t="s">
        <v>33</v>
      </c>
      <c r="AX670" s="13" t="s">
        <v>72</v>
      </c>
      <c r="AY670" s="243" t="s">
        <v>187</v>
      </c>
    </row>
    <row r="671" s="13" customFormat="1">
      <c r="A671" s="13"/>
      <c r="B671" s="233"/>
      <c r="C671" s="234"/>
      <c r="D671" s="235" t="s">
        <v>199</v>
      </c>
      <c r="E671" s="236" t="s">
        <v>19</v>
      </c>
      <c r="F671" s="237" t="s">
        <v>718</v>
      </c>
      <c r="G671" s="234"/>
      <c r="H671" s="236" t="s">
        <v>19</v>
      </c>
      <c r="I671" s="238"/>
      <c r="J671" s="234"/>
      <c r="K671" s="234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199</v>
      </c>
      <c r="AU671" s="243" t="s">
        <v>81</v>
      </c>
      <c r="AV671" s="13" t="s">
        <v>79</v>
      </c>
      <c r="AW671" s="13" t="s">
        <v>33</v>
      </c>
      <c r="AX671" s="13" t="s">
        <v>72</v>
      </c>
      <c r="AY671" s="243" t="s">
        <v>187</v>
      </c>
    </row>
    <row r="672" s="13" customFormat="1">
      <c r="A672" s="13"/>
      <c r="B672" s="233"/>
      <c r="C672" s="234"/>
      <c r="D672" s="235" t="s">
        <v>199</v>
      </c>
      <c r="E672" s="236" t="s">
        <v>19</v>
      </c>
      <c r="F672" s="237" t="s">
        <v>719</v>
      </c>
      <c r="G672" s="234"/>
      <c r="H672" s="236" t="s">
        <v>19</v>
      </c>
      <c r="I672" s="238"/>
      <c r="J672" s="234"/>
      <c r="K672" s="234"/>
      <c r="L672" s="239"/>
      <c r="M672" s="240"/>
      <c r="N672" s="241"/>
      <c r="O672" s="241"/>
      <c r="P672" s="241"/>
      <c r="Q672" s="241"/>
      <c r="R672" s="241"/>
      <c r="S672" s="241"/>
      <c r="T672" s="24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3" t="s">
        <v>199</v>
      </c>
      <c r="AU672" s="243" t="s">
        <v>81</v>
      </c>
      <c r="AV672" s="13" t="s">
        <v>79</v>
      </c>
      <c r="AW672" s="13" t="s">
        <v>33</v>
      </c>
      <c r="AX672" s="13" t="s">
        <v>72</v>
      </c>
      <c r="AY672" s="243" t="s">
        <v>187</v>
      </c>
    </row>
    <row r="673" s="14" customFormat="1">
      <c r="A673" s="14"/>
      <c r="B673" s="244"/>
      <c r="C673" s="245"/>
      <c r="D673" s="235" t="s">
        <v>199</v>
      </c>
      <c r="E673" s="246" t="s">
        <v>19</v>
      </c>
      <c r="F673" s="247" t="s">
        <v>683</v>
      </c>
      <c r="G673" s="245"/>
      <c r="H673" s="248">
        <v>60.401000000000003</v>
      </c>
      <c r="I673" s="249"/>
      <c r="J673" s="245"/>
      <c r="K673" s="245"/>
      <c r="L673" s="250"/>
      <c r="M673" s="251"/>
      <c r="N673" s="252"/>
      <c r="O673" s="252"/>
      <c r="P673" s="252"/>
      <c r="Q673" s="252"/>
      <c r="R673" s="252"/>
      <c r="S673" s="252"/>
      <c r="T673" s="253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4" t="s">
        <v>199</v>
      </c>
      <c r="AU673" s="254" t="s">
        <v>81</v>
      </c>
      <c r="AV673" s="14" t="s">
        <v>81</v>
      </c>
      <c r="AW673" s="14" t="s">
        <v>33</v>
      </c>
      <c r="AX673" s="14" t="s">
        <v>72</v>
      </c>
      <c r="AY673" s="254" t="s">
        <v>187</v>
      </c>
    </row>
    <row r="674" s="13" customFormat="1">
      <c r="A674" s="13"/>
      <c r="B674" s="233"/>
      <c r="C674" s="234"/>
      <c r="D674" s="235" t="s">
        <v>199</v>
      </c>
      <c r="E674" s="236" t="s">
        <v>19</v>
      </c>
      <c r="F674" s="237" t="s">
        <v>720</v>
      </c>
      <c r="G674" s="234"/>
      <c r="H674" s="236" t="s">
        <v>19</v>
      </c>
      <c r="I674" s="238"/>
      <c r="J674" s="234"/>
      <c r="K674" s="234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199</v>
      </c>
      <c r="AU674" s="243" t="s">
        <v>81</v>
      </c>
      <c r="AV674" s="13" t="s">
        <v>79</v>
      </c>
      <c r="AW674" s="13" t="s">
        <v>33</v>
      </c>
      <c r="AX674" s="13" t="s">
        <v>72</v>
      </c>
      <c r="AY674" s="243" t="s">
        <v>187</v>
      </c>
    </row>
    <row r="675" s="13" customFormat="1">
      <c r="A675" s="13"/>
      <c r="B675" s="233"/>
      <c r="C675" s="234"/>
      <c r="D675" s="235" t="s">
        <v>199</v>
      </c>
      <c r="E675" s="236" t="s">
        <v>19</v>
      </c>
      <c r="F675" s="237" t="s">
        <v>220</v>
      </c>
      <c r="G675" s="234"/>
      <c r="H675" s="236" t="s">
        <v>19</v>
      </c>
      <c r="I675" s="238"/>
      <c r="J675" s="234"/>
      <c r="K675" s="234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199</v>
      </c>
      <c r="AU675" s="243" t="s">
        <v>81</v>
      </c>
      <c r="AV675" s="13" t="s">
        <v>79</v>
      </c>
      <c r="AW675" s="13" t="s">
        <v>33</v>
      </c>
      <c r="AX675" s="13" t="s">
        <v>72</v>
      </c>
      <c r="AY675" s="243" t="s">
        <v>187</v>
      </c>
    </row>
    <row r="676" s="13" customFormat="1">
      <c r="A676" s="13"/>
      <c r="B676" s="233"/>
      <c r="C676" s="234"/>
      <c r="D676" s="235" t="s">
        <v>199</v>
      </c>
      <c r="E676" s="236" t="s">
        <v>19</v>
      </c>
      <c r="F676" s="237" t="s">
        <v>718</v>
      </c>
      <c r="G676" s="234"/>
      <c r="H676" s="236" t="s">
        <v>19</v>
      </c>
      <c r="I676" s="238"/>
      <c r="J676" s="234"/>
      <c r="K676" s="234"/>
      <c r="L676" s="239"/>
      <c r="M676" s="240"/>
      <c r="N676" s="241"/>
      <c r="O676" s="241"/>
      <c r="P676" s="241"/>
      <c r="Q676" s="241"/>
      <c r="R676" s="241"/>
      <c r="S676" s="241"/>
      <c r="T676" s="24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3" t="s">
        <v>199</v>
      </c>
      <c r="AU676" s="243" t="s">
        <v>81</v>
      </c>
      <c r="AV676" s="13" t="s">
        <v>79</v>
      </c>
      <c r="AW676" s="13" t="s">
        <v>33</v>
      </c>
      <c r="AX676" s="13" t="s">
        <v>72</v>
      </c>
      <c r="AY676" s="243" t="s">
        <v>187</v>
      </c>
    </row>
    <row r="677" s="13" customFormat="1">
      <c r="A677" s="13"/>
      <c r="B677" s="233"/>
      <c r="C677" s="234"/>
      <c r="D677" s="235" t="s">
        <v>199</v>
      </c>
      <c r="E677" s="236" t="s">
        <v>19</v>
      </c>
      <c r="F677" s="237" t="s">
        <v>719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199</v>
      </c>
      <c r="AU677" s="243" t="s">
        <v>81</v>
      </c>
      <c r="AV677" s="13" t="s">
        <v>79</v>
      </c>
      <c r="AW677" s="13" t="s">
        <v>33</v>
      </c>
      <c r="AX677" s="13" t="s">
        <v>72</v>
      </c>
      <c r="AY677" s="243" t="s">
        <v>187</v>
      </c>
    </row>
    <row r="678" s="14" customFormat="1">
      <c r="A678" s="14"/>
      <c r="B678" s="244"/>
      <c r="C678" s="245"/>
      <c r="D678" s="235" t="s">
        <v>199</v>
      </c>
      <c r="E678" s="246" t="s">
        <v>19</v>
      </c>
      <c r="F678" s="247" t="s">
        <v>685</v>
      </c>
      <c r="G678" s="245"/>
      <c r="H678" s="248">
        <v>20.408000000000001</v>
      </c>
      <c r="I678" s="249"/>
      <c r="J678" s="245"/>
      <c r="K678" s="245"/>
      <c r="L678" s="250"/>
      <c r="M678" s="251"/>
      <c r="N678" s="252"/>
      <c r="O678" s="252"/>
      <c r="P678" s="252"/>
      <c r="Q678" s="252"/>
      <c r="R678" s="252"/>
      <c r="S678" s="252"/>
      <c r="T678" s="253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4" t="s">
        <v>199</v>
      </c>
      <c r="AU678" s="254" t="s">
        <v>81</v>
      </c>
      <c r="AV678" s="14" t="s">
        <v>81</v>
      </c>
      <c r="AW678" s="14" t="s">
        <v>33</v>
      </c>
      <c r="AX678" s="14" t="s">
        <v>72</v>
      </c>
      <c r="AY678" s="254" t="s">
        <v>187</v>
      </c>
    </row>
    <row r="679" s="13" customFormat="1">
      <c r="A679" s="13"/>
      <c r="B679" s="233"/>
      <c r="C679" s="234"/>
      <c r="D679" s="235" t="s">
        <v>199</v>
      </c>
      <c r="E679" s="236" t="s">
        <v>19</v>
      </c>
      <c r="F679" s="237" t="s">
        <v>721</v>
      </c>
      <c r="G679" s="234"/>
      <c r="H679" s="236" t="s">
        <v>19</v>
      </c>
      <c r="I679" s="238"/>
      <c r="J679" s="234"/>
      <c r="K679" s="234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199</v>
      </c>
      <c r="AU679" s="243" t="s">
        <v>81</v>
      </c>
      <c r="AV679" s="13" t="s">
        <v>79</v>
      </c>
      <c r="AW679" s="13" t="s">
        <v>33</v>
      </c>
      <c r="AX679" s="13" t="s">
        <v>72</v>
      </c>
      <c r="AY679" s="243" t="s">
        <v>187</v>
      </c>
    </row>
    <row r="680" s="13" customFormat="1">
      <c r="A680" s="13"/>
      <c r="B680" s="233"/>
      <c r="C680" s="234"/>
      <c r="D680" s="235" t="s">
        <v>199</v>
      </c>
      <c r="E680" s="236" t="s">
        <v>19</v>
      </c>
      <c r="F680" s="237" t="s">
        <v>269</v>
      </c>
      <c r="G680" s="234"/>
      <c r="H680" s="236" t="s">
        <v>19</v>
      </c>
      <c r="I680" s="238"/>
      <c r="J680" s="234"/>
      <c r="K680" s="234"/>
      <c r="L680" s="239"/>
      <c r="M680" s="240"/>
      <c r="N680" s="241"/>
      <c r="O680" s="241"/>
      <c r="P680" s="241"/>
      <c r="Q680" s="241"/>
      <c r="R680" s="241"/>
      <c r="S680" s="241"/>
      <c r="T680" s="24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3" t="s">
        <v>199</v>
      </c>
      <c r="AU680" s="243" t="s">
        <v>81</v>
      </c>
      <c r="AV680" s="13" t="s">
        <v>79</v>
      </c>
      <c r="AW680" s="13" t="s">
        <v>33</v>
      </c>
      <c r="AX680" s="13" t="s">
        <v>72</v>
      </c>
      <c r="AY680" s="243" t="s">
        <v>187</v>
      </c>
    </row>
    <row r="681" s="13" customFormat="1">
      <c r="A681" s="13"/>
      <c r="B681" s="233"/>
      <c r="C681" s="234"/>
      <c r="D681" s="235" t="s">
        <v>199</v>
      </c>
      <c r="E681" s="236" t="s">
        <v>19</v>
      </c>
      <c r="F681" s="237" t="s">
        <v>718</v>
      </c>
      <c r="G681" s="234"/>
      <c r="H681" s="236" t="s">
        <v>19</v>
      </c>
      <c r="I681" s="238"/>
      <c r="J681" s="234"/>
      <c r="K681" s="234"/>
      <c r="L681" s="239"/>
      <c r="M681" s="240"/>
      <c r="N681" s="241"/>
      <c r="O681" s="241"/>
      <c r="P681" s="241"/>
      <c r="Q681" s="241"/>
      <c r="R681" s="241"/>
      <c r="S681" s="241"/>
      <c r="T681" s="24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3" t="s">
        <v>199</v>
      </c>
      <c r="AU681" s="243" t="s">
        <v>81</v>
      </c>
      <c r="AV681" s="13" t="s">
        <v>79</v>
      </c>
      <c r="AW681" s="13" t="s">
        <v>33</v>
      </c>
      <c r="AX681" s="13" t="s">
        <v>72</v>
      </c>
      <c r="AY681" s="243" t="s">
        <v>187</v>
      </c>
    </row>
    <row r="682" s="13" customFormat="1">
      <c r="A682" s="13"/>
      <c r="B682" s="233"/>
      <c r="C682" s="234"/>
      <c r="D682" s="235" t="s">
        <v>199</v>
      </c>
      <c r="E682" s="236" t="s">
        <v>19</v>
      </c>
      <c r="F682" s="237" t="s">
        <v>719</v>
      </c>
      <c r="G682" s="234"/>
      <c r="H682" s="236" t="s">
        <v>19</v>
      </c>
      <c r="I682" s="238"/>
      <c r="J682" s="234"/>
      <c r="K682" s="234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199</v>
      </c>
      <c r="AU682" s="243" t="s">
        <v>81</v>
      </c>
      <c r="AV682" s="13" t="s">
        <v>79</v>
      </c>
      <c r="AW682" s="13" t="s">
        <v>33</v>
      </c>
      <c r="AX682" s="13" t="s">
        <v>72</v>
      </c>
      <c r="AY682" s="243" t="s">
        <v>187</v>
      </c>
    </row>
    <row r="683" s="14" customFormat="1">
      <c r="A683" s="14"/>
      <c r="B683" s="244"/>
      <c r="C683" s="245"/>
      <c r="D683" s="235" t="s">
        <v>199</v>
      </c>
      <c r="E683" s="246" t="s">
        <v>19</v>
      </c>
      <c r="F683" s="247" t="s">
        <v>272</v>
      </c>
      <c r="G683" s="245"/>
      <c r="H683" s="248">
        <v>22.303999999999998</v>
      </c>
      <c r="I683" s="249"/>
      <c r="J683" s="245"/>
      <c r="K683" s="245"/>
      <c r="L683" s="250"/>
      <c r="M683" s="251"/>
      <c r="N683" s="252"/>
      <c r="O683" s="252"/>
      <c r="P683" s="252"/>
      <c r="Q683" s="252"/>
      <c r="R683" s="252"/>
      <c r="S683" s="252"/>
      <c r="T683" s="253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4" t="s">
        <v>199</v>
      </c>
      <c r="AU683" s="254" t="s">
        <v>81</v>
      </c>
      <c r="AV683" s="14" t="s">
        <v>81</v>
      </c>
      <c r="AW683" s="14" t="s">
        <v>33</v>
      </c>
      <c r="AX683" s="14" t="s">
        <v>72</v>
      </c>
      <c r="AY683" s="254" t="s">
        <v>187</v>
      </c>
    </row>
    <row r="684" s="13" customFormat="1">
      <c r="A684" s="13"/>
      <c r="B684" s="233"/>
      <c r="C684" s="234"/>
      <c r="D684" s="235" t="s">
        <v>199</v>
      </c>
      <c r="E684" s="236" t="s">
        <v>19</v>
      </c>
      <c r="F684" s="237" t="s">
        <v>722</v>
      </c>
      <c r="G684" s="234"/>
      <c r="H684" s="236" t="s">
        <v>19</v>
      </c>
      <c r="I684" s="238"/>
      <c r="J684" s="234"/>
      <c r="K684" s="234"/>
      <c r="L684" s="239"/>
      <c r="M684" s="240"/>
      <c r="N684" s="241"/>
      <c r="O684" s="241"/>
      <c r="P684" s="241"/>
      <c r="Q684" s="241"/>
      <c r="R684" s="241"/>
      <c r="S684" s="241"/>
      <c r="T684" s="24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3" t="s">
        <v>199</v>
      </c>
      <c r="AU684" s="243" t="s">
        <v>81</v>
      </c>
      <c r="AV684" s="13" t="s">
        <v>79</v>
      </c>
      <c r="AW684" s="13" t="s">
        <v>33</v>
      </c>
      <c r="AX684" s="13" t="s">
        <v>72</v>
      </c>
      <c r="AY684" s="243" t="s">
        <v>187</v>
      </c>
    </row>
    <row r="685" s="13" customFormat="1">
      <c r="A685" s="13"/>
      <c r="B685" s="233"/>
      <c r="C685" s="234"/>
      <c r="D685" s="235" t="s">
        <v>199</v>
      </c>
      <c r="E685" s="236" t="s">
        <v>19</v>
      </c>
      <c r="F685" s="237" t="s">
        <v>274</v>
      </c>
      <c r="G685" s="234"/>
      <c r="H685" s="236" t="s">
        <v>19</v>
      </c>
      <c r="I685" s="238"/>
      <c r="J685" s="234"/>
      <c r="K685" s="234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199</v>
      </c>
      <c r="AU685" s="243" t="s">
        <v>81</v>
      </c>
      <c r="AV685" s="13" t="s">
        <v>79</v>
      </c>
      <c r="AW685" s="13" t="s">
        <v>33</v>
      </c>
      <c r="AX685" s="13" t="s">
        <v>72</v>
      </c>
      <c r="AY685" s="243" t="s">
        <v>187</v>
      </c>
    </row>
    <row r="686" s="13" customFormat="1">
      <c r="A686" s="13"/>
      <c r="B686" s="233"/>
      <c r="C686" s="234"/>
      <c r="D686" s="235" t="s">
        <v>199</v>
      </c>
      <c r="E686" s="236" t="s">
        <v>19</v>
      </c>
      <c r="F686" s="237" t="s">
        <v>718</v>
      </c>
      <c r="G686" s="234"/>
      <c r="H686" s="236" t="s">
        <v>19</v>
      </c>
      <c r="I686" s="238"/>
      <c r="J686" s="234"/>
      <c r="K686" s="234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199</v>
      </c>
      <c r="AU686" s="243" t="s">
        <v>81</v>
      </c>
      <c r="AV686" s="13" t="s">
        <v>79</v>
      </c>
      <c r="AW686" s="13" t="s">
        <v>33</v>
      </c>
      <c r="AX686" s="13" t="s">
        <v>72</v>
      </c>
      <c r="AY686" s="243" t="s">
        <v>187</v>
      </c>
    </row>
    <row r="687" s="13" customFormat="1">
      <c r="A687" s="13"/>
      <c r="B687" s="233"/>
      <c r="C687" s="234"/>
      <c r="D687" s="235" t="s">
        <v>199</v>
      </c>
      <c r="E687" s="236" t="s">
        <v>19</v>
      </c>
      <c r="F687" s="237" t="s">
        <v>719</v>
      </c>
      <c r="G687" s="234"/>
      <c r="H687" s="236" t="s">
        <v>19</v>
      </c>
      <c r="I687" s="238"/>
      <c r="J687" s="234"/>
      <c r="K687" s="234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199</v>
      </c>
      <c r="AU687" s="243" t="s">
        <v>81</v>
      </c>
      <c r="AV687" s="13" t="s">
        <v>79</v>
      </c>
      <c r="AW687" s="13" t="s">
        <v>33</v>
      </c>
      <c r="AX687" s="13" t="s">
        <v>72</v>
      </c>
      <c r="AY687" s="243" t="s">
        <v>187</v>
      </c>
    </row>
    <row r="688" s="14" customFormat="1">
      <c r="A688" s="14"/>
      <c r="B688" s="244"/>
      <c r="C688" s="245"/>
      <c r="D688" s="235" t="s">
        <v>199</v>
      </c>
      <c r="E688" s="246" t="s">
        <v>19</v>
      </c>
      <c r="F688" s="247" t="s">
        <v>688</v>
      </c>
      <c r="G688" s="245"/>
      <c r="H688" s="248">
        <v>5.5700000000000003</v>
      </c>
      <c r="I688" s="249"/>
      <c r="J688" s="245"/>
      <c r="K688" s="245"/>
      <c r="L688" s="250"/>
      <c r="M688" s="251"/>
      <c r="N688" s="252"/>
      <c r="O688" s="252"/>
      <c r="P688" s="252"/>
      <c r="Q688" s="252"/>
      <c r="R688" s="252"/>
      <c r="S688" s="252"/>
      <c r="T688" s="253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4" t="s">
        <v>199</v>
      </c>
      <c r="AU688" s="254" t="s">
        <v>81</v>
      </c>
      <c r="AV688" s="14" t="s">
        <v>81</v>
      </c>
      <c r="AW688" s="14" t="s">
        <v>33</v>
      </c>
      <c r="AX688" s="14" t="s">
        <v>72</v>
      </c>
      <c r="AY688" s="254" t="s">
        <v>187</v>
      </c>
    </row>
    <row r="689" s="16" customFormat="1">
      <c r="A689" s="16"/>
      <c r="B689" s="279"/>
      <c r="C689" s="280"/>
      <c r="D689" s="235" t="s">
        <v>199</v>
      </c>
      <c r="E689" s="281" t="s">
        <v>19</v>
      </c>
      <c r="F689" s="282" t="s">
        <v>763</v>
      </c>
      <c r="G689" s="280"/>
      <c r="H689" s="283">
        <v>108.68299999999999</v>
      </c>
      <c r="I689" s="284"/>
      <c r="J689" s="280"/>
      <c r="K689" s="280"/>
      <c r="L689" s="285"/>
      <c r="M689" s="286"/>
      <c r="N689" s="287"/>
      <c r="O689" s="287"/>
      <c r="P689" s="287"/>
      <c r="Q689" s="287"/>
      <c r="R689" s="287"/>
      <c r="S689" s="287"/>
      <c r="T689" s="288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T689" s="289" t="s">
        <v>199</v>
      </c>
      <c r="AU689" s="289" t="s">
        <v>81</v>
      </c>
      <c r="AV689" s="16" t="s">
        <v>230</v>
      </c>
      <c r="AW689" s="16" t="s">
        <v>33</v>
      </c>
      <c r="AX689" s="16" t="s">
        <v>72</v>
      </c>
      <c r="AY689" s="289" t="s">
        <v>187</v>
      </c>
    </row>
    <row r="690" s="13" customFormat="1">
      <c r="A690" s="13"/>
      <c r="B690" s="233"/>
      <c r="C690" s="234"/>
      <c r="D690" s="235" t="s">
        <v>199</v>
      </c>
      <c r="E690" s="236" t="s">
        <v>19</v>
      </c>
      <c r="F690" s="237" t="s">
        <v>298</v>
      </c>
      <c r="G690" s="234"/>
      <c r="H690" s="236" t="s">
        <v>19</v>
      </c>
      <c r="I690" s="238"/>
      <c r="J690" s="234"/>
      <c r="K690" s="234"/>
      <c r="L690" s="239"/>
      <c r="M690" s="240"/>
      <c r="N690" s="241"/>
      <c r="O690" s="241"/>
      <c r="P690" s="241"/>
      <c r="Q690" s="241"/>
      <c r="R690" s="241"/>
      <c r="S690" s="241"/>
      <c r="T690" s="242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3" t="s">
        <v>199</v>
      </c>
      <c r="AU690" s="243" t="s">
        <v>81</v>
      </c>
      <c r="AV690" s="13" t="s">
        <v>79</v>
      </c>
      <c r="AW690" s="13" t="s">
        <v>33</v>
      </c>
      <c r="AX690" s="13" t="s">
        <v>72</v>
      </c>
      <c r="AY690" s="243" t="s">
        <v>187</v>
      </c>
    </row>
    <row r="691" s="13" customFormat="1">
      <c r="A691" s="13"/>
      <c r="B691" s="233"/>
      <c r="C691" s="234"/>
      <c r="D691" s="235" t="s">
        <v>199</v>
      </c>
      <c r="E691" s="236" t="s">
        <v>19</v>
      </c>
      <c r="F691" s="237" t="s">
        <v>900</v>
      </c>
      <c r="G691" s="234"/>
      <c r="H691" s="236" t="s">
        <v>19</v>
      </c>
      <c r="I691" s="238"/>
      <c r="J691" s="234"/>
      <c r="K691" s="234"/>
      <c r="L691" s="239"/>
      <c r="M691" s="240"/>
      <c r="N691" s="241"/>
      <c r="O691" s="241"/>
      <c r="P691" s="241"/>
      <c r="Q691" s="241"/>
      <c r="R691" s="241"/>
      <c r="S691" s="241"/>
      <c r="T691" s="24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3" t="s">
        <v>199</v>
      </c>
      <c r="AU691" s="243" t="s">
        <v>81</v>
      </c>
      <c r="AV691" s="13" t="s">
        <v>79</v>
      </c>
      <c r="AW691" s="13" t="s">
        <v>33</v>
      </c>
      <c r="AX691" s="13" t="s">
        <v>72</v>
      </c>
      <c r="AY691" s="243" t="s">
        <v>187</v>
      </c>
    </row>
    <row r="692" s="14" customFormat="1">
      <c r="A692" s="14"/>
      <c r="B692" s="244"/>
      <c r="C692" s="245"/>
      <c r="D692" s="235" t="s">
        <v>199</v>
      </c>
      <c r="E692" s="246" t="s">
        <v>19</v>
      </c>
      <c r="F692" s="247" t="s">
        <v>901</v>
      </c>
      <c r="G692" s="245"/>
      <c r="H692" s="248">
        <v>8.9949999999999992</v>
      </c>
      <c r="I692" s="249"/>
      <c r="J692" s="245"/>
      <c r="K692" s="245"/>
      <c r="L692" s="250"/>
      <c r="M692" s="251"/>
      <c r="N692" s="252"/>
      <c r="O692" s="252"/>
      <c r="P692" s="252"/>
      <c r="Q692" s="252"/>
      <c r="R692" s="252"/>
      <c r="S692" s="252"/>
      <c r="T692" s="253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4" t="s">
        <v>199</v>
      </c>
      <c r="AU692" s="254" t="s">
        <v>81</v>
      </c>
      <c r="AV692" s="14" t="s">
        <v>81</v>
      </c>
      <c r="AW692" s="14" t="s">
        <v>33</v>
      </c>
      <c r="AX692" s="14" t="s">
        <v>72</v>
      </c>
      <c r="AY692" s="254" t="s">
        <v>187</v>
      </c>
    </row>
    <row r="693" s="13" customFormat="1">
      <c r="A693" s="13"/>
      <c r="B693" s="233"/>
      <c r="C693" s="234"/>
      <c r="D693" s="235" t="s">
        <v>199</v>
      </c>
      <c r="E693" s="236" t="s">
        <v>19</v>
      </c>
      <c r="F693" s="237" t="s">
        <v>902</v>
      </c>
      <c r="G693" s="234"/>
      <c r="H693" s="236" t="s">
        <v>19</v>
      </c>
      <c r="I693" s="238"/>
      <c r="J693" s="234"/>
      <c r="K693" s="234"/>
      <c r="L693" s="239"/>
      <c r="M693" s="240"/>
      <c r="N693" s="241"/>
      <c r="O693" s="241"/>
      <c r="P693" s="241"/>
      <c r="Q693" s="241"/>
      <c r="R693" s="241"/>
      <c r="S693" s="241"/>
      <c r="T693" s="24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3" t="s">
        <v>199</v>
      </c>
      <c r="AU693" s="243" t="s">
        <v>81</v>
      </c>
      <c r="AV693" s="13" t="s">
        <v>79</v>
      </c>
      <c r="AW693" s="13" t="s">
        <v>33</v>
      </c>
      <c r="AX693" s="13" t="s">
        <v>72</v>
      </c>
      <c r="AY693" s="243" t="s">
        <v>187</v>
      </c>
    </row>
    <row r="694" s="14" customFormat="1">
      <c r="A694" s="14"/>
      <c r="B694" s="244"/>
      <c r="C694" s="245"/>
      <c r="D694" s="235" t="s">
        <v>199</v>
      </c>
      <c r="E694" s="246" t="s">
        <v>19</v>
      </c>
      <c r="F694" s="247" t="s">
        <v>704</v>
      </c>
      <c r="G694" s="245"/>
      <c r="H694" s="248">
        <v>0.73099999999999998</v>
      </c>
      <c r="I694" s="249"/>
      <c r="J694" s="245"/>
      <c r="K694" s="245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199</v>
      </c>
      <c r="AU694" s="254" t="s">
        <v>81</v>
      </c>
      <c r="AV694" s="14" t="s">
        <v>81</v>
      </c>
      <c r="AW694" s="14" t="s">
        <v>33</v>
      </c>
      <c r="AX694" s="14" t="s">
        <v>72</v>
      </c>
      <c r="AY694" s="254" t="s">
        <v>187</v>
      </c>
    </row>
    <row r="695" s="15" customFormat="1">
      <c r="A695" s="15"/>
      <c r="B695" s="255"/>
      <c r="C695" s="256"/>
      <c r="D695" s="235" t="s">
        <v>199</v>
      </c>
      <c r="E695" s="257" t="s">
        <v>19</v>
      </c>
      <c r="F695" s="258" t="s">
        <v>210</v>
      </c>
      <c r="G695" s="256"/>
      <c r="H695" s="259">
        <v>398.87299999999999</v>
      </c>
      <c r="I695" s="260"/>
      <c r="J695" s="256"/>
      <c r="K695" s="256"/>
      <c r="L695" s="261"/>
      <c r="M695" s="262"/>
      <c r="N695" s="263"/>
      <c r="O695" s="263"/>
      <c r="P695" s="263"/>
      <c r="Q695" s="263"/>
      <c r="R695" s="263"/>
      <c r="S695" s="263"/>
      <c r="T695" s="264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65" t="s">
        <v>199</v>
      </c>
      <c r="AU695" s="265" t="s">
        <v>81</v>
      </c>
      <c r="AV695" s="15" t="s">
        <v>195</v>
      </c>
      <c r="AW695" s="15" t="s">
        <v>33</v>
      </c>
      <c r="AX695" s="15" t="s">
        <v>79</v>
      </c>
      <c r="AY695" s="265" t="s">
        <v>187</v>
      </c>
    </row>
    <row r="696" s="2" customFormat="1" ht="16.5" customHeight="1">
      <c r="A696" s="41"/>
      <c r="B696" s="42"/>
      <c r="C696" s="215" t="s">
        <v>903</v>
      </c>
      <c r="D696" s="215" t="s">
        <v>190</v>
      </c>
      <c r="E696" s="216" t="s">
        <v>904</v>
      </c>
      <c r="F696" s="217" t="s">
        <v>905</v>
      </c>
      <c r="G696" s="218" t="s">
        <v>193</v>
      </c>
      <c r="H696" s="219">
        <v>74.024000000000001</v>
      </c>
      <c r="I696" s="220"/>
      <c r="J696" s="221">
        <f>ROUND(I696*H696,2)</f>
        <v>0</v>
      </c>
      <c r="K696" s="217" t="s">
        <v>194</v>
      </c>
      <c r="L696" s="47"/>
      <c r="M696" s="222" t="s">
        <v>19</v>
      </c>
      <c r="N696" s="223" t="s">
        <v>43</v>
      </c>
      <c r="O696" s="87"/>
      <c r="P696" s="224">
        <f>O696*H696</f>
        <v>0</v>
      </c>
      <c r="Q696" s="224">
        <v>7.1500000000000002E-06</v>
      </c>
      <c r="R696" s="224">
        <f>Q696*H696</f>
        <v>0.00052927159999999998</v>
      </c>
      <c r="S696" s="224">
        <v>0</v>
      </c>
      <c r="T696" s="225">
        <f>S696*H696</f>
        <v>0</v>
      </c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R696" s="226" t="s">
        <v>265</v>
      </c>
      <c r="AT696" s="226" t="s">
        <v>190</v>
      </c>
      <c r="AU696" s="226" t="s">
        <v>81</v>
      </c>
      <c r="AY696" s="20" t="s">
        <v>187</v>
      </c>
      <c r="BE696" s="227">
        <f>IF(N696="základní",J696,0)</f>
        <v>0</v>
      </c>
      <c r="BF696" s="227">
        <f>IF(N696="snížená",J696,0)</f>
        <v>0</v>
      </c>
      <c r="BG696" s="227">
        <f>IF(N696="zákl. přenesená",J696,0)</f>
        <v>0</v>
      </c>
      <c r="BH696" s="227">
        <f>IF(N696="sníž. přenesená",J696,0)</f>
        <v>0</v>
      </c>
      <c r="BI696" s="227">
        <f>IF(N696="nulová",J696,0)</f>
        <v>0</v>
      </c>
      <c r="BJ696" s="20" t="s">
        <v>79</v>
      </c>
      <c r="BK696" s="227">
        <f>ROUND(I696*H696,2)</f>
        <v>0</v>
      </c>
      <c r="BL696" s="20" t="s">
        <v>265</v>
      </c>
      <c r="BM696" s="226" t="s">
        <v>906</v>
      </c>
    </row>
    <row r="697" s="2" customFormat="1">
      <c r="A697" s="41"/>
      <c r="B697" s="42"/>
      <c r="C697" s="43"/>
      <c r="D697" s="228" t="s">
        <v>197</v>
      </c>
      <c r="E697" s="43"/>
      <c r="F697" s="229" t="s">
        <v>907</v>
      </c>
      <c r="G697" s="43"/>
      <c r="H697" s="43"/>
      <c r="I697" s="230"/>
      <c r="J697" s="43"/>
      <c r="K697" s="43"/>
      <c r="L697" s="47"/>
      <c r="M697" s="231"/>
      <c r="N697" s="232"/>
      <c r="O697" s="87"/>
      <c r="P697" s="87"/>
      <c r="Q697" s="87"/>
      <c r="R697" s="87"/>
      <c r="S697" s="87"/>
      <c r="T697" s="88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T697" s="20" t="s">
        <v>197</v>
      </c>
      <c r="AU697" s="20" t="s">
        <v>81</v>
      </c>
    </row>
    <row r="698" s="13" customFormat="1">
      <c r="A698" s="13"/>
      <c r="B698" s="233"/>
      <c r="C698" s="234"/>
      <c r="D698" s="235" t="s">
        <v>199</v>
      </c>
      <c r="E698" s="236" t="s">
        <v>19</v>
      </c>
      <c r="F698" s="237" t="s">
        <v>872</v>
      </c>
      <c r="G698" s="234"/>
      <c r="H698" s="236" t="s">
        <v>19</v>
      </c>
      <c r="I698" s="238"/>
      <c r="J698" s="234"/>
      <c r="K698" s="234"/>
      <c r="L698" s="239"/>
      <c r="M698" s="240"/>
      <c r="N698" s="241"/>
      <c r="O698" s="241"/>
      <c r="P698" s="241"/>
      <c r="Q698" s="241"/>
      <c r="R698" s="241"/>
      <c r="S698" s="241"/>
      <c r="T698" s="24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3" t="s">
        <v>199</v>
      </c>
      <c r="AU698" s="243" t="s">
        <v>81</v>
      </c>
      <c r="AV698" s="13" t="s">
        <v>79</v>
      </c>
      <c r="AW698" s="13" t="s">
        <v>33</v>
      </c>
      <c r="AX698" s="13" t="s">
        <v>72</v>
      </c>
      <c r="AY698" s="243" t="s">
        <v>187</v>
      </c>
    </row>
    <row r="699" s="13" customFormat="1">
      <c r="A699" s="13"/>
      <c r="B699" s="233"/>
      <c r="C699" s="234"/>
      <c r="D699" s="235" t="s">
        <v>199</v>
      </c>
      <c r="E699" s="236" t="s">
        <v>19</v>
      </c>
      <c r="F699" s="237" t="s">
        <v>201</v>
      </c>
      <c r="G699" s="234"/>
      <c r="H699" s="236" t="s">
        <v>19</v>
      </c>
      <c r="I699" s="238"/>
      <c r="J699" s="234"/>
      <c r="K699" s="234"/>
      <c r="L699" s="239"/>
      <c r="M699" s="240"/>
      <c r="N699" s="241"/>
      <c r="O699" s="241"/>
      <c r="P699" s="241"/>
      <c r="Q699" s="241"/>
      <c r="R699" s="241"/>
      <c r="S699" s="241"/>
      <c r="T699" s="24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3" t="s">
        <v>199</v>
      </c>
      <c r="AU699" s="243" t="s">
        <v>81</v>
      </c>
      <c r="AV699" s="13" t="s">
        <v>79</v>
      </c>
      <c r="AW699" s="13" t="s">
        <v>33</v>
      </c>
      <c r="AX699" s="13" t="s">
        <v>72</v>
      </c>
      <c r="AY699" s="243" t="s">
        <v>187</v>
      </c>
    </row>
    <row r="700" s="13" customFormat="1">
      <c r="A700" s="13"/>
      <c r="B700" s="233"/>
      <c r="C700" s="234"/>
      <c r="D700" s="235" t="s">
        <v>199</v>
      </c>
      <c r="E700" s="236" t="s">
        <v>19</v>
      </c>
      <c r="F700" s="237" t="s">
        <v>855</v>
      </c>
      <c r="G700" s="234"/>
      <c r="H700" s="236" t="s">
        <v>19</v>
      </c>
      <c r="I700" s="238"/>
      <c r="J700" s="234"/>
      <c r="K700" s="234"/>
      <c r="L700" s="239"/>
      <c r="M700" s="240"/>
      <c r="N700" s="241"/>
      <c r="O700" s="241"/>
      <c r="P700" s="241"/>
      <c r="Q700" s="241"/>
      <c r="R700" s="241"/>
      <c r="S700" s="241"/>
      <c r="T700" s="24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3" t="s">
        <v>199</v>
      </c>
      <c r="AU700" s="243" t="s">
        <v>81</v>
      </c>
      <c r="AV700" s="13" t="s">
        <v>79</v>
      </c>
      <c r="AW700" s="13" t="s">
        <v>33</v>
      </c>
      <c r="AX700" s="13" t="s">
        <v>72</v>
      </c>
      <c r="AY700" s="243" t="s">
        <v>187</v>
      </c>
    </row>
    <row r="701" s="13" customFormat="1">
      <c r="A701" s="13"/>
      <c r="B701" s="233"/>
      <c r="C701" s="234"/>
      <c r="D701" s="235" t="s">
        <v>199</v>
      </c>
      <c r="E701" s="236" t="s">
        <v>19</v>
      </c>
      <c r="F701" s="237" t="s">
        <v>873</v>
      </c>
      <c r="G701" s="234"/>
      <c r="H701" s="236" t="s">
        <v>19</v>
      </c>
      <c r="I701" s="238"/>
      <c r="J701" s="234"/>
      <c r="K701" s="234"/>
      <c r="L701" s="239"/>
      <c r="M701" s="240"/>
      <c r="N701" s="241"/>
      <c r="O701" s="241"/>
      <c r="P701" s="241"/>
      <c r="Q701" s="241"/>
      <c r="R701" s="241"/>
      <c r="S701" s="241"/>
      <c r="T701" s="24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3" t="s">
        <v>199</v>
      </c>
      <c r="AU701" s="243" t="s">
        <v>81</v>
      </c>
      <c r="AV701" s="13" t="s">
        <v>79</v>
      </c>
      <c r="AW701" s="13" t="s">
        <v>33</v>
      </c>
      <c r="AX701" s="13" t="s">
        <v>72</v>
      </c>
      <c r="AY701" s="243" t="s">
        <v>187</v>
      </c>
    </row>
    <row r="702" s="14" customFormat="1">
      <c r="A702" s="14"/>
      <c r="B702" s="244"/>
      <c r="C702" s="245"/>
      <c r="D702" s="235" t="s">
        <v>199</v>
      </c>
      <c r="E702" s="246" t="s">
        <v>19</v>
      </c>
      <c r="F702" s="247" t="s">
        <v>204</v>
      </c>
      <c r="G702" s="245"/>
      <c r="H702" s="248">
        <v>1.7729999999999999</v>
      </c>
      <c r="I702" s="249"/>
      <c r="J702" s="245"/>
      <c r="K702" s="245"/>
      <c r="L702" s="250"/>
      <c r="M702" s="251"/>
      <c r="N702" s="252"/>
      <c r="O702" s="252"/>
      <c r="P702" s="252"/>
      <c r="Q702" s="252"/>
      <c r="R702" s="252"/>
      <c r="S702" s="252"/>
      <c r="T702" s="253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4" t="s">
        <v>199</v>
      </c>
      <c r="AU702" s="254" t="s">
        <v>81</v>
      </c>
      <c r="AV702" s="14" t="s">
        <v>81</v>
      </c>
      <c r="AW702" s="14" t="s">
        <v>33</v>
      </c>
      <c r="AX702" s="14" t="s">
        <v>72</v>
      </c>
      <c r="AY702" s="254" t="s">
        <v>187</v>
      </c>
    </row>
    <row r="703" s="13" customFormat="1">
      <c r="A703" s="13"/>
      <c r="B703" s="233"/>
      <c r="C703" s="234"/>
      <c r="D703" s="235" t="s">
        <v>199</v>
      </c>
      <c r="E703" s="236" t="s">
        <v>19</v>
      </c>
      <c r="F703" s="237" t="s">
        <v>874</v>
      </c>
      <c r="G703" s="234"/>
      <c r="H703" s="236" t="s">
        <v>19</v>
      </c>
      <c r="I703" s="238"/>
      <c r="J703" s="234"/>
      <c r="K703" s="234"/>
      <c r="L703" s="239"/>
      <c r="M703" s="240"/>
      <c r="N703" s="241"/>
      <c r="O703" s="241"/>
      <c r="P703" s="241"/>
      <c r="Q703" s="241"/>
      <c r="R703" s="241"/>
      <c r="S703" s="241"/>
      <c r="T703" s="24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3" t="s">
        <v>199</v>
      </c>
      <c r="AU703" s="243" t="s">
        <v>81</v>
      </c>
      <c r="AV703" s="13" t="s">
        <v>79</v>
      </c>
      <c r="AW703" s="13" t="s">
        <v>33</v>
      </c>
      <c r="AX703" s="13" t="s">
        <v>72</v>
      </c>
      <c r="AY703" s="243" t="s">
        <v>187</v>
      </c>
    </row>
    <row r="704" s="13" customFormat="1">
      <c r="A704" s="13"/>
      <c r="B704" s="233"/>
      <c r="C704" s="234"/>
      <c r="D704" s="235" t="s">
        <v>199</v>
      </c>
      <c r="E704" s="236" t="s">
        <v>19</v>
      </c>
      <c r="F704" s="237" t="s">
        <v>206</v>
      </c>
      <c r="G704" s="234"/>
      <c r="H704" s="236" t="s">
        <v>19</v>
      </c>
      <c r="I704" s="238"/>
      <c r="J704" s="234"/>
      <c r="K704" s="234"/>
      <c r="L704" s="239"/>
      <c r="M704" s="240"/>
      <c r="N704" s="241"/>
      <c r="O704" s="241"/>
      <c r="P704" s="241"/>
      <c r="Q704" s="241"/>
      <c r="R704" s="241"/>
      <c r="S704" s="241"/>
      <c r="T704" s="24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3" t="s">
        <v>199</v>
      </c>
      <c r="AU704" s="243" t="s">
        <v>81</v>
      </c>
      <c r="AV704" s="13" t="s">
        <v>79</v>
      </c>
      <c r="AW704" s="13" t="s">
        <v>33</v>
      </c>
      <c r="AX704" s="13" t="s">
        <v>72</v>
      </c>
      <c r="AY704" s="243" t="s">
        <v>187</v>
      </c>
    </row>
    <row r="705" s="13" customFormat="1">
      <c r="A705" s="13"/>
      <c r="B705" s="233"/>
      <c r="C705" s="234"/>
      <c r="D705" s="235" t="s">
        <v>199</v>
      </c>
      <c r="E705" s="236" t="s">
        <v>19</v>
      </c>
      <c r="F705" s="237" t="s">
        <v>855</v>
      </c>
      <c r="G705" s="234"/>
      <c r="H705" s="236" t="s">
        <v>19</v>
      </c>
      <c r="I705" s="238"/>
      <c r="J705" s="234"/>
      <c r="K705" s="234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199</v>
      </c>
      <c r="AU705" s="243" t="s">
        <v>81</v>
      </c>
      <c r="AV705" s="13" t="s">
        <v>79</v>
      </c>
      <c r="AW705" s="13" t="s">
        <v>33</v>
      </c>
      <c r="AX705" s="13" t="s">
        <v>72</v>
      </c>
      <c r="AY705" s="243" t="s">
        <v>187</v>
      </c>
    </row>
    <row r="706" s="13" customFormat="1">
      <c r="A706" s="13"/>
      <c r="B706" s="233"/>
      <c r="C706" s="234"/>
      <c r="D706" s="235" t="s">
        <v>199</v>
      </c>
      <c r="E706" s="236" t="s">
        <v>19</v>
      </c>
      <c r="F706" s="237" t="s">
        <v>873</v>
      </c>
      <c r="G706" s="234"/>
      <c r="H706" s="236" t="s">
        <v>19</v>
      </c>
      <c r="I706" s="238"/>
      <c r="J706" s="234"/>
      <c r="K706" s="234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199</v>
      </c>
      <c r="AU706" s="243" t="s">
        <v>81</v>
      </c>
      <c r="AV706" s="13" t="s">
        <v>79</v>
      </c>
      <c r="AW706" s="13" t="s">
        <v>33</v>
      </c>
      <c r="AX706" s="13" t="s">
        <v>72</v>
      </c>
      <c r="AY706" s="243" t="s">
        <v>187</v>
      </c>
    </row>
    <row r="707" s="14" customFormat="1">
      <c r="A707" s="14"/>
      <c r="B707" s="244"/>
      <c r="C707" s="245"/>
      <c r="D707" s="235" t="s">
        <v>199</v>
      </c>
      <c r="E707" s="246" t="s">
        <v>19</v>
      </c>
      <c r="F707" s="247" t="s">
        <v>204</v>
      </c>
      <c r="G707" s="245"/>
      <c r="H707" s="248">
        <v>1.7729999999999999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199</v>
      </c>
      <c r="AU707" s="254" t="s">
        <v>81</v>
      </c>
      <c r="AV707" s="14" t="s">
        <v>81</v>
      </c>
      <c r="AW707" s="14" t="s">
        <v>33</v>
      </c>
      <c r="AX707" s="14" t="s">
        <v>72</v>
      </c>
      <c r="AY707" s="254" t="s">
        <v>187</v>
      </c>
    </row>
    <row r="708" s="13" customFormat="1">
      <c r="A708" s="13"/>
      <c r="B708" s="233"/>
      <c r="C708" s="234"/>
      <c r="D708" s="235" t="s">
        <v>199</v>
      </c>
      <c r="E708" s="236" t="s">
        <v>19</v>
      </c>
      <c r="F708" s="237" t="s">
        <v>875</v>
      </c>
      <c r="G708" s="234"/>
      <c r="H708" s="236" t="s">
        <v>19</v>
      </c>
      <c r="I708" s="238"/>
      <c r="J708" s="234"/>
      <c r="K708" s="234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199</v>
      </c>
      <c r="AU708" s="243" t="s">
        <v>81</v>
      </c>
      <c r="AV708" s="13" t="s">
        <v>79</v>
      </c>
      <c r="AW708" s="13" t="s">
        <v>33</v>
      </c>
      <c r="AX708" s="13" t="s">
        <v>72</v>
      </c>
      <c r="AY708" s="243" t="s">
        <v>187</v>
      </c>
    </row>
    <row r="709" s="13" customFormat="1">
      <c r="A709" s="13"/>
      <c r="B709" s="233"/>
      <c r="C709" s="234"/>
      <c r="D709" s="235" t="s">
        <v>199</v>
      </c>
      <c r="E709" s="236" t="s">
        <v>19</v>
      </c>
      <c r="F709" s="237" t="s">
        <v>216</v>
      </c>
      <c r="G709" s="234"/>
      <c r="H709" s="236" t="s">
        <v>19</v>
      </c>
      <c r="I709" s="238"/>
      <c r="J709" s="234"/>
      <c r="K709" s="234"/>
      <c r="L709" s="239"/>
      <c r="M709" s="240"/>
      <c r="N709" s="241"/>
      <c r="O709" s="241"/>
      <c r="P709" s="241"/>
      <c r="Q709" s="241"/>
      <c r="R709" s="241"/>
      <c r="S709" s="241"/>
      <c r="T709" s="24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3" t="s">
        <v>199</v>
      </c>
      <c r="AU709" s="243" t="s">
        <v>81</v>
      </c>
      <c r="AV709" s="13" t="s">
        <v>79</v>
      </c>
      <c r="AW709" s="13" t="s">
        <v>33</v>
      </c>
      <c r="AX709" s="13" t="s">
        <v>72</v>
      </c>
      <c r="AY709" s="243" t="s">
        <v>187</v>
      </c>
    </row>
    <row r="710" s="13" customFormat="1">
      <c r="A710" s="13"/>
      <c r="B710" s="233"/>
      <c r="C710" s="234"/>
      <c r="D710" s="235" t="s">
        <v>199</v>
      </c>
      <c r="E710" s="236" t="s">
        <v>19</v>
      </c>
      <c r="F710" s="237" t="s">
        <v>855</v>
      </c>
      <c r="G710" s="234"/>
      <c r="H710" s="236" t="s">
        <v>19</v>
      </c>
      <c r="I710" s="238"/>
      <c r="J710" s="234"/>
      <c r="K710" s="234"/>
      <c r="L710" s="239"/>
      <c r="M710" s="240"/>
      <c r="N710" s="241"/>
      <c r="O710" s="241"/>
      <c r="P710" s="241"/>
      <c r="Q710" s="241"/>
      <c r="R710" s="241"/>
      <c r="S710" s="241"/>
      <c r="T710" s="24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3" t="s">
        <v>199</v>
      </c>
      <c r="AU710" s="243" t="s">
        <v>81</v>
      </c>
      <c r="AV710" s="13" t="s">
        <v>79</v>
      </c>
      <c r="AW710" s="13" t="s">
        <v>33</v>
      </c>
      <c r="AX710" s="13" t="s">
        <v>72</v>
      </c>
      <c r="AY710" s="243" t="s">
        <v>187</v>
      </c>
    </row>
    <row r="711" s="13" customFormat="1">
      <c r="A711" s="13"/>
      <c r="B711" s="233"/>
      <c r="C711" s="234"/>
      <c r="D711" s="235" t="s">
        <v>199</v>
      </c>
      <c r="E711" s="236" t="s">
        <v>19</v>
      </c>
      <c r="F711" s="237" t="s">
        <v>873</v>
      </c>
      <c r="G711" s="234"/>
      <c r="H711" s="236" t="s">
        <v>19</v>
      </c>
      <c r="I711" s="238"/>
      <c r="J711" s="234"/>
      <c r="K711" s="234"/>
      <c r="L711" s="239"/>
      <c r="M711" s="240"/>
      <c r="N711" s="241"/>
      <c r="O711" s="241"/>
      <c r="P711" s="241"/>
      <c r="Q711" s="241"/>
      <c r="R711" s="241"/>
      <c r="S711" s="241"/>
      <c r="T711" s="24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3" t="s">
        <v>199</v>
      </c>
      <c r="AU711" s="243" t="s">
        <v>81</v>
      </c>
      <c r="AV711" s="13" t="s">
        <v>79</v>
      </c>
      <c r="AW711" s="13" t="s">
        <v>33</v>
      </c>
      <c r="AX711" s="13" t="s">
        <v>72</v>
      </c>
      <c r="AY711" s="243" t="s">
        <v>187</v>
      </c>
    </row>
    <row r="712" s="14" customFormat="1">
      <c r="A712" s="14"/>
      <c r="B712" s="244"/>
      <c r="C712" s="245"/>
      <c r="D712" s="235" t="s">
        <v>199</v>
      </c>
      <c r="E712" s="246" t="s">
        <v>19</v>
      </c>
      <c r="F712" s="247" t="s">
        <v>876</v>
      </c>
      <c r="G712" s="245"/>
      <c r="H712" s="248">
        <v>27.678999999999998</v>
      </c>
      <c r="I712" s="249"/>
      <c r="J712" s="245"/>
      <c r="K712" s="245"/>
      <c r="L712" s="250"/>
      <c r="M712" s="251"/>
      <c r="N712" s="252"/>
      <c r="O712" s="252"/>
      <c r="P712" s="252"/>
      <c r="Q712" s="252"/>
      <c r="R712" s="252"/>
      <c r="S712" s="252"/>
      <c r="T712" s="253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4" t="s">
        <v>199</v>
      </c>
      <c r="AU712" s="254" t="s">
        <v>81</v>
      </c>
      <c r="AV712" s="14" t="s">
        <v>81</v>
      </c>
      <c r="AW712" s="14" t="s">
        <v>33</v>
      </c>
      <c r="AX712" s="14" t="s">
        <v>72</v>
      </c>
      <c r="AY712" s="254" t="s">
        <v>187</v>
      </c>
    </row>
    <row r="713" s="13" customFormat="1">
      <c r="A713" s="13"/>
      <c r="B713" s="233"/>
      <c r="C713" s="234"/>
      <c r="D713" s="235" t="s">
        <v>199</v>
      </c>
      <c r="E713" s="236" t="s">
        <v>19</v>
      </c>
      <c r="F713" s="237" t="s">
        <v>877</v>
      </c>
      <c r="G713" s="234"/>
      <c r="H713" s="236" t="s">
        <v>19</v>
      </c>
      <c r="I713" s="238"/>
      <c r="J713" s="234"/>
      <c r="K713" s="234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199</v>
      </c>
      <c r="AU713" s="243" t="s">
        <v>81</v>
      </c>
      <c r="AV713" s="13" t="s">
        <v>79</v>
      </c>
      <c r="AW713" s="13" t="s">
        <v>33</v>
      </c>
      <c r="AX713" s="13" t="s">
        <v>72</v>
      </c>
      <c r="AY713" s="243" t="s">
        <v>187</v>
      </c>
    </row>
    <row r="714" s="13" customFormat="1">
      <c r="A714" s="13"/>
      <c r="B714" s="233"/>
      <c r="C714" s="234"/>
      <c r="D714" s="235" t="s">
        <v>199</v>
      </c>
      <c r="E714" s="236" t="s">
        <v>19</v>
      </c>
      <c r="F714" s="237" t="s">
        <v>220</v>
      </c>
      <c r="G714" s="234"/>
      <c r="H714" s="236" t="s">
        <v>19</v>
      </c>
      <c r="I714" s="238"/>
      <c r="J714" s="234"/>
      <c r="K714" s="234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199</v>
      </c>
      <c r="AU714" s="243" t="s">
        <v>81</v>
      </c>
      <c r="AV714" s="13" t="s">
        <v>79</v>
      </c>
      <c r="AW714" s="13" t="s">
        <v>33</v>
      </c>
      <c r="AX714" s="13" t="s">
        <v>72</v>
      </c>
      <c r="AY714" s="243" t="s">
        <v>187</v>
      </c>
    </row>
    <row r="715" s="13" customFormat="1">
      <c r="A715" s="13"/>
      <c r="B715" s="233"/>
      <c r="C715" s="234"/>
      <c r="D715" s="235" t="s">
        <v>199</v>
      </c>
      <c r="E715" s="236" t="s">
        <v>19</v>
      </c>
      <c r="F715" s="237" t="s">
        <v>855</v>
      </c>
      <c r="G715" s="234"/>
      <c r="H715" s="236" t="s">
        <v>19</v>
      </c>
      <c r="I715" s="238"/>
      <c r="J715" s="234"/>
      <c r="K715" s="234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199</v>
      </c>
      <c r="AU715" s="243" t="s">
        <v>81</v>
      </c>
      <c r="AV715" s="13" t="s">
        <v>79</v>
      </c>
      <c r="AW715" s="13" t="s">
        <v>33</v>
      </c>
      <c r="AX715" s="13" t="s">
        <v>72</v>
      </c>
      <c r="AY715" s="243" t="s">
        <v>187</v>
      </c>
    </row>
    <row r="716" s="13" customFormat="1">
      <c r="A716" s="13"/>
      <c r="B716" s="233"/>
      <c r="C716" s="234"/>
      <c r="D716" s="235" t="s">
        <v>199</v>
      </c>
      <c r="E716" s="236" t="s">
        <v>19</v>
      </c>
      <c r="F716" s="237" t="s">
        <v>873</v>
      </c>
      <c r="G716" s="234"/>
      <c r="H716" s="236" t="s">
        <v>19</v>
      </c>
      <c r="I716" s="238"/>
      <c r="J716" s="234"/>
      <c r="K716" s="234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199</v>
      </c>
      <c r="AU716" s="243" t="s">
        <v>81</v>
      </c>
      <c r="AV716" s="13" t="s">
        <v>79</v>
      </c>
      <c r="AW716" s="13" t="s">
        <v>33</v>
      </c>
      <c r="AX716" s="13" t="s">
        <v>72</v>
      </c>
      <c r="AY716" s="243" t="s">
        <v>187</v>
      </c>
    </row>
    <row r="717" s="14" customFormat="1">
      <c r="A717" s="14"/>
      <c r="B717" s="244"/>
      <c r="C717" s="245"/>
      <c r="D717" s="235" t="s">
        <v>199</v>
      </c>
      <c r="E717" s="246" t="s">
        <v>19</v>
      </c>
      <c r="F717" s="247" t="s">
        <v>878</v>
      </c>
      <c r="G717" s="245"/>
      <c r="H717" s="248">
        <v>15.744999999999999</v>
      </c>
      <c r="I717" s="249"/>
      <c r="J717" s="245"/>
      <c r="K717" s="245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199</v>
      </c>
      <c r="AU717" s="254" t="s">
        <v>81</v>
      </c>
      <c r="AV717" s="14" t="s">
        <v>81</v>
      </c>
      <c r="AW717" s="14" t="s">
        <v>33</v>
      </c>
      <c r="AX717" s="14" t="s">
        <v>72</v>
      </c>
      <c r="AY717" s="254" t="s">
        <v>187</v>
      </c>
    </row>
    <row r="718" s="13" customFormat="1">
      <c r="A718" s="13"/>
      <c r="B718" s="233"/>
      <c r="C718" s="234"/>
      <c r="D718" s="235" t="s">
        <v>199</v>
      </c>
      <c r="E718" s="236" t="s">
        <v>19</v>
      </c>
      <c r="F718" s="237" t="s">
        <v>879</v>
      </c>
      <c r="G718" s="234"/>
      <c r="H718" s="236" t="s">
        <v>19</v>
      </c>
      <c r="I718" s="238"/>
      <c r="J718" s="234"/>
      <c r="K718" s="234"/>
      <c r="L718" s="239"/>
      <c r="M718" s="240"/>
      <c r="N718" s="241"/>
      <c r="O718" s="241"/>
      <c r="P718" s="241"/>
      <c r="Q718" s="241"/>
      <c r="R718" s="241"/>
      <c r="S718" s="241"/>
      <c r="T718" s="24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3" t="s">
        <v>199</v>
      </c>
      <c r="AU718" s="243" t="s">
        <v>81</v>
      </c>
      <c r="AV718" s="13" t="s">
        <v>79</v>
      </c>
      <c r="AW718" s="13" t="s">
        <v>33</v>
      </c>
      <c r="AX718" s="13" t="s">
        <v>72</v>
      </c>
      <c r="AY718" s="243" t="s">
        <v>187</v>
      </c>
    </row>
    <row r="719" s="13" customFormat="1">
      <c r="A719" s="13"/>
      <c r="B719" s="233"/>
      <c r="C719" s="234"/>
      <c r="D719" s="235" t="s">
        <v>199</v>
      </c>
      <c r="E719" s="236" t="s">
        <v>19</v>
      </c>
      <c r="F719" s="237" t="s">
        <v>269</v>
      </c>
      <c r="G719" s="234"/>
      <c r="H719" s="236" t="s">
        <v>19</v>
      </c>
      <c r="I719" s="238"/>
      <c r="J719" s="234"/>
      <c r="K719" s="234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199</v>
      </c>
      <c r="AU719" s="243" t="s">
        <v>81</v>
      </c>
      <c r="AV719" s="13" t="s">
        <v>79</v>
      </c>
      <c r="AW719" s="13" t="s">
        <v>33</v>
      </c>
      <c r="AX719" s="13" t="s">
        <v>72</v>
      </c>
      <c r="AY719" s="243" t="s">
        <v>187</v>
      </c>
    </row>
    <row r="720" s="13" customFormat="1">
      <c r="A720" s="13"/>
      <c r="B720" s="233"/>
      <c r="C720" s="234"/>
      <c r="D720" s="235" t="s">
        <v>199</v>
      </c>
      <c r="E720" s="236" t="s">
        <v>19</v>
      </c>
      <c r="F720" s="237" t="s">
        <v>855</v>
      </c>
      <c r="G720" s="234"/>
      <c r="H720" s="236" t="s">
        <v>19</v>
      </c>
      <c r="I720" s="238"/>
      <c r="J720" s="234"/>
      <c r="K720" s="234"/>
      <c r="L720" s="239"/>
      <c r="M720" s="240"/>
      <c r="N720" s="241"/>
      <c r="O720" s="241"/>
      <c r="P720" s="241"/>
      <c r="Q720" s="241"/>
      <c r="R720" s="241"/>
      <c r="S720" s="241"/>
      <c r="T720" s="24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3" t="s">
        <v>199</v>
      </c>
      <c r="AU720" s="243" t="s">
        <v>81</v>
      </c>
      <c r="AV720" s="13" t="s">
        <v>79</v>
      </c>
      <c r="AW720" s="13" t="s">
        <v>33</v>
      </c>
      <c r="AX720" s="13" t="s">
        <v>72</v>
      </c>
      <c r="AY720" s="243" t="s">
        <v>187</v>
      </c>
    </row>
    <row r="721" s="13" customFormat="1">
      <c r="A721" s="13"/>
      <c r="B721" s="233"/>
      <c r="C721" s="234"/>
      <c r="D721" s="235" t="s">
        <v>199</v>
      </c>
      <c r="E721" s="236" t="s">
        <v>19</v>
      </c>
      <c r="F721" s="237" t="s">
        <v>873</v>
      </c>
      <c r="G721" s="234"/>
      <c r="H721" s="236" t="s">
        <v>19</v>
      </c>
      <c r="I721" s="238"/>
      <c r="J721" s="234"/>
      <c r="K721" s="234"/>
      <c r="L721" s="239"/>
      <c r="M721" s="240"/>
      <c r="N721" s="241"/>
      <c r="O721" s="241"/>
      <c r="P721" s="241"/>
      <c r="Q721" s="241"/>
      <c r="R721" s="241"/>
      <c r="S721" s="241"/>
      <c r="T721" s="24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3" t="s">
        <v>199</v>
      </c>
      <c r="AU721" s="243" t="s">
        <v>81</v>
      </c>
      <c r="AV721" s="13" t="s">
        <v>79</v>
      </c>
      <c r="AW721" s="13" t="s">
        <v>33</v>
      </c>
      <c r="AX721" s="13" t="s">
        <v>72</v>
      </c>
      <c r="AY721" s="243" t="s">
        <v>187</v>
      </c>
    </row>
    <row r="722" s="14" customFormat="1">
      <c r="A722" s="14"/>
      <c r="B722" s="244"/>
      <c r="C722" s="245"/>
      <c r="D722" s="235" t="s">
        <v>199</v>
      </c>
      <c r="E722" s="246" t="s">
        <v>19</v>
      </c>
      <c r="F722" s="247" t="s">
        <v>884</v>
      </c>
      <c r="G722" s="245"/>
      <c r="H722" s="248">
        <v>14.172000000000001</v>
      </c>
      <c r="I722" s="249"/>
      <c r="J722" s="245"/>
      <c r="K722" s="245"/>
      <c r="L722" s="250"/>
      <c r="M722" s="251"/>
      <c r="N722" s="252"/>
      <c r="O722" s="252"/>
      <c r="P722" s="252"/>
      <c r="Q722" s="252"/>
      <c r="R722" s="252"/>
      <c r="S722" s="252"/>
      <c r="T722" s="253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4" t="s">
        <v>199</v>
      </c>
      <c r="AU722" s="254" t="s">
        <v>81</v>
      </c>
      <c r="AV722" s="14" t="s">
        <v>81</v>
      </c>
      <c r="AW722" s="14" t="s">
        <v>33</v>
      </c>
      <c r="AX722" s="14" t="s">
        <v>72</v>
      </c>
      <c r="AY722" s="254" t="s">
        <v>187</v>
      </c>
    </row>
    <row r="723" s="13" customFormat="1">
      <c r="A723" s="13"/>
      <c r="B723" s="233"/>
      <c r="C723" s="234"/>
      <c r="D723" s="235" t="s">
        <v>199</v>
      </c>
      <c r="E723" s="236" t="s">
        <v>19</v>
      </c>
      <c r="F723" s="237" t="s">
        <v>298</v>
      </c>
      <c r="G723" s="234"/>
      <c r="H723" s="236" t="s">
        <v>19</v>
      </c>
      <c r="I723" s="238"/>
      <c r="J723" s="234"/>
      <c r="K723" s="234"/>
      <c r="L723" s="239"/>
      <c r="M723" s="240"/>
      <c r="N723" s="241"/>
      <c r="O723" s="241"/>
      <c r="P723" s="241"/>
      <c r="Q723" s="241"/>
      <c r="R723" s="241"/>
      <c r="S723" s="241"/>
      <c r="T723" s="24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3" t="s">
        <v>199</v>
      </c>
      <c r="AU723" s="243" t="s">
        <v>81</v>
      </c>
      <c r="AV723" s="13" t="s">
        <v>79</v>
      </c>
      <c r="AW723" s="13" t="s">
        <v>33</v>
      </c>
      <c r="AX723" s="13" t="s">
        <v>72</v>
      </c>
      <c r="AY723" s="243" t="s">
        <v>187</v>
      </c>
    </row>
    <row r="724" s="14" customFormat="1">
      <c r="A724" s="14"/>
      <c r="B724" s="244"/>
      <c r="C724" s="245"/>
      <c r="D724" s="235" t="s">
        <v>199</v>
      </c>
      <c r="E724" s="246" t="s">
        <v>19</v>
      </c>
      <c r="F724" s="247" t="s">
        <v>209</v>
      </c>
      <c r="G724" s="245"/>
      <c r="H724" s="248">
        <v>1.1819999999999999</v>
      </c>
      <c r="I724" s="249"/>
      <c r="J724" s="245"/>
      <c r="K724" s="245"/>
      <c r="L724" s="250"/>
      <c r="M724" s="251"/>
      <c r="N724" s="252"/>
      <c r="O724" s="252"/>
      <c r="P724" s="252"/>
      <c r="Q724" s="252"/>
      <c r="R724" s="252"/>
      <c r="S724" s="252"/>
      <c r="T724" s="253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4" t="s">
        <v>199</v>
      </c>
      <c r="AU724" s="254" t="s">
        <v>81</v>
      </c>
      <c r="AV724" s="14" t="s">
        <v>81</v>
      </c>
      <c r="AW724" s="14" t="s">
        <v>33</v>
      </c>
      <c r="AX724" s="14" t="s">
        <v>72</v>
      </c>
      <c r="AY724" s="254" t="s">
        <v>187</v>
      </c>
    </row>
    <row r="725" s="13" customFormat="1">
      <c r="A725" s="13"/>
      <c r="B725" s="233"/>
      <c r="C725" s="234"/>
      <c r="D725" s="235" t="s">
        <v>199</v>
      </c>
      <c r="E725" s="236" t="s">
        <v>19</v>
      </c>
      <c r="F725" s="237" t="s">
        <v>274</v>
      </c>
      <c r="G725" s="234"/>
      <c r="H725" s="236" t="s">
        <v>19</v>
      </c>
      <c r="I725" s="238"/>
      <c r="J725" s="234"/>
      <c r="K725" s="234"/>
      <c r="L725" s="239"/>
      <c r="M725" s="240"/>
      <c r="N725" s="241"/>
      <c r="O725" s="241"/>
      <c r="P725" s="241"/>
      <c r="Q725" s="241"/>
      <c r="R725" s="241"/>
      <c r="S725" s="241"/>
      <c r="T725" s="24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3" t="s">
        <v>199</v>
      </c>
      <c r="AU725" s="243" t="s">
        <v>81</v>
      </c>
      <c r="AV725" s="13" t="s">
        <v>79</v>
      </c>
      <c r="AW725" s="13" t="s">
        <v>33</v>
      </c>
      <c r="AX725" s="13" t="s">
        <v>72</v>
      </c>
      <c r="AY725" s="243" t="s">
        <v>187</v>
      </c>
    </row>
    <row r="726" s="14" customFormat="1">
      <c r="A726" s="14"/>
      <c r="B726" s="244"/>
      <c r="C726" s="245"/>
      <c r="D726" s="235" t="s">
        <v>199</v>
      </c>
      <c r="E726" s="246" t="s">
        <v>19</v>
      </c>
      <c r="F726" s="247" t="s">
        <v>881</v>
      </c>
      <c r="G726" s="245"/>
      <c r="H726" s="248">
        <v>11.699999999999999</v>
      </c>
      <c r="I726" s="249"/>
      <c r="J726" s="245"/>
      <c r="K726" s="245"/>
      <c r="L726" s="250"/>
      <c r="M726" s="251"/>
      <c r="N726" s="252"/>
      <c r="O726" s="252"/>
      <c r="P726" s="252"/>
      <c r="Q726" s="252"/>
      <c r="R726" s="252"/>
      <c r="S726" s="252"/>
      <c r="T726" s="253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4" t="s">
        <v>199</v>
      </c>
      <c r="AU726" s="254" t="s">
        <v>81</v>
      </c>
      <c r="AV726" s="14" t="s">
        <v>81</v>
      </c>
      <c r="AW726" s="14" t="s">
        <v>33</v>
      </c>
      <c r="AX726" s="14" t="s">
        <v>72</v>
      </c>
      <c r="AY726" s="254" t="s">
        <v>187</v>
      </c>
    </row>
    <row r="727" s="15" customFormat="1">
      <c r="A727" s="15"/>
      <c r="B727" s="255"/>
      <c r="C727" s="256"/>
      <c r="D727" s="235" t="s">
        <v>199</v>
      </c>
      <c r="E727" s="257" t="s">
        <v>19</v>
      </c>
      <c r="F727" s="258" t="s">
        <v>210</v>
      </c>
      <c r="G727" s="256"/>
      <c r="H727" s="259">
        <v>74.024000000000001</v>
      </c>
      <c r="I727" s="260"/>
      <c r="J727" s="256"/>
      <c r="K727" s="256"/>
      <c r="L727" s="261"/>
      <c r="M727" s="262"/>
      <c r="N727" s="263"/>
      <c r="O727" s="263"/>
      <c r="P727" s="263"/>
      <c r="Q727" s="263"/>
      <c r="R727" s="263"/>
      <c r="S727" s="263"/>
      <c r="T727" s="264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65" t="s">
        <v>199</v>
      </c>
      <c r="AU727" s="265" t="s">
        <v>81</v>
      </c>
      <c r="AV727" s="15" t="s">
        <v>195</v>
      </c>
      <c r="AW727" s="15" t="s">
        <v>33</v>
      </c>
      <c r="AX727" s="15" t="s">
        <v>79</v>
      </c>
      <c r="AY727" s="265" t="s">
        <v>187</v>
      </c>
    </row>
    <row r="728" s="2" customFormat="1" ht="16.5" customHeight="1">
      <c r="A728" s="41"/>
      <c r="B728" s="42"/>
      <c r="C728" s="215" t="s">
        <v>908</v>
      </c>
      <c r="D728" s="215" t="s">
        <v>190</v>
      </c>
      <c r="E728" s="216" t="s">
        <v>909</v>
      </c>
      <c r="F728" s="217" t="s">
        <v>910</v>
      </c>
      <c r="G728" s="218" t="s">
        <v>193</v>
      </c>
      <c r="H728" s="219">
        <v>125.398</v>
      </c>
      <c r="I728" s="220"/>
      <c r="J728" s="221">
        <f>ROUND(I728*H728,2)</f>
        <v>0</v>
      </c>
      <c r="K728" s="217" t="s">
        <v>194</v>
      </c>
      <c r="L728" s="47"/>
      <c r="M728" s="222" t="s">
        <v>19</v>
      </c>
      <c r="N728" s="223" t="s">
        <v>43</v>
      </c>
      <c r="O728" s="87"/>
      <c r="P728" s="224">
        <f>O728*H728</f>
        <v>0</v>
      </c>
      <c r="Q728" s="224">
        <v>6.2500000000000003E-06</v>
      </c>
      <c r="R728" s="224">
        <f>Q728*H728</f>
        <v>0.00078373750000000002</v>
      </c>
      <c r="S728" s="224">
        <v>0</v>
      </c>
      <c r="T728" s="225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6" t="s">
        <v>265</v>
      </c>
      <c r="AT728" s="226" t="s">
        <v>190</v>
      </c>
      <c r="AU728" s="226" t="s">
        <v>81</v>
      </c>
      <c r="AY728" s="20" t="s">
        <v>187</v>
      </c>
      <c r="BE728" s="227">
        <f>IF(N728="základní",J728,0)</f>
        <v>0</v>
      </c>
      <c r="BF728" s="227">
        <f>IF(N728="snížená",J728,0)</f>
        <v>0</v>
      </c>
      <c r="BG728" s="227">
        <f>IF(N728="zákl. přenesená",J728,0)</f>
        <v>0</v>
      </c>
      <c r="BH728" s="227">
        <f>IF(N728="sníž. přenesená",J728,0)</f>
        <v>0</v>
      </c>
      <c r="BI728" s="227">
        <f>IF(N728="nulová",J728,0)</f>
        <v>0</v>
      </c>
      <c r="BJ728" s="20" t="s">
        <v>79</v>
      </c>
      <c r="BK728" s="227">
        <f>ROUND(I728*H728,2)</f>
        <v>0</v>
      </c>
      <c r="BL728" s="20" t="s">
        <v>265</v>
      </c>
      <c r="BM728" s="226" t="s">
        <v>911</v>
      </c>
    </row>
    <row r="729" s="2" customFormat="1">
      <c r="A729" s="41"/>
      <c r="B729" s="42"/>
      <c r="C729" s="43"/>
      <c r="D729" s="228" t="s">
        <v>197</v>
      </c>
      <c r="E729" s="43"/>
      <c r="F729" s="229" t="s">
        <v>912</v>
      </c>
      <c r="G729" s="43"/>
      <c r="H729" s="43"/>
      <c r="I729" s="230"/>
      <c r="J729" s="43"/>
      <c r="K729" s="43"/>
      <c r="L729" s="47"/>
      <c r="M729" s="231"/>
      <c r="N729" s="232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197</v>
      </c>
      <c r="AU729" s="20" t="s">
        <v>81</v>
      </c>
    </row>
    <row r="730" s="13" customFormat="1">
      <c r="A730" s="13"/>
      <c r="B730" s="233"/>
      <c r="C730" s="234"/>
      <c r="D730" s="235" t="s">
        <v>199</v>
      </c>
      <c r="E730" s="236" t="s">
        <v>19</v>
      </c>
      <c r="F730" s="237" t="s">
        <v>854</v>
      </c>
      <c r="G730" s="234"/>
      <c r="H730" s="236" t="s">
        <v>19</v>
      </c>
      <c r="I730" s="238"/>
      <c r="J730" s="234"/>
      <c r="K730" s="234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199</v>
      </c>
      <c r="AU730" s="243" t="s">
        <v>81</v>
      </c>
      <c r="AV730" s="13" t="s">
        <v>79</v>
      </c>
      <c r="AW730" s="13" t="s">
        <v>33</v>
      </c>
      <c r="AX730" s="13" t="s">
        <v>72</v>
      </c>
      <c r="AY730" s="243" t="s">
        <v>187</v>
      </c>
    </row>
    <row r="731" s="13" customFormat="1">
      <c r="A731" s="13"/>
      <c r="B731" s="233"/>
      <c r="C731" s="234"/>
      <c r="D731" s="235" t="s">
        <v>199</v>
      </c>
      <c r="E731" s="236" t="s">
        <v>19</v>
      </c>
      <c r="F731" s="237" t="s">
        <v>201</v>
      </c>
      <c r="G731" s="234"/>
      <c r="H731" s="236" t="s">
        <v>19</v>
      </c>
      <c r="I731" s="238"/>
      <c r="J731" s="234"/>
      <c r="K731" s="234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199</v>
      </c>
      <c r="AU731" s="243" t="s">
        <v>81</v>
      </c>
      <c r="AV731" s="13" t="s">
        <v>79</v>
      </c>
      <c r="AW731" s="13" t="s">
        <v>33</v>
      </c>
      <c r="AX731" s="13" t="s">
        <v>72</v>
      </c>
      <c r="AY731" s="243" t="s">
        <v>187</v>
      </c>
    </row>
    <row r="732" s="13" customFormat="1">
      <c r="A732" s="13"/>
      <c r="B732" s="233"/>
      <c r="C732" s="234"/>
      <c r="D732" s="235" t="s">
        <v>199</v>
      </c>
      <c r="E732" s="236" t="s">
        <v>19</v>
      </c>
      <c r="F732" s="237" t="s">
        <v>855</v>
      </c>
      <c r="G732" s="234"/>
      <c r="H732" s="236" t="s">
        <v>19</v>
      </c>
      <c r="I732" s="238"/>
      <c r="J732" s="234"/>
      <c r="K732" s="234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199</v>
      </c>
      <c r="AU732" s="243" t="s">
        <v>81</v>
      </c>
      <c r="AV732" s="13" t="s">
        <v>79</v>
      </c>
      <c r="AW732" s="13" t="s">
        <v>33</v>
      </c>
      <c r="AX732" s="13" t="s">
        <v>72</v>
      </c>
      <c r="AY732" s="243" t="s">
        <v>187</v>
      </c>
    </row>
    <row r="733" s="13" customFormat="1">
      <c r="A733" s="13"/>
      <c r="B733" s="233"/>
      <c r="C733" s="234"/>
      <c r="D733" s="235" t="s">
        <v>199</v>
      </c>
      <c r="E733" s="236" t="s">
        <v>19</v>
      </c>
      <c r="F733" s="237" t="s">
        <v>856</v>
      </c>
      <c r="G733" s="234"/>
      <c r="H733" s="236" t="s">
        <v>19</v>
      </c>
      <c r="I733" s="238"/>
      <c r="J733" s="234"/>
      <c r="K733" s="234"/>
      <c r="L733" s="239"/>
      <c r="M733" s="240"/>
      <c r="N733" s="241"/>
      <c r="O733" s="241"/>
      <c r="P733" s="241"/>
      <c r="Q733" s="241"/>
      <c r="R733" s="241"/>
      <c r="S733" s="241"/>
      <c r="T733" s="24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3" t="s">
        <v>199</v>
      </c>
      <c r="AU733" s="243" t="s">
        <v>81</v>
      </c>
      <c r="AV733" s="13" t="s">
        <v>79</v>
      </c>
      <c r="AW733" s="13" t="s">
        <v>33</v>
      </c>
      <c r="AX733" s="13" t="s">
        <v>72</v>
      </c>
      <c r="AY733" s="243" t="s">
        <v>187</v>
      </c>
    </row>
    <row r="734" s="14" customFormat="1">
      <c r="A734" s="14"/>
      <c r="B734" s="244"/>
      <c r="C734" s="245"/>
      <c r="D734" s="235" t="s">
        <v>199</v>
      </c>
      <c r="E734" s="246" t="s">
        <v>19</v>
      </c>
      <c r="F734" s="247" t="s">
        <v>698</v>
      </c>
      <c r="G734" s="245"/>
      <c r="H734" s="248">
        <v>8.625</v>
      </c>
      <c r="I734" s="249"/>
      <c r="J734" s="245"/>
      <c r="K734" s="245"/>
      <c r="L734" s="250"/>
      <c r="M734" s="251"/>
      <c r="N734" s="252"/>
      <c r="O734" s="252"/>
      <c r="P734" s="252"/>
      <c r="Q734" s="252"/>
      <c r="R734" s="252"/>
      <c r="S734" s="252"/>
      <c r="T734" s="253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4" t="s">
        <v>199</v>
      </c>
      <c r="AU734" s="254" t="s">
        <v>81</v>
      </c>
      <c r="AV734" s="14" t="s">
        <v>81</v>
      </c>
      <c r="AW734" s="14" t="s">
        <v>33</v>
      </c>
      <c r="AX734" s="14" t="s">
        <v>72</v>
      </c>
      <c r="AY734" s="254" t="s">
        <v>187</v>
      </c>
    </row>
    <row r="735" s="13" customFormat="1">
      <c r="A735" s="13"/>
      <c r="B735" s="233"/>
      <c r="C735" s="234"/>
      <c r="D735" s="235" t="s">
        <v>199</v>
      </c>
      <c r="E735" s="236" t="s">
        <v>19</v>
      </c>
      <c r="F735" s="237" t="s">
        <v>857</v>
      </c>
      <c r="G735" s="234"/>
      <c r="H735" s="236" t="s">
        <v>19</v>
      </c>
      <c r="I735" s="238"/>
      <c r="J735" s="234"/>
      <c r="K735" s="234"/>
      <c r="L735" s="239"/>
      <c r="M735" s="240"/>
      <c r="N735" s="241"/>
      <c r="O735" s="241"/>
      <c r="P735" s="241"/>
      <c r="Q735" s="241"/>
      <c r="R735" s="241"/>
      <c r="S735" s="241"/>
      <c r="T735" s="24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3" t="s">
        <v>199</v>
      </c>
      <c r="AU735" s="243" t="s">
        <v>81</v>
      </c>
      <c r="AV735" s="13" t="s">
        <v>79</v>
      </c>
      <c r="AW735" s="13" t="s">
        <v>33</v>
      </c>
      <c r="AX735" s="13" t="s">
        <v>72</v>
      </c>
      <c r="AY735" s="243" t="s">
        <v>187</v>
      </c>
    </row>
    <row r="736" s="13" customFormat="1">
      <c r="A736" s="13"/>
      <c r="B736" s="233"/>
      <c r="C736" s="234"/>
      <c r="D736" s="235" t="s">
        <v>199</v>
      </c>
      <c r="E736" s="236" t="s">
        <v>19</v>
      </c>
      <c r="F736" s="237" t="s">
        <v>206</v>
      </c>
      <c r="G736" s="234"/>
      <c r="H736" s="236" t="s">
        <v>19</v>
      </c>
      <c r="I736" s="238"/>
      <c r="J736" s="234"/>
      <c r="K736" s="234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199</v>
      </c>
      <c r="AU736" s="243" t="s">
        <v>81</v>
      </c>
      <c r="AV736" s="13" t="s">
        <v>79</v>
      </c>
      <c r="AW736" s="13" t="s">
        <v>33</v>
      </c>
      <c r="AX736" s="13" t="s">
        <v>72</v>
      </c>
      <c r="AY736" s="243" t="s">
        <v>187</v>
      </c>
    </row>
    <row r="737" s="13" customFormat="1">
      <c r="A737" s="13"/>
      <c r="B737" s="233"/>
      <c r="C737" s="234"/>
      <c r="D737" s="235" t="s">
        <v>199</v>
      </c>
      <c r="E737" s="236" t="s">
        <v>19</v>
      </c>
      <c r="F737" s="237" t="s">
        <v>855</v>
      </c>
      <c r="G737" s="234"/>
      <c r="H737" s="236" t="s">
        <v>19</v>
      </c>
      <c r="I737" s="238"/>
      <c r="J737" s="234"/>
      <c r="K737" s="234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199</v>
      </c>
      <c r="AU737" s="243" t="s">
        <v>81</v>
      </c>
      <c r="AV737" s="13" t="s">
        <v>79</v>
      </c>
      <c r="AW737" s="13" t="s">
        <v>33</v>
      </c>
      <c r="AX737" s="13" t="s">
        <v>72</v>
      </c>
      <c r="AY737" s="243" t="s">
        <v>187</v>
      </c>
    </row>
    <row r="738" s="13" customFormat="1">
      <c r="A738" s="13"/>
      <c r="B738" s="233"/>
      <c r="C738" s="234"/>
      <c r="D738" s="235" t="s">
        <v>199</v>
      </c>
      <c r="E738" s="236" t="s">
        <v>19</v>
      </c>
      <c r="F738" s="237" t="s">
        <v>856</v>
      </c>
      <c r="G738" s="234"/>
      <c r="H738" s="236" t="s">
        <v>19</v>
      </c>
      <c r="I738" s="238"/>
      <c r="J738" s="234"/>
      <c r="K738" s="234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199</v>
      </c>
      <c r="AU738" s="243" t="s">
        <v>81</v>
      </c>
      <c r="AV738" s="13" t="s">
        <v>79</v>
      </c>
      <c r="AW738" s="13" t="s">
        <v>33</v>
      </c>
      <c r="AX738" s="13" t="s">
        <v>72</v>
      </c>
      <c r="AY738" s="243" t="s">
        <v>187</v>
      </c>
    </row>
    <row r="739" s="14" customFormat="1">
      <c r="A739" s="14"/>
      <c r="B739" s="244"/>
      <c r="C739" s="245"/>
      <c r="D739" s="235" t="s">
        <v>199</v>
      </c>
      <c r="E739" s="246" t="s">
        <v>19</v>
      </c>
      <c r="F739" s="247" t="s">
        <v>698</v>
      </c>
      <c r="G739" s="245"/>
      <c r="H739" s="248">
        <v>8.625</v>
      </c>
      <c r="I739" s="249"/>
      <c r="J739" s="245"/>
      <c r="K739" s="245"/>
      <c r="L739" s="250"/>
      <c r="M739" s="251"/>
      <c r="N739" s="252"/>
      <c r="O739" s="252"/>
      <c r="P739" s="252"/>
      <c r="Q739" s="252"/>
      <c r="R739" s="252"/>
      <c r="S739" s="252"/>
      <c r="T739" s="253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4" t="s">
        <v>199</v>
      </c>
      <c r="AU739" s="254" t="s">
        <v>81</v>
      </c>
      <c r="AV739" s="14" t="s">
        <v>81</v>
      </c>
      <c r="AW739" s="14" t="s">
        <v>33</v>
      </c>
      <c r="AX739" s="14" t="s">
        <v>72</v>
      </c>
      <c r="AY739" s="254" t="s">
        <v>187</v>
      </c>
    </row>
    <row r="740" s="13" customFormat="1">
      <c r="A740" s="13"/>
      <c r="B740" s="233"/>
      <c r="C740" s="234"/>
      <c r="D740" s="235" t="s">
        <v>199</v>
      </c>
      <c r="E740" s="236" t="s">
        <v>19</v>
      </c>
      <c r="F740" s="237" t="s">
        <v>858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199</v>
      </c>
      <c r="AU740" s="243" t="s">
        <v>81</v>
      </c>
      <c r="AV740" s="13" t="s">
        <v>79</v>
      </c>
      <c r="AW740" s="13" t="s">
        <v>33</v>
      </c>
      <c r="AX740" s="13" t="s">
        <v>72</v>
      </c>
      <c r="AY740" s="243" t="s">
        <v>187</v>
      </c>
    </row>
    <row r="741" s="13" customFormat="1">
      <c r="A741" s="13"/>
      <c r="B741" s="233"/>
      <c r="C741" s="234"/>
      <c r="D741" s="235" t="s">
        <v>199</v>
      </c>
      <c r="E741" s="236" t="s">
        <v>19</v>
      </c>
      <c r="F741" s="237" t="s">
        <v>216</v>
      </c>
      <c r="G741" s="234"/>
      <c r="H741" s="236" t="s">
        <v>19</v>
      </c>
      <c r="I741" s="238"/>
      <c r="J741" s="234"/>
      <c r="K741" s="234"/>
      <c r="L741" s="239"/>
      <c r="M741" s="240"/>
      <c r="N741" s="241"/>
      <c r="O741" s="241"/>
      <c r="P741" s="241"/>
      <c r="Q741" s="241"/>
      <c r="R741" s="241"/>
      <c r="S741" s="241"/>
      <c r="T741" s="24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3" t="s">
        <v>199</v>
      </c>
      <c r="AU741" s="243" t="s">
        <v>81</v>
      </c>
      <c r="AV741" s="13" t="s">
        <v>79</v>
      </c>
      <c r="AW741" s="13" t="s">
        <v>33</v>
      </c>
      <c r="AX741" s="13" t="s">
        <v>72</v>
      </c>
      <c r="AY741" s="243" t="s">
        <v>187</v>
      </c>
    </row>
    <row r="742" s="13" customFormat="1">
      <c r="A742" s="13"/>
      <c r="B742" s="233"/>
      <c r="C742" s="234"/>
      <c r="D742" s="235" t="s">
        <v>199</v>
      </c>
      <c r="E742" s="236" t="s">
        <v>19</v>
      </c>
      <c r="F742" s="237" t="s">
        <v>855</v>
      </c>
      <c r="G742" s="234"/>
      <c r="H742" s="236" t="s">
        <v>19</v>
      </c>
      <c r="I742" s="238"/>
      <c r="J742" s="234"/>
      <c r="K742" s="234"/>
      <c r="L742" s="239"/>
      <c r="M742" s="240"/>
      <c r="N742" s="241"/>
      <c r="O742" s="241"/>
      <c r="P742" s="241"/>
      <c r="Q742" s="241"/>
      <c r="R742" s="241"/>
      <c r="S742" s="241"/>
      <c r="T742" s="24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3" t="s">
        <v>199</v>
      </c>
      <c r="AU742" s="243" t="s">
        <v>81</v>
      </c>
      <c r="AV742" s="13" t="s">
        <v>79</v>
      </c>
      <c r="AW742" s="13" t="s">
        <v>33</v>
      </c>
      <c r="AX742" s="13" t="s">
        <v>72</v>
      </c>
      <c r="AY742" s="243" t="s">
        <v>187</v>
      </c>
    </row>
    <row r="743" s="13" customFormat="1">
      <c r="A743" s="13"/>
      <c r="B743" s="233"/>
      <c r="C743" s="234"/>
      <c r="D743" s="235" t="s">
        <v>199</v>
      </c>
      <c r="E743" s="236" t="s">
        <v>19</v>
      </c>
      <c r="F743" s="237" t="s">
        <v>856</v>
      </c>
      <c r="G743" s="234"/>
      <c r="H743" s="236" t="s">
        <v>19</v>
      </c>
      <c r="I743" s="238"/>
      <c r="J743" s="234"/>
      <c r="K743" s="234"/>
      <c r="L743" s="239"/>
      <c r="M743" s="240"/>
      <c r="N743" s="241"/>
      <c r="O743" s="241"/>
      <c r="P743" s="241"/>
      <c r="Q743" s="241"/>
      <c r="R743" s="241"/>
      <c r="S743" s="241"/>
      <c r="T743" s="24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3" t="s">
        <v>199</v>
      </c>
      <c r="AU743" s="243" t="s">
        <v>81</v>
      </c>
      <c r="AV743" s="13" t="s">
        <v>79</v>
      </c>
      <c r="AW743" s="13" t="s">
        <v>33</v>
      </c>
      <c r="AX743" s="13" t="s">
        <v>72</v>
      </c>
      <c r="AY743" s="243" t="s">
        <v>187</v>
      </c>
    </row>
    <row r="744" s="14" customFormat="1">
      <c r="A744" s="14"/>
      <c r="B744" s="244"/>
      <c r="C744" s="245"/>
      <c r="D744" s="235" t="s">
        <v>199</v>
      </c>
      <c r="E744" s="246" t="s">
        <v>19</v>
      </c>
      <c r="F744" s="247" t="s">
        <v>683</v>
      </c>
      <c r="G744" s="245"/>
      <c r="H744" s="248">
        <v>60.401000000000003</v>
      </c>
      <c r="I744" s="249"/>
      <c r="J744" s="245"/>
      <c r="K744" s="245"/>
      <c r="L744" s="250"/>
      <c r="M744" s="251"/>
      <c r="N744" s="252"/>
      <c r="O744" s="252"/>
      <c r="P744" s="252"/>
      <c r="Q744" s="252"/>
      <c r="R744" s="252"/>
      <c r="S744" s="252"/>
      <c r="T744" s="253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4" t="s">
        <v>199</v>
      </c>
      <c r="AU744" s="254" t="s">
        <v>81</v>
      </c>
      <c r="AV744" s="14" t="s">
        <v>81</v>
      </c>
      <c r="AW744" s="14" t="s">
        <v>33</v>
      </c>
      <c r="AX744" s="14" t="s">
        <v>72</v>
      </c>
      <c r="AY744" s="254" t="s">
        <v>187</v>
      </c>
    </row>
    <row r="745" s="13" customFormat="1">
      <c r="A745" s="13"/>
      <c r="B745" s="233"/>
      <c r="C745" s="234"/>
      <c r="D745" s="235" t="s">
        <v>199</v>
      </c>
      <c r="E745" s="236" t="s">
        <v>19</v>
      </c>
      <c r="F745" s="237" t="s">
        <v>859</v>
      </c>
      <c r="G745" s="234"/>
      <c r="H745" s="236" t="s">
        <v>19</v>
      </c>
      <c r="I745" s="238"/>
      <c r="J745" s="234"/>
      <c r="K745" s="234"/>
      <c r="L745" s="239"/>
      <c r="M745" s="240"/>
      <c r="N745" s="241"/>
      <c r="O745" s="241"/>
      <c r="P745" s="241"/>
      <c r="Q745" s="241"/>
      <c r="R745" s="241"/>
      <c r="S745" s="241"/>
      <c r="T745" s="24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3" t="s">
        <v>199</v>
      </c>
      <c r="AU745" s="243" t="s">
        <v>81</v>
      </c>
      <c r="AV745" s="13" t="s">
        <v>79</v>
      </c>
      <c r="AW745" s="13" t="s">
        <v>33</v>
      </c>
      <c r="AX745" s="13" t="s">
        <v>72</v>
      </c>
      <c r="AY745" s="243" t="s">
        <v>187</v>
      </c>
    </row>
    <row r="746" s="13" customFormat="1">
      <c r="A746" s="13"/>
      <c r="B746" s="233"/>
      <c r="C746" s="234"/>
      <c r="D746" s="235" t="s">
        <v>199</v>
      </c>
      <c r="E746" s="236" t="s">
        <v>19</v>
      </c>
      <c r="F746" s="237" t="s">
        <v>220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199</v>
      </c>
      <c r="AU746" s="243" t="s">
        <v>81</v>
      </c>
      <c r="AV746" s="13" t="s">
        <v>79</v>
      </c>
      <c r="AW746" s="13" t="s">
        <v>33</v>
      </c>
      <c r="AX746" s="13" t="s">
        <v>72</v>
      </c>
      <c r="AY746" s="243" t="s">
        <v>187</v>
      </c>
    </row>
    <row r="747" s="13" customFormat="1">
      <c r="A747" s="13"/>
      <c r="B747" s="233"/>
      <c r="C747" s="234"/>
      <c r="D747" s="235" t="s">
        <v>199</v>
      </c>
      <c r="E747" s="236" t="s">
        <v>19</v>
      </c>
      <c r="F747" s="237" t="s">
        <v>855</v>
      </c>
      <c r="G747" s="234"/>
      <c r="H747" s="236" t="s">
        <v>19</v>
      </c>
      <c r="I747" s="238"/>
      <c r="J747" s="234"/>
      <c r="K747" s="234"/>
      <c r="L747" s="239"/>
      <c r="M747" s="240"/>
      <c r="N747" s="241"/>
      <c r="O747" s="241"/>
      <c r="P747" s="241"/>
      <c r="Q747" s="241"/>
      <c r="R747" s="241"/>
      <c r="S747" s="241"/>
      <c r="T747" s="24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3" t="s">
        <v>199</v>
      </c>
      <c r="AU747" s="243" t="s">
        <v>81</v>
      </c>
      <c r="AV747" s="13" t="s">
        <v>79</v>
      </c>
      <c r="AW747" s="13" t="s">
        <v>33</v>
      </c>
      <c r="AX747" s="13" t="s">
        <v>72</v>
      </c>
      <c r="AY747" s="243" t="s">
        <v>187</v>
      </c>
    </row>
    <row r="748" s="13" customFormat="1">
      <c r="A748" s="13"/>
      <c r="B748" s="233"/>
      <c r="C748" s="234"/>
      <c r="D748" s="235" t="s">
        <v>199</v>
      </c>
      <c r="E748" s="236" t="s">
        <v>19</v>
      </c>
      <c r="F748" s="237" t="s">
        <v>856</v>
      </c>
      <c r="G748" s="234"/>
      <c r="H748" s="236" t="s">
        <v>19</v>
      </c>
      <c r="I748" s="238"/>
      <c r="J748" s="234"/>
      <c r="K748" s="234"/>
      <c r="L748" s="239"/>
      <c r="M748" s="240"/>
      <c r="N748" s="241"/>
      <c r="O748" s="241"/>
      <c r="P748" s="241"/>
      <c r="Q748" s="241"/>
      <c r="R748" s="241"/>
      <c r="S748" s="241"/>
      <c r="T748" s="24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3" t="s">
        <v>199</v>
      </c>
      <c r="AU748" s="243" t="s">
        <v>81</v>
      </c>
      <c r="AV748" s="13" t="s">
        <v>79</v>
      </c>
      <c r="AW748" s="13" t="s">
        <v>33</v>
      </c>
      <c r="AX748" s="13" t="s">
        <v>72</v>
      </c>
      <c r="AY748" s="243" t="s">
        <v>187</v>
      </c>
    </row>
    <row r="749" s="14" customFormat="1">
      <c r="A749" s="14"/>
      <c r="B749" s="244"/>
      <c r="C749" s="245"/>
      <c r="D749" s="235" t="s">
        <v>199</v>
      </c>
      <c r="E749" s="246" t="s">
        <v>19</v>
      </c>
      <c r="F749" s="247" t="s">
        <v>685</v>
      </c>
      <c r="G749" s="245"/>
      <c r="H749" s="248">
        <v>20.408000000000001</v>
      </c>
      <c r="I749" s="249"/>
      <c r="J749" s="245"/>
      <c r="K749" s="245"/>
      <c r="L749" s="250"/>
      <c r="M749" s="251"/>
      <c r="N749" s="252"/>
      <c r="O749" s="252"/>
      <c r="P749" s="252"/>
      <c r="Q749" s="252"/>
      <c r="R749" s="252"/>
      <c r="S749" s="252"/>
      <c r="T749" s="25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4" t="s">
        <v>199</v>
      </c>
      <c r="AU749" s="254" t="s">
        <v>81</v>
      </c>
      <c r="AV749" s="14" t="s">
        <v>81</v>
      </c>
      <c r="AW749" s="14" t="s">
        <v>33</v>
      </c>
      <c r="AX749" s="14" t="s">
        <v>72</v>
      </c>
      <c r="AY749" s="254" t="s">
        <v>187</v>
      </c>
    </row>
    <row r="750" s="13" customFormat="1">
      <c r="A750" s="13"/>
      <c r="B750" s="233"/>
      <c r="C750" s="234"/>
      <c r="D750" s="235" t="s">
        <v>199</v>
      </c>
      <c r="E750" s="236" t="s">
        <v>19</v>
      </c>
      <c r="F750" s="237" t="s">
        <v>860</v>
      </c>
      <c r="G750" s="234"/>
      <c r="H750" s="236" t="s">
        <v>19</v>
      </c>
      <c r="I750" s="238"/>
      <c r="J750" s="234"/>
      <c r="K750" s="234"/>
      <c r="L750" s="239"/>
      <c r="M750" s="240"/>
      <c r="N750" s="241"/>
      <c r="O750" s="241"/>
      <c r="P750" s="241"/>
      <c r="Q750" s="241"/>
      <c r="R750" s="241"/>
      <c r="S750" s="241"/>
      <c r="T750" s="24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3" t="s">
        <v>199</v>
      </c>
      <c r="AU750" s="243" t="s">
        <v>81</v>
      </c>
      <c r="AV750" s="13" t="s">
        <v>79</v>
      </c>
      <c r="AW750" s="13" t="s">
        <v>33</v>
      </c>
      <c r="AX750" s="13" t="s">
        <v>72</v>
      </c>
      <c r="AY750" s="243" t="s">
        <v>187</v>
      </c>
    </row>
    <row r="751" s="13" customFormat="1">
      <c r="A751" s="13"/>
      <c r="B751" s="233"/>
      <c r="C751" s="234"/>
      <c r="D751" s="235" t="s">
        <v>199</v>
      </c>
      <c r="E751" s="236" t="s">
        <v>19</v>
      </c>
      <c r="F751" s="237" t="s">
        <v>269</v>
      </c>
      <c r="G751" s="234"/>
      <c r="H751" s="236" t="s">
        <v>19</v>
      </c>
      <c r="I751" s="238"/>
      <c r="J751" s="234"/>
      <c r="K751" s="234"/>
      <c r="L751" s="239"/>
      <c r="M751" s="240"/>
      <c r="N751" s="241"/>
      <c r="O751" s="241"/>
      <c r="P751" s="241"/>
      <c r="Q751" s="241"/>
      <c r="R751" s="241"/>
      <c r="S751" s="241"/>
      <c r="T751" s="24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3" t="s">
        <v>199</v>
      </c>
      <c r="AU751" s="243" t="s">
        <v>81</v>
      </c>
      <c r="AV751" s="13" t="s">
        <v>79</v>
      </c>
      <c r="AW751" s="13" t="s">
        <v>33</v>
      </c>
      <c r="AX751" s="13" t="s">
        <v>72</v>
      </c>
      <c r="AY751" s="243" t="s">
        <v>187</v>
      </c>
    </row>
    <row r="752" s="13" customFormat="1">
      <c r="A752" s="13"/>
      <c r="B752" s="233"/>
      <c r="C752" s="234"/>
      <c r="D752" s="235" t="s">
        <v>199</v>
      </c>
      <c r="E752" s="236" t="s">
        <v>19</v>
      </c>
      <c r="F752" s="237" t="s">
        <v>855</v>
      </c>
      <c r="G752" s="234"/>
      <c r="H752" s="236" t="s">
        <v>19</v>
      </c>
      <c r="I752" s="238"/>
      <c r="J752" s="234"/>
      <c r="K752" s="234"/>
      <c r="L752" s="239"/>
      <c r="M752" s="240"/>
      <c r="N752" s="241"/>
      <c r="O752" s="241"/>
      <c r="P752" s="241"/>
      <c r="Q752" s="241"/>
      <c r="R752" s="241"/>
      <c r="S752" s="241"/>
      <c r="T752" s="24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3" t="s">
        <v>199</v>
      </c>
      <c r="AU752" s="243" t="s">
        <v>81</v>
      </c>
      <c r="AV752" s="13" t="s">
        <v>79</v>
      </c>
      <c r="AW752" s="13" t="s">
        <v>33</v>
      </c>
      <c r="AX752" s="13" t="s">
        <v>72</v>
      </c>
      <c r="AY752" s="243" t="s">
        <v>187</v>
      </c>
    </row>
    <row r="753" s="13" customFormat="1">
      <c r="A753" s="13"/>
      <c r="B753" s="233"/>
      <c r="C753" s="234"/>
      <c r="D753" s="235" t="s">
        <v>199</v>
      </c>
      <c r="E753" s="236" t="s">
        <v>19</v>
      </c>
      <c r="F753" s="237" t="s">
        <v>856</v>
      </c>
      <c r="G753" s="234"/>
      <c r="H753" s="236" t="s">
        <v>19</v>
      </c>
      <c r="I753" s="238"/>
      <c r="J753" s="234"/>
      <c r="K753" s="234"/>
      <c r="L753" s="239"/>
      <c r="M753" s="240"/>
      <c r="N753" s="241"/>
      <c r="O753" s="241"/>
      <c r="P753" s="241"/>
      <c r="Q753" s="241"/>
      <c r="R753" s="241"/>
      <c r="S753" s="241"/>
      <c r="T753" s="24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3" t="s">
        <v>199</v>
      </c>
      <c r="AU753" s="243" t="s">
        <v>81</v>
      </c>
      <c r="AV753" s="13" t="s">
        <v>79</v>
      </c>
      <c r="AW753" s="13" t="s">
        <v>33</v>
      </c>
      <c r="AX753" s="13" t="s">
        <v>72</v>
      </c>
      <c r="AY753" s="243" t="s">
        <v>187</v>
      </c>
    </row>
    <row r="754" s="14" customFormat="1">
      <c r="A754" s="14"/>
      <c r="B754" s="244"/>
      <c r="C754" s="245"/>
      <c r="D754" s="235" t="s">
        <v>199</v>
      </c>
      <c r="E754" s="246" t="s">
        <v>19</v>
      </c>
      <c r="F754" s="247" t="s">
        <v>272</v>
      </c>
      <c r="G754" s="245"/>
      <c r="H754" s="248">
        <v>22.303999999999998</v>
      </c>
      <c r="I754" s="249"/>
      <c r="J754" s="245"/>
      <c r="K754" s="245"/>
      <c r="L754" s="250"/>
      <c r="M754" s="251"/>
      <c r="N754" s="252"/>
      <c r="O754" s="252"/>
      <c r="P754" s="252"/>
      <c r="Q754" s="252"/>
      <c r="R754" s="252"/>
      <c r="S754" s="252"/>
      <c r="T754" s="253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4" t="s">
        <v>199</v>
      </c>
      <c r="AU754" s="254" t="s">
        <v>81</v>
      </c>
      <c r="AV754" s="14" t="s">
        <v>81</v>
      </c>
      <c r="AW754" s="14" t="s">
        <v>33</v>
      </c>
      <c r="AX754" s="14" t="s">
        <v>72</v>
      </c>
      <c r="AY754" s="254" t="s">
        <v>187</v>
      </c>
    </row>
    <row r="755" s="13" customFormat="1">
      <c r="A755" s="13"/>
      <c r="B755" s="233"/>
      <c r="C755" s="234"/>
      <c r="D755" s="235" t="s">
        <v>199</v>
      </c>
      <c r="E755" s="236" t="s">
        <v>19</v>
      </c>
      <c r="F755" s="237" t="s">
        <v>856</v>
      </c>
      <c r="G755" s="234"/>
      <c r="H755" s="236" t="s">
        <v>19</v>
      </c>
      <c r="I755" s="238"/>
      <c r="J755" s="234"/>
      <c r="K755" s="234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199</v>
      </c>
      <c r="AU755" s="243" t="s">
        <v>81</v>
      </c>
      <c r="AV755" s="13" t="s">
        <v>79</v>
      </c>
      <c r="AW755" s="13" t="s">
        <v>33</v>
      </c>
      <c r="AX755" s="13" t="s">
        <v>72</v>
      </c>
      <c r="AY755" s="243" t="s">
        <v>187</v>
      </c>
    </row>
    <row r="756" s="13" customFormat="1">
      <c r="A756" s="13"/>
      <c r="B756" s="233"/>
      <c r="C756" s="234"/>
      <c r="D756" s="235" t="s">
        <v>199</v>
      </c>
      <c r="E756" s="236" t="s">
        <v>19</v>
      </c>
      <c r="F756" s="237" t="s">
        <v>274</v>
      </c>
      <c r="G756" s="234"/>
      <c r="H756" s="236" t="s">
        <v>19</v>
      </c>
      <c r="I756" s="238"/>
      <c r="J756" s="234"/>
      <c r="K756" s="234"/>
      <c r="L756" s="239"/>
      <c r="M756" s="240"/>
      <c r="N756" s="241"/>
      <c r="O756" s="241"/>
      <c r="P756" s="241"/>
      <c r="Q756" s="241"/>
      <c r="R756" s="241"/>
      <c r="S756" s="241"/>
      <c r="T756" s="24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3" t="s">
        <v>199</v>
      </c>
      <c r="AU756" s="243" t="s">
        <v>81</v>
      </c>
      <c r="AV756" s="13" t="s">
        <v>79</v>
      </c>
      <c r="AW756" s="13" t="s">
        <v>33</v>
      </c>
      <c r="AX756" s="13" t="s">
        <v>72</v>
      </c>
      <c r="AY756" s="243" t="s">
        <v>187</v>
      </c>
    </row>
    <row r="757" s="14" customFormat="1">
      <c r="A757" s="14"/>
      <c r="B757" s="244"/>
      <c r="C757" s="245"/>
      <c r="D757" s="235" t="s">
        <v>199</v>
      </c>
      <c r="E757" s="246" t="s">
        <v>19</v>
      </c>
      <c r="F757" s="247" t="s">
        <v>861</v>
      </c>
      <c r="G757" s="245"/>
      <c r="H757" s="248">
        <v>4.3040000000000003</v>
      </c>
      <c r="I757" s="249"/>
      <c r="J757" s="245"/>
      <c r="K757" s="245"/>
      <c r="L757" s="250"/>
      <c r="M757" s="251"/>
      <c r="N757" s="252"/>
      <c r="O757" s="252"/>
      <c r="P757" s="252"/>
      <c r="Q757" s="252"/>
      <c r="R757" s="252"/>
      <c r="S757" s="252"/>
      <c r="T757" s="253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4" t="s">
        <v>199</v>
      </c>
      <c r="AU757" s="254" t="s">
        <v>81</v>
      </c>
      <c r="AV757" s="14" t="s">
        <v>81</v>
      </c>
      <c r="AW757" s="14" t="s">
        <v>33</v>
      </c>
      <c r="AX757" s="14" t="s">
        <v>72</v>
      </c>
      <c r="AY757" s="254" t="s">
        <v>187</v>
      </c>
    </row>
    <row r="758" s="13" customFormat="1">
      <c r="A758" s="13"/>
      <c r="B758" s="233"/>
      <c r="C758" s="234"/>
      <c r="D758" s="235" t="s">
        <v>199</v>
      </c>
      <c r="E758" s="236" t="s">
        <v>19</v>
      </c>
      <c r="F758" s="237" t="s">
        <v>298</v>
      </c>
      <c r="G758" s="234"/>
      <c r="H758" s="236" t="s">
        <v>19</v>
      </c>
      <c r="I758" s="238"/>
      <c r="J758" s="234"/>
      <c r="K758" s="234"/>
      <c r="L758" s="239"/>
      <c r="M758" s="240"/>
      <c r="N758" s="241"/>
      <c r="O758" s="241"/>
      <c r="P758" s="241"/>
      <c r="Q758" s="241"/>
      <c r="R758" s="241"/>
      <c r="S758" s="241"/>
      <c r="T758" s="24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3" t="s">
        <v>199</v>
      </c>
      <c r="AU758" s="243" t="s">
        <v>81</v>
      </c>
      <c r="AV758" s="13" t="s">
        <v>79</v>
      </c>
      <c r="AW758" s="13" t="s">
        <v>33</v>
      </c>
      <c r="AX758" s="13" t="s">
        <v>72</v>
      </c>
      <c r="AY758" s="243" t="s">
        <v>187</v>
      </c>
    </row>
    <row r="759" s="14" customFormat="1">
      <c r="A759" s="14"/>
      <c r="B759" s="244"/>
      <c r="C759" s="245"/>
      <c r="D759" s="235" t="s">
        <v>199</v>
      </c>
      <c r="E759" s="246" t="s">
        <v>19</v>
      </c>
      <c r="F759" s="247" t="s">
        <v>704</v>
      </c>
      <c r="G759" s="245"/>
      <c r="H759" s="248">
        <v>0.73099999999999998</v>
      </c>
      <c r="I759" s="249"/>
      <c r="J759" s="245"/>
      <c r="K759" s="245"/>
      <c r="L759" s="250"/>
      <c r="M759" s="251"/>
      <c r="N759" s="252"/>
      <c r="O759" s="252"/>
      <c r="P759" s="252"/>
      <c r="Q759" s="252"/>
      <c r="R759" s="252"/>
      <c r="S759" s="252"/>
      <c r="T759" s="253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4" t="s">
        <v>199</v>
      </c>
      <c r="AU759" s="254" t="s">
        <v>81</v>
      </c>
      <c r="AV759" s="14" t="s">
        <v>81</v>
      </c>
      <c r="AW759" s="14" t="s">
        <v>33</v>
      </c>
      <c r="AX759" s="14" t="s">
        <v>72</v>
      </c>
      <c r="AY759" s="254" t="s">
        <v>187</v>
      </c>
    </row>
    <row r="760" s="15" customFormat="1">
      <c r="A760" s="15"/>
      <c r="B760" s="255"/>
      <c r="C760" s="256"/>
      <c r="D760" s="235" t="s">
        <v>199</v>
      </c>
      <c r="E760" s="257" t="s">
        <v>19</v>
      </c>
      <c r="F760" s="258" t="s">
        <v>210</v>
      </c>
      <c r="G760" s="256"/>
      <c r="H760" s="259">
        <v>125.39800000000001</v>
      </c>
      <c r="I760" s="260"/>
      <c r="J760" s="256"/>
      <c r="K760" s="256"/>
      <c r="L760" s="261"/>
      <c r="M760" s="262"/>
      <c r="N760" s="263"/>
      <c r="O760" s="263"/>
      <c r="P760" s="263"/>
      <c r="Q760" s="263"/>
      <c r="R760" s="263"/>
      <c r="S760" s="263"/>
      <c r="T760" s="264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65" t="s">
        <v>199</v>
      </c>
      <c r="AU760" s="265" t="s">
        <v>81</v>
      </c>
      <c r="AV760" s="15" t="s">
        <v>195</v>
      </c>
      <c r="AW760" s="15" t="s">
        <v>33</v>
      </c>
      <c r="AX760" s="15" t="s">
        <v>79</v>
      </c>
      <c r="AY760" s="265" t="s">
        <v>187</v>
      </c>
    </row>
    <row r="761" s="2" customFormat="1" ht="24.15" customHeight="1">
      <c r="A761" s="41"/>
      <c r="B761" s="42"/>
      <c r="C761" s="215" t="s">
        <v>913</v>
      </c>
      <c r="D761" s="215" t="s">
        <v>190</v>
      </c>
      <c r="E761" s="216" t="s">
        <v>914</v>
      </c>
      <c r="F761" s="217" t="s">
        <v>915</v>
      </c>
      <c r="G761" s="218" t="s">
        <v>193</v>
      </c>
      <c r="H761" s="219">
        <v>398.87299999999999</v>
      </c>
      <c r="I761" s="220"/>
      <c r="J761" s="221">
        <f>ROUND(I761*H761,2)</f>
        <v>0</v>
      </c>
      <c r="K761" s="217" t="s">
        <v>194</v>
      </c>
      <c r="L761" s="47"/>
      <c r="M761" s="222" t="s">
        <v>19</v>
      </c>
      <c r="N761" s="223" t="s">
        <v>43</v>
      </c>
      <c r="O761" s="87"/>
      <c r="P761" s="224">
        <f>O761*H761</f>
        <v>0</v>
      </c>
      <c r="Q761" s="224">
        <v>0.00028499999999999999</v>
      </c>
      <c r="R761" s="224">
        <f>Q761*H761</f>
        <v>0.11367880499999999</v>
      </c>
      <c r="S761" s="224">
        <v>0</v>
      </c>
      <c r="T761" s="225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26" t="s">
        <v>265</v>
      </c>
      <c r="AT761" s="226" t="s">
        <v>190</v>
      </c>
      <c r="AU761" s="226" t="s">
        <v>81</v>
      </c>
      <c r="AY761" s="20" t="s">
        <v>187</v>
      </c>
      <c r="BE761" s="227">
        <f>IF(N761="základní",J761,0)</f>
        <v>0</v>
      </c>
      <c r="BF761" s="227">
        <f>IF(N761="snížená",J761,0)</f>
        <v>0</v>
      </c>
      <c r="BG761" s="227">
        <f>IF(N761="zákl. přenesená",J761,0)</f>
        <v>0</v>
      </c>
      <c r="BH761" s="227">
        <f>IF(N761="sníž. přenesená",J761,0)</f>
        <v>0</v>
      </c>
      <c r="BI761" s="227">
        <f>IF(N761="nulová",J761,0)</f>
        <v>0</v>
      </c>
      <c r="BJ761" s="20" t="s">
        <v>79</v>
      </c>
      <c r="BK761" s="227">
        <f>ROUND(I761*H761,2)</f>
        <v>0</v>
      </c>
      <c r="BL761" s="20" t="s">
        <v>265</v>
      </c>
      <c r="BM761" s="226" t="s">
        <v>916</v>
      </c>
    </row>
    <row r="762" s="2" customFormat="1">
      <c r="A762" s="41"/>
      <c r="B762" s="42"/>
      <c r="C762" s="43"/>
      <c r="D762" s="228" t="s">
        <v>197</v>
      </c>
      <c r="E762" s="43"/>
      <c r="F762" s="229" t="s">
        <v>917</v>
      </c>
      <c r="G762" s="43"/>
      <c r="H762" s="43"/>
      <c r="I762" s="230"/>
      <c r="J762" s="43"/>
      <c r="K762" s="43"/>
      <c r="L762" s="47"/>
      <c r="M762" s="231"/>
      <c r="N762" s="232"/>
      <c r="O762" s="87"/>
      <c r="P762" s="87"/>
      <c r="Q762" s="87"/>
      <c r="R762" s="87"/>
      <c r="S762" s="87"/>
      <c r="T762" s="88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T762" s="20" t="s">
        <v>197</v>
      </c>
      <c r="AU762" s="20" t="s">
        <v>81</v>
      </c>
    </row>
    <row r="763" s="13" customFormat="1">
      <c r="A763" s="13"/>
      <c r="B763" s="233"/>
      <c r="C763" s="234"/>
      <c r="D763" s="235" t="s">
        <v>199</v>
      </c>
      <c r="E763" s="236" t="s">
        <v>19</v>
      </c>
      <c r="F763" s="237" t="s">
        <v>891</v>
      </c>
      <c r="G763" s="234"/>
      <c r="H763" s="236" t="s">
        <v>19</v>
      </c>
      <c r="I763" s="238"/>
      <c r="J763" s="234"/>
      <c r="K763" s="234"/>
      <c r="L763" s="239"/>
      <c r="M763" s="240"/>
      <c r="N763" s="241"/>
      <c r="O763" s="241"/>
      <c r="P763" s="241"/>
      <c r="Q763" s="241"/>
      <c r="R763" s="241"/>
      <c r="S763" s="241"/>
      <c r="T763" s="24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3" t="s">
        <v>199</v>
      </c>
      <c r="AU763" s="243" t="s">
        <v>81</v>
      </c>
      <c r="AV763" s="13" t="s">
        <v>79</v>
      </c>
      <c r="AW763" s="13" t="s">
        <v>33</v>
      </c>
      <c r="AX763" s="13" t="s">
        <v>72</v>
      </c>
      <c r="AY763" s="243" t="s">
        <v>187</v>
      </c>
    </row>
    <row r="764" s="13" customFormat="1">
      <c r="A764" s="13"/>
      <c r="B764" s="233"/>
      <c r="C764" s="234"/>
      <c r="D764" s="235" t="s">
        <v>199</v>
      </c>
      <c r="E764" s="236" t="s">
        <v>19</v>
      </c>
      <c r="F764" s="237" t="s">
        <v>201</v>
      </c>
      <c r="G764" s="234"/>
      <c r="H764" s="236" t="s">
        <v>19</v>
      </c>
      <c r="I764" s="238"/>
      <c r="J764" s="234"/>
      <c r="K764" s="234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199</v>
      </c>
      <c r="AU764" s="243" t="s">
        <v>81</v>
      </c>
      <c r="AV764" s="13" t="s">
        <v>79</v>
      </c>
      <c r="AW764" s="13" t="s">
        <v>33</v>
      </c>
      <c r="AX764" s="13" t="s">
        <v>72</v>
      </c>
      <c r="AY764" s="243" t="s">
        <v>187</v>
      </c>
    </row>
    <row r="765" s="13" customFormat="1">
      <c r="A765" s="13"/>
      <c r="B765" s="233"/>
      <c r="C765" s="234"/>
      <c r="D765" s="235" t="s">
        <v>199</v>
      </c>
      <c r="E765" s="236" t="s">
        <v>19</v>
      </c>
      <c r="F765" s="237" t="s">
        <v>892</v>
      </c>
      <c r="G765" s="234"/>
      <c r="H765" s="236" t="s">
        <v>19</v>
      </c>
      <c r="I765" s="238"/>
      <c r="J765" s="234"/>
      <c r="K765" s="234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199</v>
      </c>
      <c r="AU765" s="243" t="s">
        <v>81</v>
      </c>
      <c r="AV765" s="13" t="s">
        <v>79</v>
      </c>
      <c r="AW765" s="13" t="s">
        <v>33</v>
      </c>
      <c r="AX765" s="13" t="s">
        <v>72</v>
      </c>
      <c r="AY765" s="243" t="s">
        <v>187</v>
      </c>
    </row>
    <row r="766" s="13" customFormat="1">
      <c r="A766" s="13"/>
      <c r="B766" s="233"/>
      <c r="C766" s="234"/>
      <c r="D766" s="235" t="s">
        <v>199</v>
      </c>
      <c r="E766" s="236" t="s">
        <v>19</v>
      </c>
      <c r="F766" s="237" t="s">
        <v>893</v>
      </c>
      <c r="G766" s="234"/>
      <c r="H766" s="236" t="s">
        <v>19</v>
      </c>
      <c r="I766" s="238"/>
      <c r="J766" s="234"/>
      <c r="K766" s="234"/>
      <c r="L766" s="239"/>
      <c r="M766" s="240"/>
      <c r="N766" s="241"/>
      <c r="O766" s="241"/>
      <c r="P766" s="241"/>
      <c r="Q766" s="241"/>
      <c r="R766" s="241"/>
      <c r="S766" s="241"/>
      <c r="T766" s="24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3" t="s">
        <v>199</v>
      </c>
      <c r="AU766" s="243" t="s">
        <v>81</v>
      </c>
      <c r="AV766" s="13" t="s">
        <v>79</v>
      </c>
      <c r="AW766" s="13" t="s">
        <v>33</v>
      </c>
      <c r="AX766" s="13" t="s">
        <v>72</v>
      </c>
      <c r="AY766" s="243" t="s">
        <v>187</v>
      </c>
    </row>
    <row r="767" s="14" customFormat="1">
      <c r="A767" s="14"/>
      <c r="B767" s="244"/>
      <c r="C767" s="245"/>
      <c r="D767" s="235" t="s">
        <v>199</v>
      </c>
      <c r="E767" s="246" t="s">
        <v>19</v>
      </c>
      <c r="F767" s="247" t="s">
        <v>606</v>
      </c>
      <c r="G767" s="245"/>
      <c r="H767" s="248">
        <v>9.0739999999999998</v>
      </c>
      <c r="I767" s="249"/>
      <c r="J767" s="245"/>
      <c r="K767" s="245"/>
      <c r="L767" s="250"/>
      <c r="M767" s="251"/>
      <c r="N767" s="252"/>
      <c r="O767" s="252"/>
      <c r="P767" s="252"/>
      <c r="Q767" s="252"/>
      <c r="R767" s="252"/>
      <c r="S767" s="252"/>
      <c r="T767" s="25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4" t="s">
        <v>199</v>
      </c>
      <c r="AU767" s="254" t="s">
        <v>81</v>
      </c>
      <c r="AV767" s="14" t="s">
        <v>81</v>
      </c>
      <c r="AW767" s="14" t="s">
        <v>33</v>
      </c>
      <c r="AX767" s="14" t="s">
        <v>72</v>
      </c>
      <c r="AY767" s="254" t="s">
        <v>187</v>
      </c>
    </row>
    <row r="768" s="13" customFormat="1">
      <c r="A768" s="13"/>
      <c r="B768" s="233"/>
      <c r="C768" s="234"/>
      <c r="D768" s="235" t="s">
        <v>199</v>
      </c>
      <c r="E768" s="236" t="s">
        <v>19</v>
      </c>
      <c r="F768" s="237" t="s">
        <v>894</v>
      </c>
      <c r="G768" s="234"/>
      <c r="H768" s="236" t="s">
        <v>19</v>
      </c>
      <c r="I768" s="238"/>
      <c r="J768" s="234"/>
      <c r="K768" s="234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199</v>
      </c>
      <c r="AU768" s="243" t="s">
        <v>81</v>
      </c>
      <c r="AV768" s="13" t="s">
        <v>79</v>
      </c>
      <c r="AW768" s="13" t="s">
        <v>33</v>
      </c>
      <c r="AX768" s="13" t="s">
        <v>72</v>
      </c>
      <c r="AY768" s="243" t="s">
        <v>187</v>
      </c>
    </row>
    <row r="769" s="13" customFormat="1">
      <c r="A769" s="13"/>
      <c r="B769" s="233"/>
      <c r="C769" s="234"/>
      <c r="D769" s="235" t="s">
        <v>199</v>
      </c>
      <c r="E769" s="236" t="s">
        <v>19</v>
      </c>
      <c r="F769" s="237" t="s">
        <v>206</v>
      </c>
      <c r="G769" s="234"/>
      <c r="H769" s="236" t="s">
        <v>19</v>
      </c>
      <c r="I769" s="238"/>
      <c r="J769" s="234"/>
      <c r="K769" s="234"/>
      <c r="L769" s="239"/>
      <c r="M769" s="240"/>
      <c r="N769" s="241"/>
      <c r="O769" s="241"/>
      <c r="P769" s="241"/>
      <c r="Q769" s="241"/>
      <c r="R769" s="241"/>
      <c r="S769" s="241"/>
      <c r="T769" s="24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3" t="s">
        <v>199</v>
      </c>
      <c r="AU769" s="243" t="s">
        <v>81</v>
      </c>
      <c r="AV769" s="13" t="s">
        <v>79</v>
      </c>
      <c r="AW769" s="13" t="s">
        <v>33</v>
      </c>
      <c r="AX769" s="13" t="s">
        <v>72</v>
      </c>
      <c r="AY769" s="243" t="s">
        <v>187</v>
      </c>
    </row>
    <row r="770" s="13" customFormat="1">
      <c r="A770" s="13"/>
      <c r="B770" s="233"/>
      <c r="C770" s="234"/>
      <c r="D770" s="235" t="s">
        <v>199</v>
      </c>
      <c r="E770" s="236" t="s">
        <v>19</v>
      </c>
      <c r="F770" s="237" t="s">
        <v>892</v>
      </c>
      <c r="G770" s="234"/>
      <c r="H770" s="236" t="s">
        <v>19</v>
      </c>
      <c r="I770" s="238"/>
      <c r="J770" s="234"/>
      <c r="K770" s="234"/>
      <c r="L770" s="239"/>
      <c r="M770" s="240"/>
      <c r="N770" s="241"/>
      <c r="O770" s="241"/>
      <c r="P770" s="241"/>
      <c r="Q770" s="241"/>
      <c r="R770" s="241"/>
      <c r="S770" s="241"/>
      <c r="T770" s="24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3" t="s">
        <v>199</v>
      </c>
      <c r="AU770" s="243" t="s">
        <v>81</v>
      </c>
      <c r="AV770" s="13" t="s">
        <v>79</v>
      </c>
      <c r="AW770" s="13" t="s">
        <v>33</v>
      </c>
      <c r="AX770" s="13" t="s">
        <v>72</v>
      </c>
      <c r="AY770" s="243" t="s">
        <v>187</v>
      </c>
    </row>
    <row r="771" s="13" customFormat="1">
      <c r="A771" s="13"/>
      <c r="B771" s="233"/>
      <c r="C771" s="234"/>
      <c r="D771" s="235" t="s">
        <v>199</v>
      </c>
      <c r="E771" s="236" t="s">
        <v>19</v>
      </c>
      <c r="F771" s="237" t="s">
        <v>893</v>
      </c>
      <c r="G771" s="234"/>
      <c r="H771" s="236" t="s">
        <v>19</v>
      </c>
      <c r="I771" s="238"/>
      <c r="J771" s="234"/>
      <c r="K771" s="234"/>
      <c r="L771" s="239"/>
      <c r="M771" s="240"/>
      <c r="N771" s="241"/>
      <c r="O771" s="241"/>
      <c r="P771" s="241"/>
      <c r="Q771" s="241"/>
      <c r="R771" s="241"/>
      <c r="S771" s="241"/>
      <c r="T771" s="24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3" t="s">
        <v>199</v>
      </c>
      <c r="AU771" s="243" t="s">
        <v>81</v>
      </c>
      <c r="AV771" s="13" t="s">
        <v>79</v>
      </c>
      <c r="AW771" s="13" t="s">
        <v>33</v>
      </c>
      <c r="AX771" s="13" t="s">
        <v>72</v>
      </c>
      <c r="AY771" s="243" t="s">
        <v>187</v>
      </c>
    </row>
    <row r="772" s="14" customFormat="1">
      <c r="A772" s="14"/>
      <c r="B772" s="244"/>
      <c r="C772" s="245"/>
      <c r="D772" s="235" t="s">
        <v>199</v>
      </c>
      <c r="E772" s="246" t="s">
        <v>19</v>
      </c>
      <c r="F772" s="247" t="s">
        <v>606</v>
      </c>
      <c r="G772" s="245"/>
      <c r="H772" s="248">
        <v>9.0739999999999998</v>
      </c>
      <c r="I772" s="249"/>
      <c r="J772" s="245"/>
      <c r="K772" s="245"/>
      <c r="L772" s="250"/>
      <c r="M772" s="251"/>
      <c r="N772" s="252"/>
      <c r="O772" s="252"/>
      <c r="P772" s="252"/>
      <c r="Q772" s="252"/>
      <c r="R772" s="252"/>
      <c r="S772" s="252"/>
      <c r="T772" s="253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4" t="s">
        <v>199</v>
      </c>
      <c r="AU772" s="254" t="s">
        <v>81</v>
      </c>
      <c r="AV772" s="14" t="s">
        <v>81</v>
      </c>
      <c r="AW772" s="14" t="s">
        <v>33</v>
      </c>
      <c r="AX772" s="14" t="s">
        <v>72</v>
      </c>
      <c r="AY772" s="254" t="s">
        <v>187</v>
      </c>
    </row>
    <row r="773" s="13" customFormat="1">
      <c r="A773" s="13"/>
      <c r="B773" s="233"/>
      <c r="C773" s="234"/>
      <c r="D773" s="235" t="s">
        <v>199</v>
      </c>
      <c r="E773" s="236" t="s">
        <v>19</v>
      </c>
      <c r="F773" s="237" t="s">
        <v>895</v>
      </c>
      <c r="G773" s="234"/>
      <c r="H773" s="236" t="s">
        <v>19</v>
      </c>
      <c r="I773" s="238"/>
      <c r="J773" s="234"/>
      <c r="K773" s="234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199</v>
      </c>
      <c r="AU773" s="243" t="s">
        <v>81</v>
      </c>
      <c r="AV773" s="13" t="s">
        <v>79</v>
      </c>
      <c r="AW773" s="13" t="s">
        <v>33</v>
      </c>
      <c r="AX773" s="13" t="s">
        <v>72</v>
      </c>
      <c r="AY773" s="243" t="s">
        <v>187</v>
      </c>
    </row>
    <row r="774" s="13" customFormat="1">
      <c r="A774" s="13"/>
      <c r="B774" s="233"/>
      <c r="C774" s="234"/>
      <c r="D774" s="235" t="s">
        <v>199</v>
      </c>
      <c r="E774" s="236" t="s">
        <v>19</v>
      </c>
      <c r="F774" s="237" t="s">
        <v>216</v>
      </c>
      <c r="G774" s="234"/>
      <c r="H774" s="236" t="s">
        <v>19</v>
      </c>
      <c r="I774" s="238"/>
      <c r="J774" s="234"/>
      <c r="K774" s="234"/>
      <c r="L774" s="239"/>
      <c r="M774" s="240"/>
      <c r="N774" s="241"/>
      <c r="O774" s="241"/>
      <c r="P774" s="241"/>
      <c r="Q774" s="241"/>
      <c r="R774" s="241"/>
      <c r="S774" s="241"/>
      <c r="T774" s="24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3" t="s">
        <v>199</v>
      </c>
      <c r="AU774" s="243" t="s">
        <v>81</v>
      </c>
      <c r="AV774" s="13" t="s">
        <v>79</v>
      </c>
      <c r="AW774" s="13" t="s">
        <v>33</v>
      </c>
      <c r="AX774" s="13" t="s">
        <v>72</v>
      </c>
      <c r="AY774" s="243" t="s">
        <v>187</v>
      </c>
    </row>
    <row r="775" s="13" customFormat="1">
      <c r="A775" s="13"/>
      <c r="B775" s="233"/>
      <c r="C775" s="234"/>
      <c r="D775" s="235" t="s">
        <v>199</v>
      </c>
      <c r="E775" s="236" t="s">
        <v>19</v>
      </c>
      <c r="F775" s="237" t="s">
        <v>892</v>
      </c>
      <c r="G775" s="234"/>
      <c r="H775" s="236" t="s">
        <v>19</v>
      </c>
      <c r="I775" s="238"/>
      <c r="J775" s="234"/>
      <c r="K775" s="234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199</v>
      </c>
      <c r="AU775" s="243" t="s">
        <v>81</v>
      </c>
      <c r="AV775" s="13" t="s">
        <v>79</v>
      </c>
      <c r="AW775" s="13" t="s">
        <v>33</v>
      </c>
      <c r="AX775" s="13" t="s">
        <v>72</v>
      </c>
      <c r="AY775" s="243" t="s">
        <v>187</v>
      </c>
    </row>
    <row r="776" s="13" customFormat="1">
      <c r="A776" s="13"/>
      <c r="B776" s="233"/>
      <c r="C776" s="234"/>
      <c r="D776" s="235" t="s">
        <v>199</v>
      </c>
      <c r="E776" s="236" t="s">
        <v>19</v>
      </c>
      <c r="F776" s="237" t="s">
        <v>893</v>
      </c>
      <c r="G776" s="234"/>
      <c r="H776" s="236" t="s">
        <v>19</v>
      </c>
      <c r="I776" s="238"/>
      <c r="J776" s="234"/>
      <c r="K776" s="234"/>
      <c r="L776" s="239"/>
      <c r="M776" s="240"/>
      <c r="N776" s="241"/>
      <c r="O776" s="241"/>
      <c r="P776" s="241"/>
      <c r="Q776" s="241"/>
      <c r="R776" s="241"/>
      <c r="S776" s="241"/>
      <c r="T776" s="24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3" t="s">
        <v>199</v>
      </c>
      <c r="AU776" s="243" t="s">
        <v>81</v>
      </c>
      <c r="AV776" s="13" t="s">
        <v>79</v>
      </c>
      <c r="AW776" s="13" t="s">
        <v>33</v>
      </c>
      <c r="AX776" s="13" t="s">
        <v>72</v>
      </c>
      <c r="AY776" s="243" t="s">
        <v>187</v>
      </c>
    </row>
    <row r="777" s="14" customFormat="1">
      <c r="A777" s="14"/>
      <c r="B777" s="244"/>
      <c r="C777" s="245"/>
      <c r="D777" s="235" t="s">
        <v>199</v>
      </c>
      <c r="E777" s="246" t="s">
        <v>19</v>
      </c>
      <c r="F777" s="247" t="s">
        <v>896</v>
      </c>
      <c r="G777" s="245"/>
      <c r="H777" s="248">
        <v>153.03999999999999</v>
      </c>
      <c r="I777" s="249"/>
      <c r="J777" s="245"/>
      <c r="K777" s="245"/>
      <c r="L777" s="250"/>
      <c r="M777" s="251"/>
      <c r="N777" s="252"/>
      <c r="O777" s="252"/>
      <c r="P777" s="252"/>
      <c r="Q777" s="252"/>
      <c r="R777" s="252"/>
      <c r="S777" s="252"/>
      <c r="T777" s="25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4" t="s">
        <v>199</v>
      </c>
      <c r="AU777" s="254" t="s">
        <v>81</v>
      </c>
      <c r="AV777" s="14" t="s">
        <v>81</v>
      </c>
      <c r="AW777" s="14" t="s">
        <v>33</v>
      </c>
      <c r="AX777" s="14" t="s">
        <v>72</v>
      </c>
      <c r="AY777" s="254" t="s">
        <v>187</v>
      </c>
    </row>
    <row r="778" s="13" customFormat="1">
      <c r="A778" s="13"/>
      <c r="B778" s="233"/>
      <c r="C778" s="234"/>
      <c r="D778" s="235" t="s">
        <v>199</v>
      </c>
      <c r="E778" s="236" t="s">
        <v>19</v>
      </c>
      <c r="F778" s="237" t="s">
        <v>897</v>
      </c>
      <c r="G778" s="234"/>
      <c r="H778" s="236" t="s">
        <v>19</v>
      </c>
      <c r="I778" s="238"/>
      <c r="J778" s="234"/>
      <c r="K778" s="234"/>
      <c r="L778" s="239"/>
      <c r="M778" s="240"/>
      <c r="N778" s="241"/>
      <c r="O778" s="241"/>
      <c r="P778" s="241"/>
      <c r="Q778" s="241"/>
      <c r="R778" s="241"/>
      <c r="S778" s="241"/>
      <c r="T778" s="24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3" t="s">
        <v>199</v>
      </c>
      <c r="AU778" s="243" t="s">
        <v>81</v>
      </c>
      <c r="AV778" s="13" t="s">
        <v>79</v>
      </c>
      <c r="AW778" s="13" t="s">
        <v>33</v>
      </c>
      <c r="AX778" s="13" t="s">
        <v>72</v>
      </c>
      <c r="AY778" s="243" t="s">
        <v>187</v>
      </c>
    </row>
    <row r="779" s="13" customFormat="1">
      <c r="A779" s="13"/>
      <c r="B779" s="233"/>
      <c r="C779" s="234"/>
      <c r="D779" s="235" t="s">
        <v>199</v>
      </c>
      <c r="E779" s="236" t="s">
        <v>19</v>
      </c>
      <c r="F779" s="237" t="s">
        <v>220</v>
      </c>
      <c r="G779" s="234"/>
      <c r="H779" s="236" t="s">
        <v>19</v>
      </c>
      <c r="I779" s="238"/>
      <c r="J779" s="234"/>
      <c r="K779" s="234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199</v>
      </c>
      <c r="AU779" s="243" t="s">
        <v>81</v>
      </c>
      <c r="AV779" s="13" t="s">
        <v>79</v>
      </c>
      <c r="AW779" s="13" t="s">
        <v>33</v>
      </c>
      <c r="AX779" s="13" t="s">
        <v>72</v>
      </c>
      <c r="AY779" s="243" t="s">
        <v>187</v>
      </c>
    </row>
    <row r="780" s="13" customFormat="1">
      <c r="A780" s="13"/>
      <c r="B780" s="233"/>
      <c r="C780" s="234"/>
      <c r="D780" s="235" t="s">
        <v>199</v>
      </c>
      <c r="E780" s="236" t="s">
        <v>19</v>
      </c>
      <c r="F780" s="237" t="s">
        <v>892</v>
      </c>
      <c r="G780" s="234"/>
      <c r="H780" s="236" t="s">
        <v>19</v>
      </c>
      <c r="I780" s="238"/>
      <c r="J780" s="234"/>
      <c r="K780" s="234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199</v>
      </c>
      <c r="AU780" s="243" t="s">
        <v>81</v>
      </c>
      <c r="AV780" s="13" t="s">
        <v>79</v>
      </c>
      <c r="AW780" s="13" t="s">
        <v>33</v>
      </c>
      <c r="AX780" s="13" t="s">
        <v>72</v>
      </c>
      <c r="AY780" s="243" t="s">
        <v>187</v>
      </c>
    </row>
    <row r="781" s="13" customFormat="1">
      <c r="A781" s="13"/>
      <c r="B781" s="233"/>
      <c r="C781" s="234"/>
      <c r="D781" s="235" t="s">
        <v>199</v>
      </c>
      <c r="E781" s="236" t="s">
        <v>19</v>
      </c>
      <c r="F781" s="237" t="s">
        <v>893</v>
      </c>
      <c r="G781" s="234"/>
      <c r="H781" s="236" t="s">
        <v>19</v>
      </c>
      <c r="I781" s="238"/>
      <c r="J781" s="234"/>
      <c r="K781" s="234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199</v>
      </c>
      <c r="AU781" s="243" t="s">
        <v>81</v>
      </c>
      <c r="AV781" s="13" t="s">
        <v>79</v>
      </c>
      <c r="AW781" s="13" t="s">
        <v>33</v>
      </c>
      <c r="AX781" s="13" t="s">
        <v>72</v>
      </c>
      <c r="AY781" s="243" t="s">
        <v>187</v>
      </c>
    </row>
    <row r="782" s="14" customFormat="1">
      <c r="A782" s="14"/>
      <c r="B782" s="244"/>
      <c r="C782" s="245"/>
      <c r="D782" s="235" t="s">
        <v>199</v>
      </c>
      <c r="E782" s="246" t="s">
        <v>19</v>
      </c>
      <c r="F782" s="247" t="s">
        <v>610</v>
      </c>
      <c r="G782" s="245"/>
      <c r="H782" s="248">
        <v>59.542999999999999</v>
      </c>
      <c r="I782" s="249"/>
      <c r="J782" s="245"/>
      <c r="K782" s="245"/>
      <c r="L782" s="250"/>
      <c r="M782" s="251"/>
      <c r="N782" s="252"/>
      <c r="O782" s="252"/>
      <c r="P782" s="252"/>
      <c r="Q782" s="252"/>
      <c r="R782" s="252"/>
      <c r="S782" s="252"/>
      <c r="T782" s="253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4" t="s">
        <v>199</v>
      </c>
      <c r="AU782" s="254" t="s">
        <v>81</v>
      </c>
      <c r="AV782" s="14" t="s">
        <v>81</v>
      </c>
      <c r="AW782" s="14" t="s">
        <v>33</v>
      </c>
      <c r="AX782" s="14" t="s">
        <v>72</v>
      </c>
      <c r="AY782" s="254" t="s">
        <v>187</v>
      </c>
    </row>
    <row r="783" s="13" customFormat="1">
      <c r="A783" s="13"/>
      <c r="B783" s="233"/>
      <c r="C783" s="234"/>
      <c r="D783" s="235" t="s">
        <v>199</v>
      </c>
      <c r="E783" s="236" t="s">
        <v>19</v>
      </c>
      <c r="F783" s="237" t="s">
        <v>898</v>
      </c>
      <c r="G783" s="234"/>
      <c r="H783" s="236" t="s">
        <v>19</v>
      </c>
      <c r="I783" s="238"/>
      <c r="J783" s="234"/>
      <c r="K783" s="234"/>
      <c r="L783" s="239"/>
      <c r="M783" s="240"/>
      <c r="N783" s="241"/>
      <c r="O783" s="241"/>
      <c r="P783" s="241"/>
      <c r="Q783" s="241"/>
      <c r="R783" s="241"/>
      <c r="S783" s="241"/>
      <c r="T783" s="24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3" t="s">
        <v>199</v>
      </c>
      <c r="AU783" s="243" t="s">
        <v>81</v>
      </c>
      <c r="AV783" s="13" t="s">
        <v>79</v>
      </c>
      <c r="AW783" s="13" t="s">
        <v>33</v>
      </c>
      <c r="AX783" s="13" t="s">
        <v>72</v>
      </c>
      <c r="AY783" s="243" t="s">
        <v>187</v>
      </c>
    </row>
    <row r="784" s="13" customFormat="1">
      <c r="A784" s="13"/>
      <c r="B784" s="233"/>
      <c r="C784" s="234"/>
      <c r="D784" s="235" t="s">
        <v>199</v>
      </c>
      <c r="E784" s="236" t="s">
        <v>19</v>
      </c>
      <c r="F784" s="237" t="s">
        <v>269</v>
      </c>
      <c r="G784" s="234"/>
      <c r="H784" s="236" t="s">
        <v>19</v>
      </c>
      <c r="I784" s="238"/>
      <c r="J784" s="234"/>
      <c r="K784" s="234"/>
      <c r="L784" s="239"/>
      <c r="M784" s="240"/>
      <c r="N784" s="241"/>
      <c r="O784" s="241"/>
      <c r="P784" s="241"/>
      <c r="Q784" s="241"/>
      <c r="R784" s="241"/>
      <c r="S784" s="241"/>
      <c r="T784" s="242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3" t="s">
        <v>199</v>
      </c>
      <c r="AU784" s="243" t="s">
        <v>81</v>
      </c>
      <c r="AV784" s="13" t="s">
        <v>79</v>
      </c>
      <c r="AW784" s="13" t="s">
        <v>33</v>
      </c>
      <c r="AX784" s="13" t="s">
        <v>72</v>
      </c>
      <c r="AY784" s="243" t="s">
        <v>187</v>
      </c>
    </row>
    <row r="785" s="13" customFormat="1">
      <c r="A785" s="13"/>
      <c r="B785" s="233"/>
      <c r="C785" s="234"/>
      <c r="D785" s="235" t="s">
        <v>199</v>
      </c>
      <c r="E785" s="236" t="s">
        <v>19</v>
      </c>
      <c r="F785" s="237" t="s">
        <v>892</v>
      </c>
      <c r="G785" s="234"/>
      <c r="H785" s="236" t="s">
        <v>19</v>
      </c>
      <c r="I785" s="238"/>
      <c r="J785" s="234"/>
      <c r="K785" s="234"/>
      <c r="L785" s="239"/>
      <c r="M785" s="240"/>
      <c r="N785" s="241"/>
      <c r="O785" s="241"/>
      <c r="P785" s="241"/>
      <c r="Q785" s="241"/>
      <c r="R785" s="241"/>
      <c r="S785" s="241"/>
      <c r="T785" s="24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3" t="s">
        <v>199</v>
      </c>
      <c r="AU785" s="243" t="s">
        <v>81</v>
      </c>
      <c r="AV785" s="13" t="s">
        <v>79</v>
      </c>
      <c r="AW785" s="13" t="s">
        <v>33</v>
      </c>
      <c r="AX785" s="13" t="s">
        <v>72</v>
      </c>
      <c r="AY785" s="243" t="s">
        <v>187</v>
      </c>
    </row>
    <row r="786" s="13" customFormat="1">
      <c r="A786" s="13"/>
      <c r="B786" s="233"/>
      <c r="C786" s="234"/>
      <c r="D786" s="235" t="s">
        <v>199</v>
      </c>
      <c r="E786" s="236" t="s">
        <v>19</v>
      </c>
      <c r="F786" s="237" t="s">
        <v>893</v>
      </c>
      <c r="G786" s="234"/>
      <c r="H786" s="236" t="s">
        <v>19</v>
      </c>
      <c r="I786" s="238"/>
      <c r="J786" s="234"/>
      <c r="K786" s="234"/>
      <c r="L786" s="239"/>
      <c r="M786" s="240"/>
      <c r="N786" s="241"/>
      <c r="O786" s="241"/>
      <c r="P786" s="241"/>
      <c r="Q786" s="241"/>
      <c r="R786" s="241"/>
      <c r="S786" s="241"/>
      <c r="T786" s="24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3" t="s">
        <v>199</v>
      </c>
      <c r="AU786" s="243" t="s">
        <v>81</v>
      </c>
      <c r="AV786" s="13" t="s">
        <v>79</v>
      </c>
      <c r="AW786" s="13" t="s">
        <v>33</v>
      </c>
      <c r="AX786" s="13" t="s">
        <v>72</v>
      </c>
      <c r="AY786" s="243" t="s">
        <v>187</v>
      </c>
    </row>
    <row r="787" s="14" customFormat="1">
      <c r="A787" s="14"/>
      <c r="B787" s="244"/>
      <c r="C787" s="245"/>
      <c r="D787" s="235" t="s">
        <v>199</v>
      </c>
      <c r="E787" s="246" t="s">
        <v>19</v>
      </c>
      <c r="F787" s="247" t="s">
        <v>612</v>
      </c>
      <c r="G787" s="245"/>
      <c r="H787" s="248">
        <v>49.732999999999997</v>
      </c>
      <c r="I787" s="249"/>
      <c r="J787" s="245"/>
      <c r="K787" s="245"/>
      <c r="L787" s="250"/>
      <c r="M787" s="251"/>
      <c r="N787" s="252"/>
      <c r="O787" s="252"/>
      <c r="P787" s="252"/>
      <c r="Q787" s="252"/>
      <c r="R787" s="252"/>
      <c r="S787" s="252"/>
      <c r="T787" s="25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4" t="s">
        <v>199</v>
      </c>
      <c r="AU787" s="254" t="s">
        <v>81</v>
      </c>
      <c r="AV787" s="14" t="s">
        <v>81</v>
      </c>
      <c r="AW787" s="14" t="s">
        <v>33</v>
      </c>
      <c r="AX787" s="14" t="s">
        <v>72</v>
      </c>
      <c r="AY787" s="254" t="s">
        <v>187</v>
      </c>
    </row>
    <row r="788" s="16" customFormat="1">
      <c r="A788" s="16"/>
      <c r="B788" s="279"/>
      <c r="C788" s="280"/>
      <c r="D788" s="235" t="s">
        <v>199</v>
      </c>
      <c r="E788" s="281" t="s">
        <v>19</v>
      </c>
      <c r="F788" s="282" t="s">
        <v>763</v>
      </c>
      <c r="G788" s="280"/>
      <c r="H788" s="283">
        <v>280.464</v>
      </c>
      <c r="I788" s="284"/>
      <c r="J788" s="280"/>
      <c r="K788" s="280"/>
      <c r="L788" s="285"/>
      <c r="M788" s="286"/>
      <c r="N788" s="287"/>
      <c r="O788" s="287"/>
      <c r="P788" s="287"/>
      <c r="Q788" s="287"/>
      <c r="R788" s="287"/>
      <c r="S788" s="287"/>
      <c r="T788" s="288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T788" s="289" t="s">
        <v>199</v>
      </c>
      <c r="AU788" s="289" t="s">
        <v>81</v>
      </c>
      <c r="AV788" s="16" t="s">
        <v>230</v>
      </c>
      <c r="AW788" s="16" t="s">
        <v>33</v>
      </c>
      <c r="AX788" s="16" t="s">
        <v>72</v>
      </c>
      <c r="AY788" s="289" t="s">
        <v>187</v>
      </c>
    </row>
    <row r="789" s="13" customFormat="1">
      <c r="A789" s="13"/>
      <c r="B789" s="233"/>
      <c r="C789" s="234"/>
      <c r="D789" s="235" t="s">
        <v>199</v>
      </c>
      <c r="E789" s="236" t="s">
        <v>19</v>
      </c>
      <c r="F789" s="237" t="s">
        <v>899</v>
      </c>
      <c r="G789" s="234"/>
      <c r="H789" s="236" t="s">
        <v>19</v>
      </c>
      <c r="I789" s="238"/>
      <c r="J789" s="234"/>
      <c r="K789" s="234"/>
      <c r="L789" s="239"/>
      <c r="M789" s="240"/>
      <c r="N789" s="241"/>
      <c r="O789" s="241"/>
      <c r="P789" s="241"/>
      <c r="Q789" s="241"/>
      <c r="R789" s="241"/>
      <c r="S789" s="241"/>
      <c r="T789" s="24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3" t="s">
        <v>199</v>
      </c>
      <c r="AU789" s="243" t="s">
        <v>81</v>
      </c>
      <c r="AV789" s="13" t="s">
        <v>79</v>
      </c>
      <c r="AW789" s="13" t="s">
        <v>33</v>
      </c>
      <c r="AX789" s="13" t="s">
        <v>72</v>
      </c>
      <c r="AY789" s="243" t="s">
        <v>187</v>
      </c>
    </row>
    <row r="790" s="13" customFormat="1">
      <c r="A790" s="13"/>
      <c r="B790" s="233"/>
      <c r="C790" s="234"/>
      <c r="D790" s="235" t="s">
        <v>199</v>
      </c>
      <c r="E790" s="236" t="s">
        <v>19</v>
      </c>
      <c r="F790" s="237" t="s">
        <v>717</v>
      </c>
      <c r="G790" s="234"/>
      <c r="H790" s="236" t="s">
        <v>19</v>
      </c>
      <c r="I790" s="238"/>
      <c r="J790" s="234"/>
      <c r="K790" s="234"/>
      <c r="L790" s="239"/>
      <c r="M790" s="240"/>
      <c r="N790" s="241"/>
      <c r="O790" s="241"/>
      <c r="P790" s="241"/>
      <c r="Q790" s="241"/>
      <c r="R790" s="241"/>
      <c r="S790" s="241"/>
      <c r="T790" s="24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3" t="s">
        <v>199</v>
      </c>
      <c r="AU790" s="243" t="s">
        <v>81</v>
      </c>
      <c r="AV790" s="13" t="s">
        <v>79</v>
      </c>
      <c r="AW790" s="13" t="s">
        <v>33</v>
      </c>
      <c r="AX790" s="13" t="s">
        <v>72</v>
      </c>
      <c r="AY790" s="243" t="s">
        <v>187</v>
      </c>
    </row>
    <row r="791" s="13" customFormat="1">
      <c r="A791" s="13"/>
      <c r="B791" s="233"/>
      <c r="C791" s="234"/>
      <c r="D791" s="235" t="s">
        <v>199</v>
      </c>
      <c r="E791" s="236" t="s">
        <v>19</v>
      </c>
      <c r="F791" s="237" t="s">
        <v>216</v>
      </c>
      <c r="G791" s="234"/>
      <c r="H791" s="236" t="s">
        <v>19</v>
      </c>
      <c r="I791" s="238"/>
      <c r="J791" s="234"/>
      <c r="K791" s="234"/>
      <c r="L791" s="239"/>
      <c r="M791" s="240"/>
      <c r="N791" s="241"/>
      <c r="O791" s="241"/>
      <c r="P791" s="241"/>
      <c r="Q791" s="241"/>
      <c r="R791" s="241"/>
      <c r="S791" s="241"/>
      <c r="T791" s="24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3" t="s">
        <v>199</v>
      </c>
      <c r="AU791" s="243" t="s">
        <v>81</v>
      </c>
      <c r="AV791" s="13" t="s">
        <v>79</v>
      </c>
      <c r="AW791" s="13" t="s">
        <v>33</v>
      </c>
      <c r="AX791" s="13" t="s">
        <v>72</v>
      </c>
      <c r="AY791" s="243" t="s">
        <v>187</v>
      </c>
    </row>
    <row r="792" s="13" customFormat="1">
      <c r="A792" s="13"/>
      <c r="B792" s="233"/>
      <c r="C792" s="234"/>
      <c r="D792" s="235" t="s">
        <v>199</v>
      </c>
      <c r="E792" s="236" t="s">
        <v>19</v>
      </c>
      <c r="F792" s="237" t="s">
        <v>718</v>
      </c>
      <c r="G792" s="234"/>
      <c r="H792" s="236" t="s">
        <v>19</v>
      </c>
      <c r="I792" s="238"/>
      <c r="J792" s="234"/>
      <c r="K792" s="234"/>
      <c r="L792" s="239"/>
      <c r="M792" s="240"/>
      <c r="N792" s="241"/>
      <c r="O792" s="241"/>
      <c r="P792" s="241"/>
      <c r="Q792" s="241"/>
      <c r="R792" s="241"/>
      <c r="S792" s="241"/>
      <c r="T792" s="24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3" t="s">
        <v>199</v>
      </c>
      <c r="AU792" s="243" t="s">
        <v>81</v>
      </c>
      <c r="AV792" s="13" t="s">
        <v>79</v>
      </c>
      <c r="AW792" s="13" t="s">
        <v>33</v>
      </c>
      <c r="AX792" s="13" t="s">
        <v>72</v>
      </c>
      <c r="AY792" s="243" t="s">
        <v>187</v>
      </c>
    </row>
    <row r="793" s="13" customFormat="1">
      <c r="A793" s="13"/>
      <c r="B793" s="233"/>
      <c r="C793" s="234"/>
      <c r="D793" s="235" t="s">
        <v>199</v>
      </c>
      <c r="E793" s="236" t="s">
        <v>19</v>
      </c>
      <c r="F793" s="237" t="s">
        <v>719</v>
      </c>
      <c r="G793" s="234"/>
      <c r="H793" s="236" t="s">
        <v>19</v>
      </c>
      <c r="I793" s="238"/>
      <c r="J793" s="234"/>
      <c r="K793" s="234"/>
      <c r="L793" s="239"/>
      <c r="M793" s="240"/>
      <c r="N793" s="241"/>
      <c r="O793" s="241"/>
      <c r="P793" s="241"/>
      <c r="Q793" s="241"/>
      <c r="R793" s="241"/>
      <c r="S793" s="241"/>
      <c r="T793" s="24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3" t="s">
        <v>199</v>
      </c>
      <c r="AU793" s="243" t="s">
        <v>81</v>
      </c>
      <c r="AV793" s="13" t="s">
        <v>79</v>
      </c>
      <c r="AW793" s="13" t="s">
        <v>33</v>
      </c>
      <c r="AX793" s="13" t="s">
        <v>72</v>
      </c>
      <c r="AY793" s="243" t="s">
        <v>187</v>
      </c>
    </row>
    <row r="794" s="14" customFormat="1">
      <c r="A794" s="14"/>
      <c r="B794" s="244"/>
      <c r="C794" s="245"/>
      <c r="D794" s="235" t="s">
        <v>199</v>
      </c>
      <c r="E794" s="246" t="s">
        <v>19</v>
      </c>
      <c r="F794" s="247" t="s">
        <v>683</v>
      </c>
      <c r="G794" s="245"/>
      <c r="H794" s="248">
        <v>60.401000000000003</v>
      </c>
      <c r="I794" s="249"/>
      <c r="J794" s="245"/>
      <c r="K794" s="245"/>
      <c r="L794" s="250"/>
      <c r="M794" s="251"/>
      <c r="N794" s="252"/>
      <c r="O794" s="252"/>
      <c r="P794" s="252"/>
      <c r="Q794" s="252"/>
      <c r="R794" s="252"/>
      <c r="S794" s="252"/>
      <c r="T794" s="253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4" t="s">
        <v>199</v>
      </c>
      <c r="AU794" s="254" t="s">
        <v>81</v>
      </c>
      <c r="AV794" s="14" t="s">
        <v>81</v>
      </c>
      <c r="AW794" s="14" t="s">
        <v>33</v>
      </c>
      <c r="AX794" s="14" t="s">
        <v>72</v>
      </c>
      <c r="AY794" s="254" t="s">
        <v>187</v>
      </c>
    </row>
    <row r="795" s="13" customFormat="1">
      <c r="A795" s="13"/>
      <c r="B795" s="233"/>
      <c r="C795" s="234"/>
      <c r="D795" s="235" t="s">
        <v>199</v>
      </c>
      <c r="E795" s="236" t="s">
        <v>19</v>
      </c>
      <c r="F795" s="237" t="s">
        <v>720</v>
      </c>
      <c r="G795" s="234"/>
      <c r="H795" s="236" t="s">
        <v>19</v>
      </c>
      <c r="I795" s="238"/>
      <c r="J795" s="234"/>
      <c r="K795" s="234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199</v>
      </c>
      <c r="AU795" s="243" t="s">
        <v>81</v>
      </c>
      <c r="AV795" s="13" t="s">
        <v>79</v>
      </c>
      <c r="AW795" s="13" t="s">
        <v>33</v>
      </c>
      <c r="AX795" s="13" t="s">
        <v>72</v>
      </c>
      <c r="AY795" s="243" t="s">
        <v>187</v>
      </c>
    </row>
    <row r="796" s="13" customFormat="1">
      <c r="A796" s="13"/>
      <c r="B796" s="233"/>
      <c r="C796" s="234"/>
      <c r="D796" s="235" t="s">
        <v>199</v>
      </c>
      <c r="E796" s="236" t="s">
        <v>19</v>
      </c>
      <c r="F796" s="237" t="s">
        <v>220</v>
      </c>
      <c r="G796" s="234"/>
      <c r="H796" s="236" t="s">
        <v>19</v>
      </c>
      <c r="I796" s="238"/>
      <c r="J796" s="234"/>
      <c r="K796" s="234"/>
      <c r="L796" s="239"/>
      <c r="M796" s="240"/>
      <c r="N796" s="241"/>
      <c r="O796" s="241"/>
      <c r="P796" s="241"/>
      <c r="Q796" s="241"/>
      <c r="R796" s="241"/>
      <c r="S796" s="241"/>
      <c r="T796" s="24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3" t="s">
        <v>199</v>
      </c>
      <c r="AU796" s="243" t="s">
        <v>81</v>
      </c>
      <c r="AV796" s="13" t="s">
        <v>79</v>
      </c>
      <c r="AW796" s="13" t="s">
        <v>33</v>
      </c>
      <c r="AX796" s="13" t="s">
        <v>72</v>
      </c>
      <c r="AY796" s="243" t="s">
        <v>187</v>
      </c>
    </row>
    <row r="797" s="13" customFormat="1">
      <c r="A797" s="13"/>
      <c r="B797" s="233"/>
      <c r="C797" s="234"/>
      <c r="D797" s="235" t="s">
        <v>199</v>
      </c>
      <c r="E797" s="236" t="s">
        <v>19</v>
      </c>
      <c r="F797" s="237" t="s">
        <v>718</v>
      </c>
      <c r="G797" s="234"/>
      <c r="H797" s="236" t="s">
        <v>19</v>
      </c>
      <c r="I797" s="238"/>
      <c r="J797" s="234"/>
      <c r="K797" s="234"/>
      <c r="L797" s="239"/>
      <c r="M797" s="240"/>
      <c r="N797" s="241"/>
      <c r="O797" s="241"/>
      <c r="P797" s="241"/>
      <c r="Q797" s="241"/>
      <c r="R797" s="241"/>
      <c r="S797" s="241"/>
      <c r="T797" s="24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3" t="s">
        <v>199</v>
      </c>
      <c r="AU797" s="243" t="s">
        <v>81</v>
      </c>
      <c r="AV797" s="13" t="s">
        <v>79</v>
      </c>
      <c r="AW797" s="13" t="s">
        <v>33</v>
      </c>
      <c r="AX797" s="13" t="s">
        <v>72</v>
      </c>
      <c r="AY797" s="243" t="s">
        <v>187</v>
      </c>
    </row>
    <row r="798" s="13" customFormat="1">
      <c r="A798" s="13"/>
      <c r="B798" s="233"/>
      <c r="C798" s="234"/>
      <c r="D798" s="235" t="s">
        <v>199</v>
      </c>
      <c r="E798" s="236" t="s">
        <v>19</v>
      </c>
      <c r="F798" s="237" t="s">
        <v>719</v>
      </c>
      <c r="G798" s="234"/>
      <c r="H798" s="236" t="s">
        <v>19</v>
      </c>
      <c r="I798" s="238"/>
      <c r="J798" s="234"/>
      <c r="K798" s="234"/>
      <c r="L798" s="239"/>
      <c r="M798" s="240"/>
      <c r="N798" s="241"/>
      <c r="O798" s="241"/>
      <c r="P798" s="241"/>
      <c r="Q798" s="241"/>
      <c r="R798" s="241"/>
      <c r="S798" s="241"/>
      <c r="T798" s="242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3" t="s">
        <v>199</v>
      </c>
      <c r="AU798" s="243" t="s">
        <v>81</v>
      </c>
      <c r="AV798" s="13" t="s">
        <v>79</v>
      </c>
      <c r="AW798" s="13" t="s">
        <v>33</v>
      </c>
      <c r="AX798" s="13" t="s">
        <v>72</v>
      </c>
      <c r="AY798" s="243" t="s">
        <v>187</v>
      </c>
    </row>
    <row r="799" s="14" customFormat="1">
      <c r="A799" s="14"/>
      <c r="B799" s="244"/>
      <c r="C799" s="245"/>
      <c r="D799" s="235" t="s">
        <v>199</v>
      </c>
      <c r="E799" s="246" t="s">
        <v>19</v>
      </c>
      <c r="F799" s="247" t="s">
        <v>685</v>
      </c>
      <c r="G799" s="245"/>
      <c r="H799" s="248">
        <v>20.408000000000001</v>
      </c>
      <c r="I799" s="249"/>
      <c r="J799" s="245"/>
      <c r="K799" s="245"/>
      <c r="L799" s="250"/>
      <c r="M799" s="251"/>
      <c r="N799" s="252"/>
      <c r="O799" s="252"/>
      <c r="P799" s="252"/>
      <c r="Q799" s="252"/>
      <c r="R799" s="252"/>
      <c r="S799" s="252"/>
      <c r="T799" s="25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4" t="s">
        <v>199</v>
      </c>
      <c r="AU799" s="254" t="s">
        <v>81</v>
      </c>
      <c r="AV799" s="14" t="s">
        <v>81</v>
      </c>
      <c r="AW799" s="14" t="s">
        <v>33</v>
      </c>
      <c r="AX799" s="14" t="s">
        <v>72</v>
      </c>
      <c r="AY799" s="254" t="s">
        <v>187</v>
      </c>
    </row>
    <row r="800" s="13" customFormat="1">
      <c r="A800" s="13"/>
      <c r="B800" s="233"/>
      <c r="C800" s="234"/>
      <c r="D800" s="235" t="s">
        <v>199</v>
      </c>
      <c r="E800" s="236" t="s">
        <v>19</v>
      </c>
      <c r="F800" s="237" t="s">
        <v>721</v>
      </c>
      <c r="G800" s="234"/>
      <c r="H800" s="236" t="s">
        <v>19</v>
      </c>
      <c r="I800" s="238"/>
      <c r="J800" s="234"/>
      <c r="K800" s="234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199</v>
      </c>
      <c r="AU800" s="243" t="s">
        <v>81</v>
      </c>
      <c r="AV800" s="13" t="s">
        <v>79</v>
      </c>
      <c r="AW800" s="13" t="s">
        <v>33</v>
      </c>
      <c r="AX800" s="13" t="s">
        <v>72</v>
      </c>
      <c r="AY800" s="243" t="s">
        <v>187</v>
      </c>
    </row>
    <row r="801" s="13" customFormat="1">
      <c r="A801" s="13"/>
      <c r="B801" s="233"/>
      <c r="C801" s="234"/>
      <c r="D801" s="235" t="s">
        <v>199</v>
      </c>
      <c r="E801" s="236" t="s">
        <v>19</v>
      </c>
      <c r="F801" s="237" t="s">
        <v>269</v>
      </c>
      <c r="G801" s="234"/>
      <c r="H801" s="236" t="s">
        <v>19</v>
      </c>
      <c r="I801" s="238"/>
      <c r="J801" s="234"/>
      <c r="K801" s="234"/>
      <c r="L801" s="239"/>
      <c r="M801" s="240"/>
      <c r="N801" s="241"/>
      <c r="O801" s="241"/>
      <c r="P801" s="241"/>
      <c r="Q801" s="241"/>
      <c r="R801" s="241"/>
      <c r="S801" s="241"/>
      <c r="T801" s="242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3" t="s">
        <v>199</v>
      </c>
      <c r="AU801" s="243" t="s">
        <v>81</v>
      </c>
      <c r="AV801" s="13" t="s">
        <v>79</v>
      </c>
      <c r="AW801" s="13" t="s">
        <v>33</v>
      </c>
      <c r="AX801" s="13" t="s">
        <v>72</v>
      </c>
      <c r="AY801" s="243" t="s">
        <v>187</v>
      </c>
    </row>
    <row r="802" s="13" customFormat="1">
      <c r="A802" s="13"/>
      <c r="B802" s="233"/>
      <c r="C802" s="234"/>
      <c r="D802" s="235" t="s">
        <v>199</v>
      </c>
      <c r="E802" s="236" t="s">
        <v>19</v>
      </c>
      <c r="F802" s="237" t="s">
        <v>718</v>
      </c>
      <c r="G802" s="234"/>
      <c r="H802" s="236" t="s">
        <v>19</v>
      </c>
      <c r="I802" s="238"/>
      <c r="J802" s="234"/>
      <c r="K802" s="234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199</v>
      </c>
      <c r="AU802" s="243" t="s">
        <v>81</v>
      </c>
      <c r="AV802" s="13" t="s">
        <v>79</v>
      </c>
      <c r="AW802" s="13" t="s">
        <v>33</v>
      </c>
      <c r="AX802" s="13" t="s">
        <v>72</v>
      </c>
      <c r="AY802" s="243" t="s">
        <v>187</v>
      </c>
    </row>
    <row r="803" s="13" customFormat="1">
      <c r="A803" s="13"/>
      <c r="B803" s="233"/>
      <c r="C803" s="234"/>
      <c r="D803" s="235" t="s">
        <v>199</v>
      </c>
      <c r="E803" s="236" t="s">
        <v>19</v>
      </c>
      <c r="F803" s="237" t="s">
        <v>719</v>
      </c>
      <c r="G803" s="234"/>
      <c r="H803" s="236" t="s">
        <v>19</v>
      </c>
      <c r="I803" s="238"/>
      <c r="J803" s="234"/>
      <c r="K803" s="234"/>
      <c r="L803" s="239"/>
      <c r="M803" s="240"/>
      <c r="N803" s="241"/>
      <c r="O803" s="241"/>
      <c r="P803" s="241"/>
      <c r="Q803" s="241"/>
      <c r="R803" s="241"/>
      <c r="S803" s="241"/>
      <c r="T803" s="24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3" t="s">
        <v>199</v>
      </c>
      <c r="AU803" s="243" t="s">
        <v>81</v>
      </c>
      <c r="AV803" s="13" t="s">
        <v>79</v>
      </c>
      <c r="AW803" s="13" t="s">
        <v>33</v>
      </c>
      <c r="AX803" s="13" t="s">
        <v>72</v>
      </c>
      <c r="AY803" s="243" t="s">
        <v>187</v>
      </c>
    </row>
    <row r="804" s="14" customFormat="1">
      <c r="A804" s="14"/>
      <c r="B804" s="244"/>
      <c r="C804" s="245"/>
      <c r="D804" s="235" t="s">
        <v>199</v>
      </c>
      <c r="E804" s="246" t="s">
        <v>19</v>
      </c>
      <c r="F804" s="247" t="s">
        <v>272</v>
      </c>
      <c r="G804" s="245"/>
      <c r="H804" s="248">
        <v>22.303999999999998</v>
      </c>
      <c r="I804" s="249"/>
      <c r="J804" s="245"/>
      <c r="K804" s="245"/>
      <c r="L804" s="250"/>
      <c r="M804" s="251"/>
      <c r="N804" s="252"/>
      <c r="O804" s="252"/>
      <c r="P804" s="252"/>
      <c r="Q804" s="252"/>
      <c r="R804" s="252"/>
      <c r="S804" s="252"/>
      <c r="T804" s="25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4" t="s">
        <v>199</v>
      </c>
      <c r="AU804" s="254" t="s">
        <v>81</v>
      </c>
      <c r="AV804" s="14" t="s">
        <v>81</v>
      </c>
      <c r="AW804" s="14" t="s">
        <v>33</v>
      </c>
      <c r="AX804" s="14" t="s">
        <v>72</v>
      </c>
      <c r="AY804" s="254" t="s">
        <v>187</v>
      </c>
    </row>
    <row r="805" s="13" customFormat="1">
      <c r="A805" s="13"/>
      <c r="B805" s="233"/>
      <c r="C805" s="234"/>
      <c r="D805" s="235" t="s">
        <v>199</v>
      </c>
      <c r="E805" s="236" t="s">
        <v>19</v>
      </c>
      <c r="F805" s="237" t="s">
        <v>722</v>
      </c>
      <c r="G805" s="234"/>
      <c r="H805" s="236" t="s">
        <v>19</v>
      </c>
      <c r="I805" s="238"/>
      <c r="J805" s="234"/>
      <c r="K805" s="234"/>
      <c r="L805" s="239"/>
      <c r="M805" s="240"/>
      <c r="N805" s="241"/>
      <c r="O805" s="241"/>
      <c r="P805" s="241"/>
      <c r="Q805" s="241"/>
      <c r="R805" s="241"/>
      <c r="S805" s="241"/>
      <c r="T805" s="24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3" t="s">
        <v>199</v>
      </c>
      <c r="AU805" s="243" t="s">
        <v>81</v>
      </c>
      <c r="AV805" s="13" t="s">
        <v>79</v>
      </c>
      <c r="AW805" s="13" t="s">
        <v>33</v>
      </c>
      <c r="AX805" s="13" t="s">
        <v>72</v>
      </c>
      <c r="AY805" s="243" t="s">
        <v>187</v>
      </c>
    </row>
    <row r="806" s="13" customFormat="1">
      <c r="A806" s="13"/>
      <c r="B806" s="233"/>
      <c r="C806" s="234"/>
      <c r="D806" s="235" t="s">
        <v>199</v>
      </c>
      <c r="E806" s="236" t="s">
        <v>19</v>
      </c>
      <c r="F806" s="237" t="s">
        <v>274</v>
      </c>
      <c r="G806" s="234"/>
      <c r="H806" s="236" t="s">
        <v>19</v>
      </c>
      <c r="I806" s="238"/>
      <c r="J806" s="234"/>
      <c r="K806" s="234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199</v>
      </c>
      <c r="AU806" s="243" t="s">
        <v>81</v>
      </c>
      <c r="AV806" s="13" t="s">
        <v>79</v>
      </c>
      <c r="AW806" s="13" t="s">
        <v>33</v>
      </c>
      <c r="AX806" s="13" t="s">
        <v>72</v>
      </c>
      <c r="AY806" s="243" t="s">
        <v>187</v>
      </c>
    </row>
    <row r="807" s="13" customFormat="1">
      <c r="A807" s="13"/>
      <c r="B807" s="233"/>
      <c r="C807" s="234"/>
      <c r="D807" s="235" t="s">
        <v>199</v>
      </c>
      <c r="E807" s="236" t="s">
        <v>19</v>
      </c>
      <c r="F807" s="237" t="s">
        <v>718</v>
      </c>
      <c r="G807" s="234"/>
      <c r="H807" s="236" t="s">
        <v>19</v>
      </c>
      <c r="I807" s="238"/>
      <c r="J807" s="234"/>
      <c r="K807" s="234"/>
      <c r="L807" s="239"/>
      <c r="M807" s="240"/>
      <c r="N807" s="241"/>
      <c r="O807" s="241"/>
      <c r="P807" s="241"/>
      <c r="Q807" s="241"/>
      <c r="R807" s="241"/>
      <c r="S807" s="241"/>
      <c r="T807" s="24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3" t="s">
        <v>199</v>
      </c>
      <c r="AU807" s="243" t="s">
        <v>81</v>
      </c>
      <c r="AV807" s="13" t="s">
        <v>79</v>
      </c>
      <c r="AW807" s="13" t="s">
        <v>33</v>
      </c>
      <c r="AX807" s="13" t="s">
        <v>72</v>
      </c>
      <c r="AY807" s="243" t="s">
        <v>187</v>
      </c>
    </row>
    <row r="808" s="13" customFormat="1">
      <c r="A808" s="13"/>
      <c r="B808" s="233"/>
      <c r="C808" s="234"/>
      <c r="D808" s="235" t="s">
        <v>199</v>
      </c>
      <c r="E808" s="236" t="s">
        <v>19</v>
      </c>
      <c r="F808" s="237" t="s">
        <v>719</v>
      </c>
      <c r="G808" s="234"/>
      <c r="H808" s="236" t="s">
        <v>19</v>
      </c>
      <c r="I808" s="238"/>
      <c r="J808" s="234"/>
      <c r="K808" s="234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199</v>
      </c>
      <c r="AU808" s="243" t="s">
        <v>81</v>
      </c>
      <c r="AV808" s="13" t="s">
        <v>79</v>
      </c>
      <c r="AW808" s="13" t="s">
        <v>33</v>
      </c>
      <c r="AX808" s="13" t="s">
        <v>72</v>
      </c>
      <c r="AY808" s="243" t="s">
        <v>187</v>
      </c>
    </row>
    <row r="809" s="14" customFormat="1">
      <c r="A809" s="14"/>
      <c r="B809" s="244"/>
      <c r="C809" s="245"/>
      <c r="D809" s="235" t="s">
        <v>199</v>
      </c>
      <c r="E809" s="246" t="s">
        <v>19</v>
      </c>
      <c r="F809" s="247" t="s">
        <v>688</v>
      </c>
      <c r="G809" s="245"/>
      <c r="H809" s="248">
        <v>5.5700000000000003</v>
      </c>
      <c r="I809" s="249"/>
      <c r="J809" s="245"/>
      <c r="K809" s="245"/>
      <c r="L809" s="250"/>
      <c r="M809" s="251"/>
      <c r="N809" s="252"/>
      <c r="O809" s="252"/>
      <c r="P809" s="252"/>
      <c r="Q809" s="252"/>
      <c r="R809" s="252"/>
      <c r="S809" s="252"/>
      <c r="T809" s="253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4" t="s">
        <v>199</v>
      </c>
      <c r="AU809" s="254" t="s">
        <v>81</v>
      </c>
      <c r="AV809" s="14" t="s">
        <v>81</v>
      </c>
      <c r="AW809" s="14" t="s">
        <v>33</v>
      </c>
      <c r="AX809" s="14" t="s">
        <v>72</v>
      </c>
      <c r="AY809" s="254" t="s">
        <v>187</v>
      </c>
    </row>
    <row r="810" s="16" customFormat="1">
      <c r="A810" s="16"/>
      <c r="B810" s="279"/>
      <c r="C810" s="280"/>
      <c r="D810" s="235" t="s">
        <v>199</v>
      </c>
      <c r="E810" s="281" t="s">
        <v>19</v>
      </c>
      <c r="F810" s="282" t="s">
        <v>763</v>
      </c>
      <c r="G810" s="280"/>
      <c r="H810" s="283">
        <v>108.68299999999999</v>
      </c>
      <c r="I810" s="284"/>
      <c r="J810" s="280"/>
      <c r="K810" s="280"/>
      <c r="L810" s="285"/>
      <c r="M810" s="286"/>
      <c r="N810" s="287"/>
      <c r="O810" s="287"/>
      <c r="P810" s="287"/>
      <c r="Q810" s="287"/>
      <c r="R810" s="287"/>
      <c r="S810" s="287"/>
      <c r="T810" s="288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T810" s="289" t="s">
        <v>199</v>
      </c>
      <c r="AU810" s="289" t="s">
        <v>81</v>
      </c>
      <c r="AV810" s="16" t="s">
        <v>230</v>
      </c>
      <c r="AW810" s="16" t="s">
        <v>33</v>
      </c>
      <c r="AX810" s="16" t="s">
        <v>72</v>
      </c>
      <c r="AY810" s="289" t="s">
        <v>187</v>
      </c>
    </row>
    <row r="811" s="13" customFormat="1">
      <c r="A811" s="13"/>
      <c r="B811" s="233"/>
      <c r="C811" s="234"/>
      <c r="D811" s="235" t="s">
        <v>199</v>
      </c>
      <c r="E811" s="236" t="s">
        <v>19</v>
      </c>
      <c r="F811" s="237" t="s">
        <v>298</v>
      </c>
      <c r="G811" s="234"/>
      <c r="H811" s="236" t="s">
        <v>19</v>
      </c>
      <c r="I811" s="238"/>
      <c r="J811" s="234"/>
      <c r="K811" s="234"/>
      <c r="L811" s="239"/>
      <c r="M811" s="240"/>
      <c r="N811" s="241"/>
      <c r="O811" s="241"/>
      <c r="P811" s="241"/>
      <c r="Q811" s="241"/>
      <c r="R811" s="241"/>
      <c r="S811" s="241"/>
      <c r="T811" s="24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3" t="s">
        <v>199</v>
      </c>
      <c r="AU811" s="243" t="s">
        <v>81</v>
      </c>
      <c r="AV811" s="13" t="s">
        <v>79</v>
      </c>
      <c r="AW811" s="13" t="s">
        <v>33</v>
      </c>
      <c r="AX811" s="13" t="s">
        <v>72</v>
      </c>
      <c r="AY811" s="243" t="s">
        <v>187</v>
      </c>
    </row>
    <row r="812" s="13" customFormat="1">
      <c r="A812" s="13"/>
      <c r="B812" s="233"/>
      <c r="C812" s="234"/>
      <c r="D812" s="235" t="s">
        <v>199</v>
      </c>
      <c r="E812" s="236" t="s">
        <v>19</v>
      </c>
      <c r="F812" s="237" t="s">
        <v>900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199</v>
      </c>
      <c r="AU812" s="243" t="s">
        <v>81</v>
      </c>
      <c r="AV812" s="13" t="s">
        <v>79</v>
      </c>
      <c r="AW812" s="13" t="s">
        <v>33</v>
      </c>
      <c r="AX812" s="13" t="s">
        <v>72</v>
      </c>
      <c r="AY812" s="243" t="s">
        <v>187</v>
      </c>
    </row>
    <row r="813" s="14" customFormat="1">
      <c r="A813" s="14"/>
      <c r="B813" s="244"/>
      <c r="C813" s="245"/>
      <c r="D813" s="235" t="s">
        <v>199</v>
      </c>
      <c r="E813" s="246" t="s">
        <v>19</v>
      </c>
      <c r="F813" s="247" t="s">
        <v>901</v>
      </c>
      <c r="G813" s="245"/>
      <c r="H813" s="248">
        <v>8.9949999999999992</v>
      </c>
      <c r="I813" s="249"/>
      <c r="J813" s="245"/>
      <c r="K813" s="245"/>
      <c r="L813" s="250"/>
      <c r="M813" s="251"/>
      <c r="N813" s="252"/>
      <c r="O813" s="252"/>
      <c r="P813" s="252"/>
      <c r="Q813" s="252"/>
      <c r="R813" s="252"/>
      <c r="S813" s="252"/>
      <c r="T813" s="25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4" t="s">
        <v>199</v>
      </c>
      <c r="AU813" s="254" t="s">
        <v>81</v>
      </c>
      <c r="AV813" s="14" t="s">
        <v>81</v>
      </c>
      <c r="AW813" s="14" t="s">
        <v>33</v>
      </c>
      <c r="AX813" s="14" t="s">
        <v>72</v>
      </c>
      <c r="AY813" s="254" t="s">
        <v>187</v>
      </c>
    </row>
    <row r="814" s="13" customFormat="1">
      <c r="A814" s="13"/>
      <c r="B814" s="233"/>
      <c r="C814" s="234"/>
      <c r="D814" s="235" t="s">
        <v>199</v>
      </c>
      <c r="E814" s="236" t="s">
        <v>19</v>
      </c>
      <c r="F814" s="237" t="s">
        <v>902</v>
      </c>
      <c r="G814" s="234"/>
      <c r="H814" s="236" t="s">
        <v>19</v>
      </c>
      <c r="I814" s="238"/>
      <c r="J814" s="234"/>
      <c r="K814" s="234"/>
      <c r="L814" s="239"/>
      <c r="M814" s="240"/>
      <c r="N814" s="241"/>
      <c r="O814" s="241"/>
      <c r="P814" s="241"/>
      <c r="Q814" s="241"/>
      <c r="R814" s="241"/>
      <c r="S814" s="241"/>
      <c r="T814" s="24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3" t="s">
        <v>199</v>
      </c>
      <c r="AU814" s="243" t="s">
        <v>81</v>
      </c>
      <c r="AV814" s="13" t="s">
        <v>79</v>
      </c>
      <c r="AW814" s="13" t="s">
        <v>33</v>
      </c>
      <c r="AX814" s="13" t="s">
        <v>72</v>
      </c>
      <c r="AY814" s="243" t="s">
        <v>187</v>
      </c>
    </row>
    <row r="815" s="14" customFormat="1">
      <c r="A815" s="14"/>
      <c r="B815" s="244"/>
      <c r="C815" s="245"/>
      <c r="D815" s="235" t="s">
        <v>199</v>
      </c>
      <c r="E815" s="246" t="s">
        <v>19</v>
      </c>
      <c r="F815" s="247" t="s">
        <v>704</v>
      </c>
      <c r="G815" s="245"/>
      <c r="H815" s="248">
        <v>0.73099999999999998</v>
      </c>
      <c r="I815" s="249"/>
      <c r="J815" s="245"/>
      <c r="K815" s="245"/>
      <c r="L815" s="250"/>
      <c r="M815" s="251"/>
      <c r="N815" s="252"/>
      <c r="O815" s="252"/>
      <c r="P815" s="252"/>
      <c r="Q815" s="252"/>
      <c r="R815" s="252"/>
      <c r="S815" s="252"/>
      <c r="T815" s="253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4" t="s">
        <v>199</v>
      </c>
      <c r="AU815" s="254" t="s">
        <v>81</v>
      </c>
      <c r="AV815" s="14" t="s">
        <v>81</v>
      </c>
      <c r="AW815" s="14" t="s">
        <v>33</v>
      </c>
      <c r="AX815" s="14" t="s">
        <v>72</v>
      </c>
      <c r="AY815" s="254" t="s">
        <v>187</v>
      </c>
    </row>
    <row r="816" s="15" customFormat="1">
      <c r="A816" s="15"/>
      <c r="B816" s="255"/>
      <c r="C816" s="256"/>
      <c r="D816" s="235" t="s">
        <v>199</v>
      </c>
      <c r="E816" s="257" t="s">
        <v>19</v>
      </c>
      <c r="F816" s="258" t="s">
        <v>210</v>
      </c>
      <c r="G816" s="256"/>
      <c r="H816" s="259">
        <v>398.87299999999999</v>
      </c>
      <c r="I816" s="260"/>
      <c r="J816" s="256"/>
      <c r="K816" s="256"/>
      <c r="L816" s="261"/>
      <c r="M816" s="266"/>
      <c r="N816" s="267"/>
      <c r="O816" s="267"/>
      <c r="P816" s="267"/>
      <c r="Q816" s="267"/>
      <c r="R816" s="267"/>
      <c r="S816" s="267"/>
      <c r="T816" s="268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65" t="s">
        <v>199</v>
      </c>
      <c r="AU816" s="265" t="s">
        <v>81</v>
      </c>
      <c r="AV816" s="15" t="s">
        <v>195</v>
      </c>
      <c r="AW816" s="15" t="s">
        <v>33</v>
      </c>
      <c r="AX816" s="15" t="s">
        <v>79</v>
      </c>
      <c r="AY816" s="265" t="s">
        <v>187</v>
      </c>
    </row>
    <row r="817" s="2" customFormat="1" ht="6.96" customHeight="1">
      <c r="A817" s="41"/>
      <c r="B817" s="62"/>
      <c r="C817" s="63"/>
      <c r="D817" s="63"/>
      <c r="E817" s="63"/>
      <c r="F817" s="63"/>
      <c r="G817" s="63"/>
      <c r="H817" s="63"/>
      <c r="I817" s="63"/>
      <c r="J817" s="63"/>
      <c r="K817" s="63"/>
      <c r="L817" s="47"/>
      <c r="M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</row>
  </sheetData>
  <sheetProtection sheet="1" autoFilter="0" formatColumns="0" formatRows="0" objects="1" scenarios="1" spinCount="100000" saltValue="87Xp+5m01eqZE2nJA8wXGXvb/dzSIRHeftKgQkXcfzLSVlIOeDAyjGHyQZMf1vQUHQwQwUmNJtJWjcecgGpudQ==" hashValue="30346z0tkCMrU+ViJqW9oXozBycc0n/3NHK9duooCqk20F9kd4eFLwi3Cgl2EXM9RcPwDa+VA91LxWIHnHeLGg==" algorithmName="SHA-512" password="CC35"/>
  <autoFilter ref="C94:K8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5_02/612325421"/>
    <hyperlink ref="F131" r:id="rId2" display="https://podminky.urs.cz/item/CS_URS_2025_02/619995001"/>
    <hyperlink ref="F168" r:id="rId3" display="https://podminky.urs.cz/item/CS_URS_2025_02/642945111"/>
    <hyperlink ref="F203" r:id="rId4" display="https://podminky.urs.cz/item/CS_URS_2025_02/642945112"/>
    <hyperlink ref="F244" r:id="rId5" display="https://podminky.urs.cz/item/CS_URS_2025_02/949101111"/>
    <hyperlink ref="F268" r:id="rId6" display="https://podminky.urs.cz/item/CS_URS_2025_02/952901111"/>
    <hyperlink ref="F304" r:id="rId7" display="https://podminky.urs.cz/item/CS_URS_2025_02/998018001"/>
    <hyperlink ref="F308" r:id="rId8" display="https://podminky.urs.cz/item/CS_URS_2025_02/763131431"/>
    <hyperlink ref="F331" r:id="rId9" display="https://podminky.urs.cz/item/CS_URS_2025_02/763131714"/>
    <hyperlink ref="F354" r:id="rId10" display="https://podminky.urs.cz/item/CS_URS_2025_02/763131771"/>
    <hyperlink ref="F377" r:id="rId11" display="https://podminky.urs.cz/item/CS_URS_2025_02/998763331"/>
    <hyperlink ref="F380" r:id="rId12" display="https://podminky.urs.cz/item/CS_URS_2025_02/767114141"/>
    <hyperlink ref="F395" r:id="rId13" display="https://podminky.urs.cz/item/CS_URS_2025_01/767646510"/>
    <hyperlink ref="F405" r:id="rId14" display="https://podminky.urs.cz/item/CS_URS_2025_01/767646510"/>
    <hyperlink ref="F438" r:id="rId15" display="https://podminky.urs.cz/item/CS_URS_2025_01/767646521"/>
    <hyperlink ref="F455" r:id="rId16" display="https://podminky.urs.cz/item/CS_URS_2025_01/767646522"/>
    <hyperlink ref="F487" r:id="rId17" display="https://podminky.urs.cz/item/CS_URS_2025_01/767649191"/>
    <hyperlink ref="F494" r:id="rId18" display="https://podminky.urs.cz/item/CS_URS_2025_01/767649198"/>
    <hyperlink ref="F510" r:id="rId19" display="https://podminky.urs.cz/item/CS_URS_2025_01/998767121"/>
    <hyperlink ref="F513" r:id="rId20" display="https://podminky.urs.cz/item/CS_URS_2025_02/784171101"/>
    <hyperlink ref="F577" r:id="rId21" display="https://podminky.urs.cz/item/CS_URS_2025_02/784171111"/>
    <hyperlink ref="F641" r:id="rId22" display="https://podminky.urs.cz/item/CS_URS_2025_02/784181111"/>
    <hyperlink ref="F697" r:id="rId23" display="https://podminky.urs.cz/item/CS_URS_2025_02/784191005"/>
    <hyperlink ref="F729" r:id="rId24" display="https://podminky.urs.cz/item/CS_URS_2025_02/784191007"/>
    <hyperlink ref="F762" r:id="rId25" display="https://podminky.urs.cz/item/CS_URS_2025_02/7842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918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ROUND(J94,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ROUND((SUM(BE94:BE636)),  2)</f>
        <v>0</v>
      </c>
      <c r="G35" s="41"/>
      <c r="H35" s="41"/>
      <c r="I35" s="160">
        <v>0.20999999999999999</v>
      </c>
      <c r="J35" s="159">
        <f>ROUND(((SUM(BE94:BE636))*I35),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ROUND((SUM(BF94:BF636)),  2)</f>
        <v>0</v>
      </c>
      <c r="G36" s="41"/>
      <c r="H36" s="41"/>
      <c r="I36" s="160">
        <v>0.12</v>
      </c>
      <c r="J36" s="159">
        <f>ROUND(((SUM(BF94:BF636))*I36),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ROUND((SUM(BG94:BG636)),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ROUND((SUM(BH94:BH636)),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ROUND((SUM(BI94:BI636)),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2025-068-02-02 - Nové kce - 1.NP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J95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590</v>
      </c>
      <c r="E65" s="185"/>
      <c r="F65" s="185"/>
      <c r="G65" s="185"/>
      <c r="H65" s="185"/>
      <c r="I65" s="185"/>
      <c r="J65" s="186">
        <f>J96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591</v>
      </c>
      <c r="E66" s="185"/>
      <c r="F66" s="185"/>
      <c r="G66" s="185"/>
      <c r="H66" s="185"/>
      <c r="I66" s="185"/>
      <c r="J66" s="186">
        <f>J143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8"/>
      <c r="D67" s="184" t="s">
        <v>593</v>
      </c>
      <c r="E67" s="185"/>
      <c r="F67" s="185"/>
      <c r="G67" s="185"/>
      <c r="H67" s="185"/>
      <c r="I67" s="185"/>
      <c r="J67" s="186">
        <f>J181</f>
        <v>0</v>
      </c>
      <c r="K67" s="128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8"/>
      <c r="D68" s="184" t="s">
        <v>594</v>
      </c>
      <c r="E68" s="185"/>
      <c r="F68" s="185"/>
      <c r="G68" s="185"/>
      <c r="H68" s="185"/>
      <c r="I68" s="185"/>
      <c r="J68" s="186">
        <f>J220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170</v>
      </c>
      <c r="E69" s="180"/>
      <c r="F69" s="180"/>
      <c r="G69" s="180"/>
      <c r="H69" s="180"/>
      <c r="I69" s="180"/>
      <c r="J69" s="181">
        <f>J223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8"/>
      <c r="D70" s="184" t="s">
        <v>171</v>
      </c>
      <c r="E70" s="185"/>
      <c r="F70" s="185"/>
      <c r="G70" s="185"/>
      <c r="H70" s="185"/>
      <c r="I70" s="185"/>
      <c r="J70" s="186">
        <f>J224</f>
        <v>0</v>
      </c>
      <c r="K70" s="128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8"/>
      <c r="D71" s="184" t="s">
        <v>596</v>
      </c>
      <c r="E71" s="185"/>
      <c r="F71" s="185"/>
      <c r="G71" s="185"/>
      <c r="H71" s="185"/>
      <c r="I71" s="185"/>
      <c r="J71" s="186">
        <f>J301</f>
        <v>0</v>
      </c>
      <c r="K71" s="128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8"/>
      <c r="D72" s="184" t="s">
        <v>597</v>
      </c>
      <c r="E72" s="185"/>
      <c r="F72" s="185"/>
      <c r="G72" s="185"/>
      <c r="H72" s="185"/>
      <c r="I72" s="185"/>
      <c r="J72" s="186">
        <f>J349</f>
        <v>0</v>
      </c>
      <c r="K72" s="128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172</v>
      </c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2" t="str">
        <f>E7</f>
        <v>Stavební úpravy únikových cest</v>
      </c>
      <c r="F82" s="35"/>
      <c r="G82" s="35"/>
      <c r="H82" s="35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157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2" t="s">
        <v>588</v>
      </c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159</v>
      </c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2025-068-02-02 - Nové kce - 1.NP</v>
      </c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Dům dlouhá 1, Aš</v>
      </c>
      <c r="G88" s="43"/>
      <c r="H88" s="43"/>
      <c r="I88" s="35" t="s">
        <v>23</v>
      </c>
      <c r="J88" s="75" t="str">
        <f>IF(J14="","",J14)</f>
        <v>28. 11. 2025</v>
      </c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25</v>
      </c>
      <c r="D90" s="43"/>
      <c r="E90" s="43"/>
      <c r="F90" s="30" t="str">
        <f>E17</f>
        <v>Město Aš,Kamenná 52, 352 01 Aš</v>
      </c>
      <c r="G90" s="43"/>
      <c r="H90" s="43"/>
      <c r="I90" s="35" t="s">
        <v>31</v>
      </c>
      <c r="J90" s="39" t="str">
        <f>E23</f>
        <v>ČOS exim s.r.o. Alešova 26, České Budějovice</v>
      </c>
      <c r="K90" s="43"/>
      <c r="L90" s="147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IF(E20="","",E20)</f>
        <v>Vyplň údaj</v>
      </c>
      <c r="G91" s="43"/>
      <c r="H91" s="43"/>
      <c r="I91" s="35" t="s">
        <v>34</v>
      </c>
      <c r="J91" s="39" t="str">
        <f>E26</f>
        <v>Ing. Dana Mlejnková</v>
      </c>
      <c r="K91" s="43"/>
      <c r="L91" s="147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7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88"/>
      <c r="B93" s="189"/>
      <c r="C93" s="190" t="s">
        <v>173</v>
      </c>
      <c r="D93" s="191" t="s">
        <v>57</v>
      </c>
      <c r="E93" s="191" t="s">
        <v>53</v>
      </c>
      <c r="F93" s="191" t="s">
        <v>54</v>
      </c>
      <c r="G93" s="191" t="s">
        <v>174</v>
      </c>
      <c r="H93" s="191" t="s">
        <v>175</v>
      </c>
      <c r="I93" s="191" t="s">
        <v>176</v>
      </c>
      <c r="J93" s="191" t="s">
        <v>165</v>
      </c>
      <c r="K93" s="192" t="s">
        <v>177</v>
      </c>
      <c r="L93" s="193"/>
      <c r="M93" s="95" t="s">
        <v>19</v>
      </c>
      <c r="N93" s="96" t="s">
        <v>42</v>
      </c>
      <c r="O93" s="96" t="s">
        <v>178</v>
      </c>
      <c r="P93" s="96" t="s">
        <v>179</v>
      </c>
      <c r="Q93" s="96" t="s">
        <v>180</v>
      </c>
      <c r="R93" s="96" t="s">
        <v>181</v>
      </c>
      <c r="S93" s="96" t="s">
        <v>182</v>
      </c>
      <c r="T93" s="97" t="s">
        <v>183</v>
      </c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1"/>
      <c r="B94" s="42"/>
      <c r="C94" s="102" t="s">
        <v>184</v>
      </c>
      <c r="D94" s="43"/>
      <c r="E94" s="43"/>
      <c r="F94" s="43"/>
      <c r="G94" s="43"/>
      <c r="H94" s="43"/>
      <c r="I94" s="43"/>
      <c r="J94" s="194">
        <f>BK94</f>
        <v>0</v>
      </c>
      <c r="K94" s="43"/>
      <c r="L94" s="47"/>
      <c r="M94" s="98"/>
      <c r="N94" s="195"/>
      <c r="O94" s="99"/>
      <c r="P94" s="196">
        <f>P95+P223</f>
        <v>0</v>
      </c>
      <c r="Q94" s="99"/>
      <c r="R94" s="196">
        <f>R95+R223</f>
        <v>2.2017664958199998</v>
      </c>
      <c r="S94" s="99"/>
      <c r="T94" s="197">
        <f>T95+T223</f>
        <v>0.0027425399999999999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71</v>
      </c>
      <c r="AU94" s="20" t="s">
        <v>166</v>
      </c>
      <c r="BK94" s="198">
        <f>BK95+BK223</f>
        <v>0</v>
      </c>
    </row>
    <row r="95" s="12" customFormat="1" ht="25.92" customHeight="1">
      <c r="A95" s="12"/>
      <c r="B95" s="199"/>
      <c r="C95" s="200"/>
      <c r="D95" s="201" t="s">
        <v>71</v>
      </c>
      <c r="E95" s="202" t="s">
        <v>185</v>
      </c>
      <c r="F95" s="202" t="s">
        <v>186</v>
      </c>
      <c r="G95" s="200"/>
      <c r="H95" s="200"/>
      <c r="I95" s="203"/>
      <c r="J95" s="204">
        <f>BK95</f>
        <v>0</v>
      </c>
      <c r="K95" s="200"/>
      <c r="L95" s="205"/>
      <c r="M95" s="206"/>
      <c r="N95" s="207"/>
      <c r="O95" s="207"/>
      <c r="P95" s="208">
        <f>P96+P143+P181+P220</f>
        <v>0</v>
      </c>
      <c r="Q95" s="207"/>
      <c r="R95" s="208">
        <f>R96+R143+R181+R220</f>
        <v>1.6169839149999998</v>
      </c>
      <c r="S95" s="207"/>
      <c r="T95" s="209">
        <f>T96+T143+T181+T220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79</v>
      </c>
      <c r="AT95" s="211" t="s">
        <v>71</v>
      </c>
      <c r="AU95" s="211" t="s">
        <v>72</v>
      </c>
      <c r="AY95" s="210" t="s">
        <v>187</v>
      </c>
      <c r="BK95" s="212">
        <f>BK96+BK143+BK181+BK220</f>
        <v>0</v>
      </c>
    </row>
    <row r="96" s="12" customFormat="1" ht="22.8" customHeight="1">
      <c r="A96" s="12"/>
      <c r="B96" s="199"/>
      <c r="C96" s="200"/>
      <c r="D96" s="201" t="s">
        <v>71</v>
      </c>
      <c r="E96" s="213" t="s">
        <v>246</v>
      </c>
      <c r="F96" s="213" t="s">
        <v>598</v>
      </c>
      <c r="G96" s="200"/>
      <c r="H96" s="200"/>
      <c r="I96" s="203"/>
      <c r="J96" s="214">
        <f>BK96</f>
        <v>0</v>
      </c>
      <c r="K96" s="200"/>
      <c r="L96" s="205"/>
      <c r="M96" s="206"/>
      <c r="N96" s="207"/>
      <c r="O96" s="207"/>
      <c r="P96" s="208">
        <f>SUM(P97:P142)</f>
        <v>0</v>
      </c>
      <c r="Q96" s="207"/>
      <c r="R96" s="208">
        <f>SUM(R97:R142)</f>
        <v>0.30459672999999998</v>
      </c>
      <c r="S96" s="207"/>
      <c r="T96" s="209">
        <f>SUM(T97:T142)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0" t="s">
        <v>79</v>
      </c>
      <c r="AT96" s="211" t="s">
        <v>71</v>
      </c>
      <c r="AU96" s="211" t="s">
        <v>79</v>
      </c>
      <c r="AY96" s="210" t="s">
        <v>187</v>
      </c>
      <c r="BK96" s="212">
        <f>SUM(BK97:BK142)</f>
        <v>0</v>
      </c>
    </row>
    <row r="97" s="2" customFormat="1" ht="24.15" customHeight="1">
      <c r="A97" s="41"/>
      <c r="B97" s="42"/>
      <c r="C97" s="215" t="s">
        <v>79</v>
      </c>
      <c r="D97" s="215" t="s">
        <v>190</v>
      </c>
      <c r="E97" s="216" t="s">
        <v>599</v>
      </c>
      <c r="F97" s="217" t="s">
        <v>600</v>
      </c>
      <c r="G97" s="218" t="s">
        <v>193</v>
      </c>
      <c r="H97" s="219">
        <v>45.762999999999998</v>
      </c>
      <c r="I97" s="220"/>
      <c r="J97" s="221">
        <f>ROUND(I97*H97,2)</f>
        <v>0</v>
      </c>
      <c r="K97" s="217" t="s">
        <v>194</v>
      </c>
      <c r="L97" s="47"/>
      <c r="M97" s="222" t="s">
        <v>19</v>
      </c>
      <c r="N97" s="223" t="s">
        <v>43</v>
      </c>
      <c r="O97" s="87"/>
      <c r="P97" s="224">
        <f>O97*H97</f>
        <v>0</v>
      </c>
      <c r="Q97" s="224">
        <v>0.0057099999999999998</v>
      </c>
      <c r="R97" s="224">
        <f>Q97*H97</f>
        <v>0.26130672999999999</v>
      </c>
      <c r="S97" s="224">
        <v>0</v>
      </c>
      <c r="T97" s="225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6" t="s">
        <v>195</v>
      </c>
      <c r="AT97" s="226" t="s">
        <v>190</v>
      </c>
      <c r="AU97" s="226" t="s">
        <v>81</v>
      </c>
      <c r="AY97" s="20" t="s">
        <v>187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20" t="s">
        <v>79</v>
      </c>
      <c r="BK97" s="227">
        <f>ROUND(I97*H97,2)</f>
        <v>0</v>
      </c>
      <c r="BL97" s="20" t="s">
        <v>195</v>
      </c>
      <c r="BM97" s="226" t="s">
        <v>919</v>
      </c>
    </row>
    <row r="98" s="2" customFormat="1">
      <c r="A98" s="41"/>
      <c r="B98" s="42"/>
      <c r="C98" s="43"/>
      <c r="D98" s="228" t="s">
        <v>197</v>
      </c>
      <c r="E98" s="43"/>
      <c r="F98" s="229" t="s">
        <v>602</v>
      </c>
      <c r="G98" s="43"/>
      <c r="H98" s="43"/>
      <c r="I98" s="230"/>
      <c r="J98" s="43"/>
      <c r="K98" s="43"/>
      <c r="L98" s="47"/>
      <c r="M98" s="231"/>
      <c r="N98" s="232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197</v>
      </c>
      <c r="AU98" s="20" t="s">
        <v>81</v>
      </c>
    </row>
    <row r="99" s="13" customFormat="1">
      <c r="A99" s="13"/>
      <c r="B99" s="233"/>
      <c r="C99" s="234"/>
      <c r="D99" s="235" t="s">
        <v>199</v>
      </c>
      <c r="E99" s="236" t="s">
        <v>19</v>
      </c>
      <c r="F99" s="237" t="s">
        <v>920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199</v>
      </c>
      <c r="AU99" s="243" t="s">
        <v>81</v>
      </c>
      <c r="AV99" s="13" t="s">
        <v>79</v>
      </c>
      <c r="AW99" s="13" t="s">
        <v>33</v>
      </c>
      <c r="AX99" s="13" t="s">
        <v>72</v>
      </c>
      <c r="AY99" s="243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921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604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605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4" customFormat="1">
      <c r="A103" s="14"/>
      <c r="B103" s="244"/>
      <c r="C103" s="245"/>
      <c r="D103" s="235" t="s">
        <v>199</v>
      </c>
      <c r="E103" s="246" t="s">
        <v>19</v>
      </c>
      <c r="F103" s="247" t="s">
        <v>606</v>
      </c>
      <c r="G103" s="245"/>
      <c r="H103" s="248">
        <v>9.0739999999999998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199</v>
      </c>
      <c r="AU103" s="254" t="s">
        <v>81</v>
      </c>
      <c r="AV103" s="14" t="s">
        <v>81</v>
      </c>
      <c r="AW103" s="14" t="s">
        <v>33</v>
      </c>
      <c r="AX103" s="14" t="s">
        <v>72</v>
      </c>
      <c r="AY103" s="254" t="s">
        <v>187</v>
      </c>
    </row>
    <row r="104" s="13" customFormat="1">
      <c r="A104" s="13"/>
      <c r="B104" s="233"/>
      <c r="C104" s="234"/>
      <c r="D104" s="235" t="s">
        <v>199</v>
      </c>
      <c r="E104" s="236" t="s">
        <v>19</v>
      </c>
      <c r="F104" s="237" t="s">
        <v>922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199</v>
      </c>
      <c r="AU104" s="243" t="s">
        <v>81</v>
      </c>
      <c r="AV104" s="13" t="s">
        <v>79</v>
      </c>
      <c r="AW104" s="13" t="s">
        <v>33</v>
      </c>
      <c r="AX104" s="13" t="s">
        <v>72</v>
      </c>
      <c r="AY104" s="243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334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604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605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4" customFormat="1">
      <c r="A108" s="14"/>
      <c r="B108" s="244"/>
      <c r="C108" s="245"/>
      <c r="D108" s="235" t="s">
        <v>199</v>
      </c>
      <c r="E108" s="246" t="s">
        <v>19</v>
      </c>
      <c r="F108" s="247" t="s">
        <v>923</v>
      </c>
      <c r="G108" s="245"/>
      <c r="H108" s="248">
        <v>13.939</v>
      </c>
      <c r="I108" s="249"/>
      <c r="J108" s="245"/>
      <c r="K108" s="245"/>
      <c r="L108" s="250"/>
      <c r="M108" s="251"/>
      <c r="N108" s="252"/>
      <c r="O108" s="252"/>
      <c r="P108" s="252"/>
      <c r="Q108" s="252"/>
      <c r="R108" s="252"/>
      <c r="S108" s="252"/>
      <c r="T108" s="25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4" t="s">
        <v>199</v>
      </c>
      <c r="AU108" s="254" t="s">
        <v>81</v>
      </c>
      <c r="AV108" s="14" t="s">
        <v>81</v>
      </c>
      <c r="AW108" s="14" t="s">
        <v>33</v>
      </c>
      <c r="AX108" s="14" t="s">
        <v>72</v>
      </c>
      <c r="AY108" s="254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924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337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604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3" customFormat="1">
      <c r="A112" s="13"/>
      <c r="B112" s="233"/>
      <c r="C112" s="234"/>
      <c r="D112" s="235" t="s">
        <v>199</v>
      </c>
      <c r="E112" s="236" t="s">
        <v>19</v>
      </c>
      <c r="F112" s="237" t="s">
        <v>605</v>
      </c>
      <c r="G112" s="234"/>
      <c r="H112" s="236" t="s">
        <v>19</v>
      </c>
      <c r="I112" s="238"/>
      <c r="J112" s="234"/>
      <c r="K112" s="234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199</v>
      </c>
      <c r="AU112" s="243" t="s">
        <v>81</v>
      </c>
      <c r="AV112" s="13" t="s">
        <v>79</v>
      </c>
      <c r="AW112" s="13" t="s">
        <v>33</v>
      </c>
      <c r="AX112" s="13" t="s">
        <v>72</v>
      </c>
      <c r="AY112" s="243" t="s">
        <v>187</v>
      </c>
    </row>
    <row r="113" s="14" customFormat="1">
      <c r="A113" s="14"/>
      <c r="B113" s="244"/>
      <c r="C113" s="245"/>
      <c r="D113" s="235" t="s">
        <v>199</v>
      </c>
      <c r="E113" s="246" t="s">
        <v>19</v>
      </c>
      <c r="F113" s="247" t="s">
        <v>925</v>
      </c>
      <c r="G113" s="245"/>
      <c r="H113" s="248">
        <v>22.75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199</v>
      </c>
      <c r="AU113" s="254" t="s">
        <v>81</v>
      </c>
      <c r="AV113" s="14" t="s">
        <v>81</v>
      </c>
      <c r="AW113" s="14" t="s">
        <v>33</v>
      </c>
      <c r="AX113" s="14" t="s">
        <v>72</v>
      </c>
      <c r="AY113" s="254" t="s">
        <v>187</v>
      </c>
    </row>
    <row r="114" s="15" customFormat="1">
      <c r="A114" s="15"/>
      <c r="B114" s="255"/>
      <c r="C114" s="256"/>
      <c r="D114" s="235" t="s">
        <v>199</v>
      </c>
      <c r="E114" s="257" t="s">
        <v>19</v>
      </c>
      <c r="F114" s="258" t="s">
        <v>210</v>
      </c>
      <c r="G114" s="256"/>
      <c r="H114" s="259">
        <v>45.762999999999998</v>
      </c>
      <c r="I114" s="260"/>
      <c r="J114" s="256"/>
      <c r="K114" s="256"/>
      <c r="L114" s="261"/>
      <c r="M114" s="262"/>
      <c r="N114" s="263"/>
      <c r="O114" s="263"/>
      <c r="P114" s="263"/>
      <c r="Q114" s="263"/>
      <c r="R114" s="263"/>
      <c r="S114" s="263"/>
      <c r="T114" s="26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5" t="s">
        <v>199</v>
      </c>
      <c r="AU114" s="265" t="s">
        <v>81</v>
      </c>
      <c r="AV114" s="15" t="s">
        <v>195</v>
      </c>
      <c r="AW114" s="15" t="s">
        <v>33</v>
      </c>
      <c r="AX114" s="15" t="s">
        <v>79</v>
      </c>
      <c r="AY114" s="265" t="s">
        <v>187</v>
      </c>
    </row>
    <row r="115" s="2" customFormat="1" ht="16.5" customHeight="1">
      <c r="A115" s="41"/>
      <c r="B115" s="42"/>
      <c r="C115" s="215" t="s">
        <v>81</v>
      </c>
      <c r="D115" s="215" t="s">
        <v>190</v>
      </c>
      <c r="E115" s="216" t="s">
        <v>615</v>
      </c>
      <c r="F115" s="217" t="s">
        <v>616</v>
      </c>
      <c r="G115" s="218" t="s">
        <v>383</v>
      </c>
      <c r="H115" s="219">
        <v>28.859999999999999</v>
      </c>
      <c r="I115" s="220"/>
      <c r="J115" s="221">
        <f>ROUND(I115*H115,2)</f>
        <v>0</v>
      </c>
      <c r="K115" s="217" t="s">
        <v>194</v>
      </c>
      <c r="L115" s="47"/>
      <c r="M115" s="222" t="s">
        <v>19</v>
      </c>
      <c r="N115" s="223" t="s">
        <v>43</v>
      </c>
      <c r="O115" s="87"/>
      <c r="P115" s="224">
        <f>O115*H115</f>
        <v>0</v>
      </c>
      <c r="Q115" s="224">
        <v>0.0015</v>
      </c>
      <c r="R115" s="224">
        <f>Q115*H115</f>
        <v>0.043290000000000002</v>
      </c>
      <c r="S115" s="224">
        <v>0</v>
      </c>
      <c r="T115" s="225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6" t="s">
        <v>195</v>
      </c>
      <c r="AT115" s="226" t="s">
        <v>190</v>
      </c>
      <c r="AU115" s="226" t="s">
        <v>81</v>
      </c>
      <c r="AY115" s="20" t="s">
        <v>187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20" t="s">
        <v>79</v>
      </c>
      <c r="BK115" s="227">
        <f>ROUND(I115*H115,2)</f>
        <v>0</v>
      </c>
      <c r="BL115" s="20" t="s">
        <v>195</v>
      </c>
      <c r="BM115" s="226" t="s">
        <v>926</v>
      </c>
    </row>
    <row r="116" s="2" customFormat="1">
      <c r="A116" s="41"/>
      <c r="B116" s="42"/>
      <c r="C116" s="43"/>
      <c r="D116" s="228" t="s">
        <v>197</v>
      </c>
      <c r="E116" s="43"/>
      <c r="F116" s="229" t="s">
        <v>618</v>
      </c>
      <c r="G116" s="43"/>
      <c r="H116" s="43"/>
      <c r="I116" s="230"/>
      <c r="J116" s="43"/>
      <c r="K116" s="43"/>
      <c r="L116" s="47"/>
      <c r="M116" s="231"/>
      <c r="N116" s="232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197</v>
      </c>
      <c r="AU116" s="20" t="s">
        <v>81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927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921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620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621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4" customFormat="1">
      <c r="A121" s="14"/>
      <c r="B121" s="244"/>
      <c r="C121" s="245"/>
      <c r="D121" s="235" t="s">
        <v>199</v>
      </c>
      <c r="E121" s="246" t="s">
        <v>19</v>
      </c>
      <c r="F121" s="247" t="s">
        <v>622</v>
      </c>
      <c r="G121" s="245"/>
      <c r="H121" s="248">
        <v>4.8399999999999999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199</v>
      </c>
      <c r="AU121" s="254" t="s">
        <v>81</v>
      </c>
      <c r="AV121" s="14" t="s">
        <v>81</v>
      </c>
      <c r="AW121" s="14" t="s">
        <v>33</v>
      </c>
      <c r="AX121" s="14" t="s">
        <v>72</v>
      </c>
      <c r="AY121" s="254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928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334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620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3" customFormat="1">
      <c r="A125" s="13"/>
      <c r="B125" s="233"/>
      <c r="C125" s="234"/>
      <c r="D125" s="235" t="s">
        <v>199</v>
      </c>
      <c r="E125" s="236" t="s">
        <v>19</v>
      </c>
      <c r="F125" s="237" t="s">
        <v>621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199</v>
      </c>
      <c r="AU125" s="243" t="s">
        <v>81</v>
      </c>
      <c r="AV125" s="13" t="s">
        <v>79</v>
      </c>
      <c r="AW125" s="13" t="s">
        <v>33</v>
      </c>
      <c r="AX125" s="13" t="s">
        <v>72</v>
      </c>
      <c r="AY125" s="243" t="s">
        <v>187</v>
      </c>
    </row>
    <row r="126" s="14" customFormat="1">
      <c r="A126" s="14"/>
      <c r="B126" s="244"/>
      <c r="C126" s="245"/>
      <c r="D126" s="235" t="s">
        <v>199</v>
      </c>
      <c r="E126" s="246" t="s">
        <v>19</v>
      </c>
      <c r="F126" s="247" t="s">
        <v>635</v>
      </c>
      <c r="G126" s="245"/>
      <c r="H126" s="248">
        <v>4.54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199</v>
      </c>
      <c r="AU126" s="254" t="s">
        <v>81</v>
      </c>
      <c r="AV126" s="14" t="s">
        <v>81</v>
      </c>
      <c r="AW126" s="14" t="s">
        <v>33</v>
      </c>
      <c r="AX126" s="14" t="s">
        <v>72</v>
      </c>
      <c r="AY126" s="254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929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337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620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3" customFormat="1">
      <c r="A130" s="13"/>
      <c r="B130" s="233"/>
      <c r="C130" s="234"/>
      <c r="D130" s="235" t="s">
        <v>199</v>
      </c>
      <c r="E130" s="236" t="s">
        <v>19</v>
      </c>
      <c r="F130" s="237" t="s">
        <v>621</v>
      </c>
      <c r="G130" s="234"/>
      <c r="H130" s="236" t="s">
        <v>19</v>
      </c>
      <c r="I130" s="238"/>
      <c r="J130" s="234"/>
      <c r="K130" s="234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199</v>
      </c>
      <c r="AU130" s="243" t="s">
        <v>81</v>
      </c>
      <c r="AV130" s="13" t="s">
        <v>79</v>
      </c>
      <c r="AW130" s="13" t="s">
        <v>33</v>
      </c>
      <c r="AX130" s="13" t="s">
        <v>72</v>
      </c>
      <c r="AY130" s="243" t="s">
        <v>187</v>
      </c>
    </row>
    <row r="131" s="14" customFormat="1">
      <c r="A131" s="14"/>
      <c r="B131" s="244"/>
      <c r="C131" s="245"/>
      <c r="D131" s="235" t="s">
        <v>199</v>
      </c>
      <c r="E131" s="246" t="s">
        <v>19</v>
      </c>
      <c r="F131" s="247" t="s">
        <v>622</v>
      </c>
      <c r="G131" s="245"/>
      <c r="H131" s="248">
        <v>4.8399999999999999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199</v>
      </c>
      <c r="AU131" s="254" t="s">
        <v>81</v>
      </c>
      <c r="AV131" s="14" t="s">
        <v>81</v>
      </c>
      <c r="AW131" s="14" t="s">
        <v>33</v>
      </c>
      <c r="AX131" s="14" t="s">
        <v>72</v>
      </c>
      <c r="AY131" s="254" t="s">
        <v>187</v>
      </c>
    </row>
    <row r="132" s="13" customFormat="1">
      <c r="A132" s="13"/>
      <c r="B132" s="233"/>
      <c r="C132" s="234"/>
      <c r="D132" s="235" t="s">
        <v>199</v>
      </c>
      <c r="E132" s="236" t="s">
        <v>19</v>
      </c>
      <c r="F132" s="237" t="s">
        <v>930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199</v>
      </c>
      <c r="AU132" s="243" t="s">
        <v>81</v>
      </c>
      <c r="AV132" s="13" t="s">
        <v>79</v>
      </c>
      <c r="AW132" s="13" t="s">
        <v>33</v>
      </c>
      <c r="AX132" s="13" t="s">
        <v>72</v>
      </c>
      <c r="AY132" s="243" t="s">
        <v>187</v>
      </c>
    </row>
    <row r="133" s="13" customFormat="1">
      <c r="A133" s="13"/>
      <c r="B133" s="233"/>
      <c r="C133" s="234"/>
      <c r="D133" s="235" t="s">
        <v>199</v>
      </c>
      <c r="E133" s="236" t="s">
        <v>19</v>
      </c>
      <c r="F133" s="237" t="s">
        <v>307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199</v>
      </c>
      <c r="AU133" s="243" t="s">
        <v>81</v>
      </c>
      <c r="AV133" s="13" t="s">
        <v>79</v>
      </c>
      <c r="AW133" s="13" t="s">
        <v>33</v>
      </c>
      <c r="AX133" s="13" t="s">
        <v>72</v>
      </c>
      <c r="AY133" s="243" t="s">
        <v>187</v>
      </c>
    </row>
    <row r="134" s="13" customFormat="1">
      <c r="A134" s="13"/>
      <c r="B134" s="233"/>
      <c r="C134" s="234"/>
      <c r="D134" s="235" t="s">
        <v>199</v>
      </c>
      <c r="E134" s="236" t="s">
        <v>19</v>
      </c>
      <c r="F134" s="237" t="s">
        <v>620</v>
      </c>
      <c r="G134" s="234"/>
      <c r="H134" s="236" t="s">
        <v>19</v>
      </c>
      <c r="I134" s="238"/>
      <c r="J134" s="234"/>
      <c r="K134" s="234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199</v>
      </c>
      <c r="AU134" s="243" t="s">
        <v>81</v>
      </c>
      <c r="AV134" s="13" t="s">
        <v>79</v>
      </c>
      <c r="AW134" s="13" t="s">
        <v>33</v>
      </c>
      <c r="AX134" s="13" t="s">
        <v>72</v>
      </c>
      <c r="AY134" s="243" t="s">
        <v>187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621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4" customFormat="1">
      <c r="A136" s="14"/>
      <c r="B136" s="244"/>
      <c r="C136" s="245"/>
      <c r="D136" s="235" t="s">
        <v>199</v>
      </c>
      <c r="E136" s="246" t="s">
        <v>19</v>
      </c>
      <c r="F136" s="247" t="s">
        <v>931</v>
      </c>
      <c r="G136" s="245"/>
      <c r="H136" s="248">
        <v>7.2400000000000002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199</v>
      </c>
      <c r="AU136" s="254" t="s">
        <v>81</v>
      </c>
      <c r="AV136" s="14" t="s">
        <v>81</v>
      </c>
      <c r="AW136" s="14" t="s">
        <v>33</v>
      </c>
      <c r="AX136" s="14" t="s">
        <v>72</v>
      </c>
      <c r="AY136" s="254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932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330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3" customFormat="1">
      <c r="A139" s="13"/>
      <c r="B139" s="233"/>
      <c r="C139" s="234"/>
      <c r="D139" s="235" t="s">
        <v>199</v>
      </c>
      <c r="E139" s="236" t="s">
        <v>19</v>
      </c>
      <c r="F139" s="237" t="s">
        <v>620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199</v>
      </c>
      <c r="AU139" s="243" t="s">
        <v>81</v>
      </c>
      <c r="AV139" s="13" t="s">
        <v>79</v>
      </c>
      <c r="AW139" s="13" t="s">
        <v>33</v>
      </c>
      <c r="AX139" s="13" t="s">
        <v>72</v>
      </c>
      <c r="AY139" s="243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621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4" customFormat="1">
      <c r="A141" s="14"/>
      <c r="B141" s="244"/>
      <c r="C141" s="245"/>
      <c r="D141" s="235" t="s">
        <v>199</v>
      </c>
      <c r="E141" s="246" t="s">
        <v>19</v>
      </c>
      <c r="F141" s="247" t="s">
        <v>933</v>
      </c>
      <c r="G141" s="245"/>
      <c r="H141" s="248">
        <v>7.4000000000000004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199</v>
      </c>
      <c r="AU141" s="254" t="s">
        <v>81</v>
      </c>
      <c r="AV141" s="14" t="s">
        <v>81</v>
      </c>
      <c r="AW141" s="14" t="s">
        <v>33</v>
      </c>
      <c r="AX141" s="14" t="s">
        <v>72</v>
      </c>
      <c r="AY141" s="254" t="s">
        <v>187</v>
      </c>
    </row>
    <row r="142" s="15" customFormat="1">
      <c r="A142" s="15"/>
      <c r="B142" s="255"/>
      <c r="C142" s="256"/>
      <c r="D142" s="235" t="s">
        <v>199</v>
      </c>
      <c r="E142" s="257" t="s">
        <v>19</v>
      </c>
      <c r="F142" s="258" t="s">
        <v>210</v>
      </c>
      <c r="G142" s="256"/>
      <c r="H142" s="259">
        <v>28.859999999999999</v>
      </c>
      <c r="I142" s="260"/>
      <c r="J142" s="256"/>
      <c r="K142" s="256"/>
      <c r="L142" s="261"/>
      <c r="M142" s="262"/>
      <c r="N142" s="263"/>
      <c r="O142" s="263"/>
      <c r="P142" s="263"/>
      <c r="Q142" s="263"/>
      <c r="R142" s="263"/>
      <c r="S142" s="263"/>
      <c r="T142" s="26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5" t="s">
        <v>199</v>
      </c>
      <c r="AU142" s="265" t="s">
        <v>81</v>
      </c>
      <c r="AV142" s="15" t="s">
        <v>195</v>
      </c>
      <c r="AW142" s="15" t="s">
        <v>33</v>
      </c>
      <c r="AX142" s="15" t="s">
        <v>79</v>
      </c>
      <c r="AY142" s="265" t="s">
        <v>187</v>
      </c>
    </row>
    <row r="143" s="12" customFormat="1" ht="22.8" customHeight="1">
      <c r="A143" s="12"/>
      <c r="B143" s="199"/>
      <c r="C143" s="200"/>
      <c r="D143" s="201" t="s">
        <v>71</v>
      </c>
      <c r="E143" s="213" t="s">
        <v>636</v>
      </c>
      <c r="F143" s="213" t="s">
        <v>637</v>
      </c>
      <c r="G143" s="200"/>
      <c r="H143" s="200"/>
      <c r="I143" s="203"/>
      <c r="J143" s="214">
        <f>BK143</f>
        <v>0</v>
      </c>
      <c r="K143" s="200"/>
      <c r="L143" s="205"/>
      <c r="M143" s="206"/>
      <c r="N143" s="207"/>
      <c r="O143" s="207"/>
      <c r="P143" s="208">
        <f>SUM(P144:P180)</f>
        <v>0</v>
      </c>
      <c r="Q143" s="207"/>
      <c r="R143" s="208">
        <f>SUM(R144:R180)</f>
        <v>1.3102167999999999</v>
      </c>
      <c r="S143" s="207"/>
      <c r="T143" s="209">
        <f>SUM(T144:T180)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0" t="s">
        <v>79</v>
      </c>
      <c r="AT143" s="211" t="s">
        <v>71</v>
      </c>
      <c r="AU143" s="211" t="s">
        <v>79</v>
      </c>
      <c r="AY143" s="210" t="s">
        <v>187</v>
      </c>
      <c r="BK143" s="212">
        <f>SUM(BK144:BK180)</f>
        <v>0</v>
      </c>
    </row>
    <row r="144" s="2" customFormat="1" ht="24.15" customHeight="1">
      <c r="A144" s="41"/>
      <c r="B144" s="42"/>
      <c r="C144" s="215" t="s">
        <v>230</v>
      </c>
      <c r="D144" s="215" t="s">
        <v>190</v>
      </c>
      <c r="E144" s="216" t="s">
        <v>638</v>
      </c>
      <c r="F144" s="217" t="s">
        <v>639</v>
      </c>
      <c r="G144" s="218" t="s">
        <v>287</v>
      </c>
      <c r="H144" s="219">
        <v>3</v>
      </c>
      <c r="I144" s="220"/>
      <c r="J144" s="221">
        <f>ROUND(I144*H144,2)</f>
        <v>0</v>
      </c>
      <c r="K144" s="217" t="s">
        <v>194</v>
      </c>
      <c r="L144" s="47"/>
      <c r="M144" s="222" t="s">
        <v>19</v>
      </c>
      <c r="N144" s="223" t="s">
        <v>43</v>
      </c>
      <c r="O144" s="87"/>
      <c r="P144" s="224">
        <f>O144*H144</f>
        <v>0</v>
      </c>
      <c r="Q144" s="224">
        <v>0.4215256</v>
      </c>
      <c r="R144" s="224">
        <f>Q144*H144</f>
        <v>1.2645768</v>
      </c>
      <c r="S144" s="224">
        <v>0</v>
      </c>
      <c r="T144" s="225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6" t="s">
        <v>195</v>
      </c>
      <c r="AT144" s="226" t="s">
        <v>190</v>
      </c>
      <c r="AU144" s="226" t="s">
        <v>81</v>
      </c>
      <c r="AY144" s="20" t="s">
        <v>187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20" t="s">
        <v>79</v>
      </c>
      <c r="BK144" s="227">
        <f>ROUND(I144*H144,2)</f>
        <v>0</v>
      </c>
      <c r="BL144" s="20" t="s">
        <v>195</v>
      </c>
      <c r="BM144" s="226" t="s">
        <v>934</v>
      </c>
    </row>
    <row r="145" s="2" customFormat="1">
      <c r="A145" s="41"/>
      <c r="B145" s="42"/>
      <c r="C145" s="43"/>
      <c r="D145" s="228" t="s">
        <v>197</v>
      </c>
      <c r="E145" s="43"/>
      <c r="F145" s="229" t="s">
        <v>641</v>
      </c>
      <c r="G145" s="43"/>
      <c r="H145" s="43"/>
      <c r="I145" s="230"/>
      <c r="J145" s="43"/>
      <c r="K145" s="43"/>
      <c r="L145" s="47"/>
      <c r="M145" s="231"/>
      <c r="N145" s="232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197</v>
      </c>
      <c r="AU145" s="20" t="s">
        <v>81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935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921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643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3" customFormat="1">
      <c r="A149" s="13"/>
      <c r="B149" s="233"/>
      <c r="C149" s="234"/>
      <c r="D149" s="235" t="s">
        <v>199</v>
      </c>
      <c r="E149" s="236" t="s">
        <v>19</v>
      </c>
      <c r="F149" s="237" t="s">
        <v>936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199</v>
      </c>
      <c r="AU149" s="243" t="s">
        <v>81</v>
      </c>
      <c r="AV149" s="13" t="s">
        <v>79</v>
      </c>
      <c r="AW149" s="13" t="s">
        <v>33</v>
      </c>
      <c r="AX149" s="13" t="s">
        <v>72</v>
      </c>
      <c r="AY149" s="243" t="s">
        <v>187</v>
      </c>
    </row>
    <row r="150" s="14" customFormat="1">
      <c r="A150" s="14"/>
      <c r="B150" s="244"/>
      <c r="C150" s="245"/>
      <c r="D150" s="235" t="s">
        <v>199</v>
      </c>
      <c r="E150" s="246" t="s">
        <v>19</v>
      </c>
      <c r="F150" s="247" t="s">
        <v>79</v>
      </c>
      <c r="G150" s="245"/>
      <c r="H150" s="248">
        <v>1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199</v>
      </c>
      <c r="AU150" s="254" t="s">
        <v>81</v>
      </c>
      <c r="AV150" s="14" t="s">
        <v>81</v>
      </c>
      <c r="AW150" s="14" t="s">
        <v>33</v>
      </c>
      <c r="AX150" s="14" t="s">
        <v>72</v>
      </c>
      <c r="AY150" s="254" t="s">
        <v>187</v>
      </c>
    </row>
    <row r="151" s="13" customFormat="1">
      <c r="A151" s="13"/>
      <c r="B151" s="233"/>
      <c r="C151" s="234"/>
      <c r="D151" s="235" t="s">
        <v>199</v>
      </c>
      <c r="E151" s="236" t="s">
        <v>19</v>
      </c>
      <c r="F151" s="237" t="s">
        <v>937</v>
      </c>
      <c r="G151" s="234"/>
      <c r="H151" s="236" t="s">
        <v>19</v>
      </c>
      <c r="I151" s="238"/>
      <c r="J151" s="234"/>
      <c r="K151" s="234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199</v>
      </c>
      <c r="AU151" s="243" t="s">
        <v>81</v>
      </c>
      <c r="AV151" s="13" t="s">
        <v>79</v>
      </c>
      <c r="AW151" s="13" t="s">
        <v>33</v>
      </c>
      <c r="AX151" s="13" t="s">
        <v>72</v>
      </c>
      <c r="AY151" s="243" t="s">
        <v>187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334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643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938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4" customFormat="1">
      <c r="A155" s="14"/>
      <c r="B155" s="244"/>
      <c r="C155" s="245"/>
      <c r="D155" s="235" t="s">
        <v>199</v>
      </c>
      <c r="E155" s="246" t="s">
        <v>19</v>
      </c>
      <c r="F155" s="247" t="s">
        <v>79</v>
      </c>
      <c r="G155" s="245"/>
      <c r="H155" s="248">
        <v>1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199</v>
      </c>
      <c r="AU155" s="254" t="s">
        <v>81</v>
      </c>
      <c r="AV155" s="14" t="s">
        <v>81</v>
      </c>
      <c r="AW155" s="14" t="s">
        <v>33</v>
      </c>
      <c r="AX155" s="14" t="s">
        <v>72</v>
      </c>
      <c r="AY155" s="254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939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3" customFormat="1">
      <c r="A157" s="13"/>
      <c r="B157" s="233"/>
      <c r="C157" s="234"/>
      <c r="D157" s="235" t="s">
        <v>199</v>
      </c>
      <c r="E157" s="236" t="s">
        <v>19</v>
      </c>
      <c r="F157" s="237" t="s">
        <v>337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199</v>
      </c>
      <c r="AU157" s="243" t="s">
        <v>81</v>
      </c>
      <c r="AV157" s="13" t="s">
        <v>79</v>
      </c>
      <c r="AW157" s="13" t="s">
        <v>33</v>
      </c>
      <c r="AX157" s="13" t="s">
        <v>72</v>
      </c>
      <c r="AY157" s="243" t="s">
        <v>187</v>
      </c>
    </row>
    <row r="158" s="13" customFormat="1">
      <c r="A158" s="13"/>
      <c r="B158" s="233"/>
      <c r="C158" s="234"/>
      <c r="D158" s="235" t="s">
        <v>199</v>
      </c>
      <c r="E158" s="236" t="s">
        <v>19</v>
      </c>
      <c r="F158" s="237" t="s">
        <v>643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199</v>
      </c>
      <c r="AU158" s="243" t="s">
        <v>81</v>
      </c>
      <c r="AV158" s="13" t="s">
        <v>79</v>
      </c>
      <c r="AW158" s="13" t="s">
        <v>33</v>
      </c>
      <c r="AX158" s="13" t="s">
        <v>72</v>
      </c>
      <c r="AY158" s="243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936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4" customFormat="1">
      <c r="A160" s="14"/>
      <c r="B160" s="244"/>
      <c r="C160" s="245"/>
      <c r="D160" s="235" t="s">
        <v>199</v>
      </c>
      <c r="E160" s="246" t="s">
        <v>19</v>
      </c>
      <c r="F160" s="247" t="s">
        <v>79</v>
      </c>
      <c r="G160" s="245"/>
      <c r="H160" s="248">
        <v>1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199</v>
      </c>
      <c r="AU160" s="254" t="s">
        <v>81</v>
      </c>
      <c r="AV160" s="14" t="s">
        <v>81</v>
      </c>
      <c r="AW160" s="14" t="s">
        <v>33</v>
      </c>
      <c r="AX160" s="14" t="s">
        <v>72</v>
      </c>
      <c r="AY160" s="254" t="s">
        <v>187</v>
      </c>
    </row>
    <row r="161" s="15" customFormat="1">
      <c r="A161" s="15"/>
      <c r="B161" s="255"/>
      <c r="C161" s="256"/>
      <c r="D161" s="235" t="s">
        <v>199</v>
      </c>
      <c r="E161" s="257" t="s">
        <v>19</v>
      </c>
      <c r="F161" s="258" t="s">
        <v>210</v>
      </c>
      <c r="G161" s="256"/>
      <c r="H161" s="259">
        <v>3</v>
      </c>
      <c r="I161" s="260"/>
      <c r="J161" s="256"/>
      <c r="K161" s="256"/>
      <c r="L161" s="261"/>
      <c r="M161" s="262"/>
      <c r="N161" s="263"/>
      <c r="O161" s="263"/>
      <c r="P161" s="263"/>
      <c r="Q161" s="263"/>
      <c r="R161" s="263"/>
      <c r="S161" s="263"/>
      <c r="T161" s="264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5" t="s">
        <v>199</v>
      </c>
      <c r="AU161" s="265" t="s">
        <v>81</v>
      </c>
      <c r="AV161" s="15" t="s">
        <v>195</v>
      </c>
      <c r="AW161" s="15" t="s">
        <v>33</v>
      </c>
      <c r="AX161" s="15" t="s">
        <v>79</v>
      </c>
      <c r="AY161" s="265" t="s">
        <v>187</v>
      </c>
    </row>
    <row r="162" s="2" customFormat="1" ht="21.75" customHeight="1">
      <c r="A162" s="41"/>
      <c r="B162" s="42"/>
      <c r="C162" s="269" t="s">
        <v>195</v>
      </c>
      <c r="D162" s="269" t="s">
        <v>648</v>
      </c>
      <c r="E162" s="270" t="s">
        <v>649</v>
      </c>
      <c r="F162" s="271" t="s">
        <v>650</v>
      </c>
      <c r="G162" s="272" t="s">
        <v>287</v>
      </c>
      <c r="H162" s="273">
        <v>1</v>
      </c>
      <c r="I162" s="274"/>
      <c r="J162" s="275">
        <f>ROUND(I162*H162,2)</f>
        <v>0</v>
      </c>
      <c r="K162" s="271" t="s">
        <v>194</v>
      </c>
      <c r="L162" s="276"/>
      <c r="M162" s="277" t="s">
        <v>19</v>
      </c>
      <c r="N162" s="278" t="s">
        <v>43</v>
      </c>
      <c r="O162" s="87"/>
      <c r="P162" s="224">
        <f>O162*H162</f>
        <v>0</v>
      </c>
      <c r="Q162" s="224">
        <v>0.014579999999999999</v>
      </c>
      <c r="R162" s="224">
        <f>Q162*H162</f>
        <v>0.014579999999999999</v>
      </c>
      <c r="S162" s="224">
        <v>0</v>
      </c>
      <c r="T162" s="225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6" t="s">
        <v>262</v>
      </c>
      <c r="AT162" s="226" t="s">
        <v>648</v>
      </c>
      <c r="AU162" s="226" t="s">
        <v>81</v>
      </c>
      <c r="AY162" s="20" t="s">
        <v>187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20" t="s">
        <v>79</v>
      </c>
      <c r="BK162" s="227">
        <f>ROUND(I162*H162,2)</f>
        <v>0</v>
      </c>
      <c r="BL162" s="20" t="s">
        <v>195</v>
      </c>
      <c r="BM162" s="226" t="s">
        <v>940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937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334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643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938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4" customFormat="1">
      <c r="A167" s="14"/>
      <c r="B167" s="244"/>
      <c r="C167" s="245"/>
      <c r="D167" s="235" t="s">
        <v>199</v>
      </c>
      <c r="E167" s="246" t="s">
        <v>19</v>
      </c>
      <c r="F167" s="247" t="s">
        <v>79</v>
      </c>
      <c r="G167" s="245"/>
      <c r="H167" s="248">
        <v>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199</v>
      </c>
      <c r="AU167" s="254" t="s">
        <v>81</v>
      </c>
      <c r="AV167" s="14" t="s">
        <v>81</v>
      </c>
      <c r="AW167" s="14" t="s">
        <v>33</v>
      </c>
      <c r="AX167" s="14" t="s">
        <v>72</v>
      </c>
      <c r="AY167" s="254" t="s">
        <v>187</v>
      </c>
    </row>
    <row r="168" s="15" customFormat="1">
      <c r="A168" s="15"/>
      <c r="B168" s="255"/>
      <c r="C168" s="256"/>
      <c r="D168" s="235" t="s">
        <v>199</v>
      </c>
      <c r="E168" s="257" t="s">
        <v>19</v>
      </c>
      <c r="F168" s="258" t="s">
        <v>210</v>
      </c>
      <c r="G168" s="256"/>
      <c r="H168" s="259">
        <v>1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199</v>
      </c>
      <c r="AU168" s="265" t="s">
        <v>81</v>
      </c>
      <c r="AV168" s="15" t="s">
        <v>195</v>
      </c>
      <c r="AW168" s="15" t="s">
        <v>33</v>
      </c>
      <c r="AX168" s="15" t="s">
        <v>79</v>
      </c>
      <c r="AY168" s="265" t="s">
        <v>187</v>
      </c>
    </row>
    <row r="169" s="2" customFormat="1" ht="21.75" customHeight="1">
      <c r="A169" s="41"/>
      <c r="B169" s="42"/>
      <c r="C169" s="269" t="s">
        <v>240</v>
      </c>
      <c r="D169" s="269" t="s">
        <v>648</v>
      </c>
      <c r="E169" s="270" t="s">
        <v>653</v>
      </c>
      <c r="F169" s="271" t="s">
        <v>654</v>
      </c>
      <c r="G169" s="272" t="s">
        <v>287</v>
      </c>
      <c r="H169" s="273">
        <v>2</v>
      </c>
      <c r="I169" s="274"/>
      <c r="J169" s="275">
        <f>ROUND(I169*H169,2)</f>
        <v>0</v>
      </c>
      <c r="K169" s="271" t="s">
        <v>194</v>
      </c>
      <c r="L169" s="276"/>
      <c r="M169" s="277" t="s">
        <v>19</v>
      </c>
      <c r="N169" s="278" t="s">
        <v>43</v>
      </c>
      <c r="O169" s="87"/>
      <c r="P169" s="224">
        <f>O169*H169</f>
        <v>0</v>
      </c>
      <c r="Q169" s="224">
        <v>0.01553</v>
      </c>
      <c r="R169" s="224">
        <f>Q169*H169</f>
        <v>0.031060000000000001</v>
      </c>
      <c r="S169" s="224">
        <v>0</v>
      </c>
      <c r="T169" s="225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6" t="s">
        <v>262</v>
      </c>
      <c r="AT169" s="226" t="s">
        <v>648</v>
      </c>
      <c r="AU169" s="226" t="s">
        <v>81</v>
      </c>
      <c r="AY169" s="20" t="s">
        <v>187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20" t="s">
        <v>79</v>
      </c>
      <c r="BK169" s="227">
        <f>ROUND(I169*H169,2)</f>
        <v>0</v>
      </c>
      <c r="BL169" s="20" t="s">
        <v>195</v>
      </c>
      <c r="BM169" s="226" t="s">
        <v>941</v>
      </c>
    </row>
    <row r="170" s="13" customFormat="1">
      <c r="A170" s="13"/>
      <c r="B170" s="233"/>
      <c r="C170" s="234"/>
      <c r="D170" s="235" t="s">
        <v>199</v>
      </c>
      <c r="E170" s="236" t="s">
        <v>19</v>
      </c>
      <c r="F170" s="237" t="s">
        <v>935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199</v>
      </c>
      <c r="AU170" s="243" t="s">
        <v>81</v>
      </c>
      <c r="AV170" s="13" t="s">
        <v>79</v>
      </c>
      <c r="AW170" s="13" t="s">
        <v>33</v>
      </c>
      <c r="AX170" s="13" t="s">
        <v>72</v>
      </c>
      <c r="AY170" s="243" t="s">
        <v>187</v>
      </c>
    </row>
    <row r="171" s="13" customFormat="1">
      <c r="A171" s="13"/>
      <c r="B171" s="233"/>
      <c r="C171" s="234"/>
      <c r="D171" s="235" t="s">
        <v>199</v>
      </c>
      <c r="E171" s="236" t="s">
        <v>19</v>
      </c>
      <c r="F171" s="237" t="s">
        <v>921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199</v>
      </c>
      <c r="AU171" s="243" t="s">
        <v>81</v>
      </c>
      <c r="AV171" s="13" t="s">
        <v>79</v>
      </c>
      <c r="AW171" s="13" t="s">
        <v>33</v>
      </c>
      <c r="AX171" s="13" t="s">
        <v>72</v>
      </c>
      <c r="AY171" s="243" t="s">
        <v>187</v>
      </c>
    </row>
    <row r="172" s="13" customFormat="1">
      <c r="A172" s="13"/>
      <c r="B172" s="233"/>
      <c r="C172" s="234"/>
      <c r="D172" s="235" t="s">
        <v>199</v>
      </c>
      <c r="E172" s="236" t="s">
        <v>19</v>
      </c>
      <c r="F172" s="237" t="s">
        <v>643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199</v>
      </c>
      <c r="AU172" s="243" t="s">
        <v>81</v>
      </c>
      <c r="AV172" s="13" t="s">
        <v>79</v>
      </c>
      <c r="AW172" s="13" t="s">
        <v>33</v>
      </c>
      <c r="AX172" s="13" t="s">
        <v>72</v>
      </c>
      <c r="AY172" s="243" t="s">
        <v>187</v>
      </c>
    </row>
    <row r="173" s="13" customFormat="1">
      <c r="A173" s="13"/>
      <c r="B173" s="233"/>
      <c r="C173" s="234"/>
      <c r="D173" s="235" t="s">
        <v>199</v>
      </c>
      <c r="E173" s="236" t="s">
        <v>19</v>
      </c>
      <c r="F173" s="237" t="s">
        <v>936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199</v>
      </c>
      <c r="AU173" s="243" t="s">
        <v>81</v>
      </c>
      <c r="AV173" s="13" t="s">
        <v>79</v>
      </c>
      <c r="AW173" s="13" t="s">
        <v>33</v>
      </c>
      <c r="AX173" s="13" t="s">
        <v>72</v>
      </c>
      <c r="AY173" s="243" t="s">
        <v>187</v>
      </c>
    </row>
    <row r="174" s="14" customFormat="1">
      <c r="A174" s="14"/>
      <c r="B174" s="244"/>
      <c r="C174" s="245"/>
      <c r="D174" s="235" t="s">
        <v>199</v>
      </c>
      <c r="E174" s="246" t="s">
        <v>19</v>
      </c>
      <c r="F174" s="247" t="s">
        <v>79</v>
      </c>
      <c r="G174" s="245"/>
      <c r="H174" s="248">
        <v>1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199</v>
      </c>
      <c r="AU174" s="254" t="s">
        <v>81</v>
      </c>
      <c r="AV174" s="14" t="s">
        <v>81</v>
      </c>
      <c r="AW174" s="14" t="s">
        <v>33</v>
      </c>
      <c r="AX174" s="14" t="s">
        <v>72</v>
      </c>
      <c r="AY174" s="254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939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337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3" customFormat="1">
      <c r="A177" s="13"/>
      <c r="B177" s="233"/>
      <c r="C177" s="234"/>
      <c r="D177" s="235" t="s">
        <v>199</v>
      </c>
      <c r="E177" s="236" t="s">
        <v>19</v>
      </c>
      <c r="F177" s="237" t="s">
        <v>643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199</v>
      </c>
      <c r="AU177" s="243" t="s">
        <v>81</v>
      </c>
      <c r="AV177" s="13" t="s">
        <v>79</v>
      </c>
      <c r="AW177" s="13" t="s">
        <v>33</v>
      </c>
      <c r="AX177" s="13" t="s">
        <v>72</v>
      </c>
      <c r="AY177" s="243" t="s">
        <v>187</v>
      </c>
    </row>
    <row r="178" s="13" customFormat="1">
      <c r="A178" s="13"/>
      <c r="B178" s="233"/>
      <c r="C178" s="234"/>
      <c r="D178" s="235" t="s">
        <v>199</v>
      </c>
      <c r="E178" s="236" t="s">
        <v>19</v>
      </c>
      <c r="F178" s="237" t="s">
        <v>936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199</v>
      </c>
      <c r="AU178" s="243" t="s">
        <v>81</v>
      </c>
      <c r="AV178" s="13" t="s">
        <v>79</v>
      </c>
      <c r="AW178" s="13" t="s">
        <v>33</v>
      </c>
      <c r="AX178" s="13" t="s">
        <v>72</v>
      </c>
      <c r="AY178" s="243" t="s">
        <v>187</v>
      </c>
    </row>
    <row r="179" s="14" customFormat="1">
      <c r="A179" s="14"/>
      <c r="B179" s="244"/>
      <c r="C179" s="245"/>
      <c r="D179" s="235" t="s">
        <v>199</v>
      </c>
      <c r="E179" s="246" t="s">
        <v>19</v>
      </c>
      <c r="F179" s="247" t="s">
        <v>79</v>
      </c>
      <c r="G179" s="245"/>
      <c r="H179" s="248">
        <v>1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199</v>
      </c>
      <c r="AU179" s="254" t="s">
        <v>81</v>
      </c>
      <c r="AV179" s="14" t="s">
        <v>81</v>
      </c>
      <c r="AW179" s="14" t="s">
        <v>33</v>
      </c>
      <c r="AX179" s="14" t="s">
        <v>72</v>
      </c>
      <c r="AY179" s="254" t="s">
        <v>187</v>
      </c>
    </row>
    <row r="180" s="15" customFormat="1">
      <c r="A180" s="15"/>
      <c r="B180" s="255"/>
      <c r="C180" s="256"/>
      <c r="D180" s="235" t="s">
        <v>199</v>
      </c>
      <c r="E180" s="257" t="s">
        <v>19</v>
      </c>
      <c r="F180" s="258" t="s">
        <v>210</v>
      </c>
      <c r="G180" s="256"/>
      <c r="H180" s="259">
        <v>2</v>
      </c>
      <c r="I180" s="260"/>
      <c r="J180" s="256"/>
      <c r="K180" s="256"/>
      <c r="L180" s="261"/>
      <c r="M180" s="262"/>
      <c r="N180" s="263"/>
      <c r="O180" s="263"/>
      <c r="P180" s="263"/>
      <c r="Q180" s="263"/>
      <c r="R180" s="263"/>
      <c r="S180" s="263"/>
      <c r="T180" s="26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5" t="s">
        <v>199</v>
      </c>
      <c r="AU180" s="265" t="s">
        <v>81</v>
      </c>
      <c r="AV180" s="15" t="s">
        <v>195</v>
      </c>
      <c r="AW180" s="15" t="s">
        <v>33</v>
      </c>
      <c r="AX180" s="15" t="s">
        <v>79</v>
      </c>
      <c r="AY180" s="265" t="s">
        <v>187</v>
      </c>
    </row>
    <row r="181" s="12" customFormat="1" ht="22.8" customHeight="1">
      <c r="A181" s="12"/>
      <c r="B181" s="199"/>
      <c r="C181" s="200"/>
      <c r="D181" s="201" t="s">
        <v>71</v>
      </c>
      <c r="E181" s="213" t="s">
        <v>689</v>
      </c>
      <c r="F181" s="213" t="s">
        <v>690</v>
      </c>
      <c r="G181" s="200"/>
      <c r="H181" s="200"/>
      <c r="I181" s="203"/>
      <c r="J181" s="214">
        <f>BK181</f>
        <v>0</v>
      </c>
      <c r="K181" s="200"/>
      <c r="L181" s="205"/>
      <c r="M181" s="206"/>
      <c r="N181" s="207"/>
      <c r="O181" s="207"/>
      <c r="P181" s="208">
        <f>SUM(P182:P219)</f>
        <v>0</v>
      </c>
      <c r="Q181" s="207"/>
      <c r="R181" s="208">
        <f>SUM(R182:R219)</f>
        <v>0.0021703849999999999</v>
      </c>
      <c r="S181" s="207"/>
      <c r="T181" s="209">
        <f>SUM(T182:T219)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0" t="s">
        <v>79</v>
      </c>
      <c r="AT181" s="211" t="s">
        <v>71</v>
      </c>
      <c r="AU181" s="211" t="s">
        <v>79</v>
      </c>
      <c r="AY181" s="210" t="s">
        <v>187</v>
      </c>
      <c r="BK181" s="212">
        <f>SUM(BK182:BK219)</f>
        <v>0</v>
      </c>
    </row>
    <row r="182" s="2" customFormat="1" ht="24.15" customHeight="1">
      <c r="A182" s="41"/>
      <c r="B182" s="42"/>
      <c r="C182" s="215" t="s">
        <v>246</v>
      </c>
      <c r="D182" s="215" t="s">
        <v>190</v>
      </c>
      <c r="E182" s="216" t="s">
        <v>691</v>
      </c>
      <c r="F182" s="217" t="s">
        <v>692</v>
      </c>
      <c r="G182" s="218" t="s">
        <v>193</v>
      </c>
      <c r="H182" s="219">
        <v>62.011000000000003</v>
      </c>
      <c r="I182" s="220"/>
      <c r="J182" s="221">
        <f>ROUND(I182*H182,2)</f>
        <v>0</v>
      </c>
      <c r="K182" s="217" t="s">
        <v>194</v>
      </c>
      <c r="L182" s="47"/>
      <c r="M182" s="222" t="s">
        <v>19</v>
      </c>
      <c r="N182" s="223" t="s">
        <v>43</v>
      </c>
      <c r="O182" s="87"/>
      <c r="P182" s="224">
        <f>O182*H182</f>
        <v>0</v>
      </c>
      <c r="Q182" s="224">
        <v>3.4999999999999997E-05</v>
      </c>
      <c r="R182" s="224">
        <f>Q182*H182</f>
        <v>0.0021703849999999999</v>
      </c>
      <c r="S182" s="224">
        <v>0</v>
      </c>
      <c r="T182" s="225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6" t="s">
        <v>195</v>
      </c>
      <c r="AT182" s="226" t="s">
        <v>190</v>
      </c>
      <c r="AU182" s="226" t="s">
        <v>81</v>
      </c>
      <c r="AY182" s="20" t="s">
        <v>187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20" t="s">
        <v>79</v>
      </c>
      <c r="BK182" s="227">
        <f>ROUND(I182*H182,2)</f>
        <v>0</v>
      </c>
      <c r="BL182" s="20" t="s">
        <v>195</v>
      </c>
      <c r="BM182" s="226" t="s">
        <v>942</v>
      </c>
    </row>
    <row r="183" s="2" customFormat="1">
      <c r="A183" s="41"/>
      <c r="B183" s="42"/>
      <c r="C183" s="43"/>
      <c r="D183" s="228" t="s">
        <v>197</v>
      </c>
      <c r="E183" s="43"/>
      <c r="F183" s="229" t="s">
        <v>694</v>
      </c>
      <c r="G183" s="43"/>
      <c r="H183" s="43"/>
      <c r="I183" s="230"/>
      <c r="J183" s="43"/>
      <c r="K183" s="43"/>
      <c r="L183" s="47"/>
      <c r="M183" s="231"/>
      <c r="N183" s="232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197</v>
      </c>
      <c r="AU183" s="20" t="s">
        <v>81</v>
      </c>
    </row>
    <row r="184" s="13" customFormat="1">
      <c r="A184" s="13"/>
      <c r="B184" s="233"/>
      <c r="C184" s="234"/>
      <c r="D184" s="235" t="s">
        <v>199</v>
      </c>
      <c r="E184" s="236" t="s">
        <v>19</v>
      </c>
      <c r="F184" s="237" t="s">
        <v>943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199</v>
      </c>
      <c r="AU184" s="243" t="s">
        <v>81</v>
      </c>
      <c r="AV184" s="13" t="s">
        <v>79</v>
      </c>
      <c r="AW184" s="13" t="s">
        <v>33</v>
      </c>
      <c r="AX184" s="13" t="s">
        <v>72</v>
      </c>
      <c r="AY184" s="243" t="s">
        <v>187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330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3" customFormat="1">
      <c r="A186" s="13"/>
      <c r="B186" s="233"/>
      <c r="C186" s="234"/>
      <c r="D186" s="235" t="s">
        <v>199</v>
      </c>
      <c r="E186" s="236" t="s">
        <v>19</v>
      </c>
      <c r="F186" s="237" t="s">
        <v>696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199</v>
      </c>
      <c r="AU186" s="243" t="s">
        <v>81</v>
      </c>
      <c r="AV186" s="13" t="s">
        <v>79</v>
      </c>
      <c r="AW186" s="13" t="s">
        <v>33</v>
      </c>
      <c r="AX186" s="13" t="s">
        <v>72</v>
      </c>
      <c r="AY186" s="243" t="s">
        <v>187</v>
      </c>
    </row>
    <row r="187" s="13" customFormat="1">
      <c r="A187" s="13"/>
      <c r="B187" s="233"/>
      <c r="C187" s="234"/>
      <c r="D187" s="235" t="s">
        <v>199</v>
      </c>
      <c r="E187" s="236" t="s">
        <v>19</v>
      </c>
      <c r="F187" s="237" t="s">
        <v>697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199</v>
      </c>
      <c r="AU187" s="243" t="s">
        <v>81</v>
      </c>
      <c r="AV187" s="13" t="s">
        <v>79</v>
      </c>
      <c r="AW187" s="13" t="s">
        <v>33</v>
      </c>
      <c r="AX187" s="13" t="s">
        <v>72</v>
      </c>
      <c r="AY187" s="243" t="s">
        <v>187</v>
      </c>
    </row>
    <row r="188" s="14" customFormat="1">
      <c r="A188" s="14"/>
      <c r="B188" s="244"/>
      <c r="C188" s="245"/>
      <c r="D188" s="235" t="s">
        <v>199</v>
      </c>
      <c r="E188" s="246" t="s">
        <v>19</v>
      </c>
      <c r="F188" s="247" t="s">
        <v>944</v>
      </c>
      <c r="G188" s="245"/>
      <c r="H188" s="248">
        <v>21.625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199</v>
      </c>
      <c r="AU188" s="254" t="s">
        <v>81</v>
      </c>
      <c r="AV188" s="14" t="s">
        <v>81</v>
      </c>
      <c r="AW188" s="14" t="s">
        <v>33</v>
      </c>
      <c r="AX188" s="14" t="s">
        <v>72</v>
      </c>
      <c r="AY188" s="254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945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330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696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3" customFormat="1">
      <c r="A192" s="13"/>
      <c r="B192" s="233"/>
      <c r="C192" s="234"/>
      <c r="D192" s="235" t="s">
        <v>199</v>
      </c>
      <c r="E192" s="236" t="s">
        <v>19</v>
      </c>
      <c r="F192" s="237" t="s">
        <v>697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199</v>
      </c>
      <c r="AU192" s="243" t="s">
        <v>81</v>
      </c>
      <c r="AV192" s="13" t="s">
        <v>79</v>
      </c>
      <c r="AW192" s="13" t="s">
        <v>33</v>
      </c>
      <c r="AX192" s="13" t="s">
        <v>72</v>
      </c>
      <c r="AY192" s="243" t="s">
        <v>187</v>
      </c>
    </row>
    <row r="193" s="14" customFormat="1">
      <c r="A193" s="14"/>
      <c r="B193" s="244"/>
      <c r="C193" s="245"/>
      <c r="D193" s="235" t="s">
        <v>199</v>
      </c>
      <c r="E193" s="246" t="s">
        <v>19</v>
      </c>
      <c r="F193" s="247" t="s">
        <v>946</v>
      </c>
      <c r="G193" s="245"/>
      <c r="H193" s="248">
        <v>11.73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199</v>
      </c>
      <c r="AU193" s="254" t="s">
        <v>81</v>
      </c>
      <c r="AV193" s="14" t="s">
        <v>81</v>
      </c>
      <c r="AW193" s="14" t="s">
        <v>33</v>
      </c>
      <c r="AX193" s="14" t="s">
        <v>72</v>
      </c>
      <c r="AY193" s="254" t="s">
        <v>187</v>
      </c>
    </row>
    <row r="194" s="13" customFormat="1">
      <c r="A194" s="13"/>
      <c r="B194" s="233"/>
      <c r="C194" s="234"/>
      <c r="D194" s="235" t="s">
        <v>199</v>
      </c>
      <c r="E194" s="236" t="s">
        <v>19</v>
      </c>
      <c r="F194" s="237" t="s">
        <v>947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199</v>
      </c>
      <c r="AU194" s="243" t="s">
        <v>81</v>
      </c>
      <c r="AV194" s="13" t="s">
        <v>79</v>
      </c>
      <c r="AW194" s="13" t="s">
        <v>33</v>
      </c>
      <c r="AX194" s="13" t="s">
        <v>72</v>
      </c>
      <c r="AY194" s="243" t="s">
        <v>187</v>
      </c>
    </row>
    <row r="195" s="13" customFormat="1">
      <c r="A195" s="13"/>
      <c r="B195" s="233"/>
      <c r="C195" s="234"/>
      <c r="D195" s="235" t="s">
        <v>199</v>
      </c>
      <c r="E195" s="236" t="s">
        <v>19</v>
      </c>
      <c r="F195" s="237" t="s">
        <v>330</v>
      </c>
      <c r="G195" s="234"/>
      <c r="H195" s="236" t="s">
        <v>19</v>
      </c>
      <c r="I195" s="238"/>
      <c r="J195" s="234"/>
      <c r="K195" s="234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199</v>
      </c>
      <c r="AU195" s="243" t="s">
        <v>81</v>
      </c>
      <c r="AV195" s="13" t="s">
        <v>79</v>
      </c>
      <c r="AW195" s="13" t="s">
        <v>33</v>
      </c>
      <c r="AX195" s="13" t="s">
        <v>72</v>
      </c>
      <c r="AY195" s="243" t="s">
        <v>187</v>
      </c>
    </row>
    <row r="196" s="13" customFormat="1">
      <c r="A196" s="13"/>
      <c r="B196" s="233"/>
      <c r="C196" s="234"/>
      <c r="D196" s="235" t="s">
        <v>199</v>
      </c>
      <c r="E196" s="236" t="s">
        <v>19</v>
      </c>
      <c r="F196" s="237" t="s">
        <v>696</v>
      </c>
      <c r="G196" s="234"/>
      <c r="H196" s="236" t="s">
        <v>19</v>
      </c>
      <c r="I196" s="238"/>
      <c r="J196" s="234"/>
      <c r="K196" s="234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199</v>
      </c>
      <c r="AU196" s="243" t="s">
        <v>81</v>
      </c>
      <c r="AV196" s="13" t="s">
        <v>79</v>
      </c>
      <c r="AW196" s="13" t="s">
        <v>33</v>
      </c>
      <c r="AX196" s="13" t="s">
        <v>72</v>
      </c>
      <c r="AY196" s="243" t="s">
        <v>187</v>
      </c>
    </row>
    <row r="197" s="13" customFormat="1">
      <c r="A197" s="13"/>
      <c r="B197" s="233"/>
      <c r="C197" s="234"/>
      <c r="D197" s="235" t="s">
        <v>199</v>
      </c>
      <c r="E197" s="236" t="s">
        <v>19</v>
      </c>
      <c r="F197" s="237" t="s">
        <v>697</v>
      </c>
      <c r="G197" s="234"/>
      <c r="H197" s="236" t="s">
        <v>19</v>
      </c>
      <c r="I197" s="238"/>
      <c r="J197" s="234"/>
      <c r="K197" s="234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199</v>
      </c>
      <c r="AU197" s="243" t="s">
        <v>81</v>
      </c>
      <c r="AV197" s="13" t="s">
        <v>79</v>
      </c>
      <c r="AW197" s="13" t="s">
        <v>33</v>
      </c>
      <c r="AX197" s="13" t="s">
        <v>72</v>
      </c>
      <c r="AY197" s="243" t="s">
        <v>187</v>
      </c>
    </row>
    <row r="198" s="14" customFormat="1">
      <c r="A198" s="14"/>
      <c r="B198" s="244"/>
      <c r="C198" s="245"/>
      <c r="D198" s="235" t="s">
        <v>199</v>
      </c>
      <c r="E198" s="246" t="s">
        <v>19</v>
      </c>
      <c r="F198" s="247" t="s">
        <v>948</v>
      </c>
      <c r="G198" s="245"/>
      <c r="H198" s="248">
        <v>3.1699999999999999</v>
      </c>
      <c r="I198" s="249"/>
      <c r="J198" s="245"/>
      <c r="K198" s="245"/>
      <c r="L198" s="250"/>
      <c r="M198" s="251"/>
      <c r="N198" s="252"/>
      <c r="O198" s="252"/>
      <c r="P198" s="252"/>
      <c r="Q198" s="252"/>
      <c r="R198" s="252"/>
      <c r="S198" s="252"/>
      <c r="T198" s="25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4" t="s">
        <v>199</v>
      </c>
      <c r="AU198" s="254" t="s">
        <v>81</v>
      </c>
      <c r="AV198" s="14" t="s">
        <v>81</v>
      </c>
      <c r="AW198" s="14" t="s">
        <v>33</v>
      </c>
      <c r="AX198" s="14" t="s">
        <v>72</v>
      </c>
      <c r="AY198" s="254" t="s">
        <v>187</v>
      </c>
    </row>
    <row r="199" s="13" customFormat="1">
      <c r="A199" s="13"/>
      <c r="B199" s="233"/>
      <c r="C199" s="234"/>
      <c r="D199" s="235" t="s">
        <v>199</v>
      </c>
      <c r="E199" s="236" t="s">
        <v>19</v>
      </c>
      <c r="F199" s="237" t="s">
        <v>949</v>
      </c>
      <c r="G199" s="234"/>
      <c r="H199" s="236" t="s">
        <v>19</v>
      </c>
      <c r="I199" s="238"/>
      <c r="J199" s="234"/>
      <c r="K199" s="234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199</v>
      </c>
      <c r="AU199" s="243" t="s">
        <v>81</v>
      </c>
      <c r="AV199" s="13" t="s">
        <v>79</v>
      </c>
      <c r="AW199" s="13" t="s">
        <v>33</v>
      </c>
      <c r="AX199" s="13" t="s">
        <v>72</v>
      </c>
      <c r="AY199" s="243" t="s">
        <v>187</v>
      </c>
    </row>
    <row r="200" s="13" customFormat="1">
      <c r="A200" s="13"/>
      <c r="B200" s="233"/>
      <c r="C200" s="234"/>
      <c r="D200" s="235" t="s">
        <v>199</v>
      </c>
      <c r="E200" s="236" t="s">
        <v>19</v>
      </c>
      <c r="F200" s="237" t="s">
        <v>334</v>
      </c>
      <c r="G200" s="234"/>
      <c r="H200" s="236" t="s">
        <v>19</v>
      </c>
      <c r="I200" s="238"/>
      <c r="J200" s="234"/>
      <c r="K200" s="234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199</v>
      </c>
      <c r="AU200" s="243" t="s">
        <v>81</v>
      </c>
      <c r="AV200" s="13" t="s">
        <v>79</v>
      </c>
      <c r="AW200" s="13" t="s">
        <v>33</v>
      </c>
      <c r="AX200" s="13" t="s">
        <v>72</v>
      </c>
      <c r="AY200" s="243" t="s">
        <v>187</v>
      </c>
    </row>
    <row r="201" s="13" customFormat="1">
      <c r="A201" s="13"/>
      <c r="B201" s="233"/>
      <c r="C201" s="234"/>
      <c r="D201" s="235" t="s">
        <v>199</v>
      </c>
      <c r="E201" s="236" t="s">
        <v>19</v>
      </c>
      <c r="F201" s="237" t="s">
        <v>696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199</v>
      </c>
      <c r="AU201" s="243" t="s">
        <v>81</v>
      </c>
      <c r="AV201" s="13" t="s">
        <v>79</v>
      </c>
      <c r="AW201" s="13" t="s">
        <v>33</v>
      </c>
      <c r="AX201" s="13" t="s">
        <v>72</v>
      </c>
      <c r="AY201" s="243" t="s">
        <v>187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697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4" customFormat="1">
      <c r="A203" s="14"/>
      <c r="B203" s="244"/>
      <c r="C203" s="245"/>
      <c r="D203" s="235" t="s">
        <v>199</v>
      </c>
      <c r="E203" s="246" t="s">
        <v>19</v>
      </c>
      <c r="F203" s="247" t="s">
        <v>950</v>
      </c>
      <c r="G203" s="245"/>
      <c r="H203" s="248">
        <v>1.7250000000000001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199</v>
      </c>
      <c r="AU203" s="254" t="s">
        <v>81</v>
      </c>
      <c r="AV203" s="14" t="s">
        <v>81</v>
      </c>
      <c r="AW203" s="14" t="s">
        <v>33</v>
      </c>
      <c r="AX203" s="14" t="s">
        <v>72</v>
      </c>
      <c r="AY203" s="254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951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3" customFormat="1">
      <c r="A205" s="13"/>
      <c r="B205" s="233"/>
      <c r="C205" s="234"/>
      <c r="D205" s="235" t="s">
        <v>199</v>
      </c>
      <c r="E205" s="236" t="s">
        <v>19</v>
      </c>
      <c r="F205" s="237" t="s">
        <v>337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199</v>
      </c>
      <c r="AU205" s="243" t="s">
        <v>81</v>
      </c>
      <c r="AV205" s="13" t="s">
        <v>79</v>
      </c>
      <c r="AW205" s="13" t="s">
        <v>33</v>
      </c>
      <c r="AX205" s="13" t="s">
        <v>72</v>
      </c>
      <c r="AY205" s="243" t="s">
        <v>187</v>
      </c>
    </row>
    <row r="206" s="13" customFormat="1">
      <c r="A206" s="13"/>
      <c r="B206" s="233"/>
      <c r="C206" s="234"/>
      <c r="D206" s="235" t="s">
        <v>199</v>
      </c>
      <c r="E206" s="236" t="s">
        <v>19</v>
      </c>
      <c r="F206" s="237" t="s">
        <v>696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199</v>
      </c>
      <c r="AU206" s="243" t="s">
        <v>81</v>
      </c>
      <c r="AV206" s="13" t="s">
        <v>79</v>
      </c>
      <c r="AW206" s="13" t="s">
        <v>33</v>
      </c>
      <c r="AX206" s="13" t="s">
        <v>72</v>
      </c>
      <c r="AY206" s="243" t="s">
        <v>187</v>
      </c>
    </row>
    <row r="207" s="13" customFormat="1">
      <c r="A207" s="13"/>
      <c r="B207" s="233"/>
      <c r="C207" s="234"/>
      <c r="D207" s="235" t="s">
        <v>199</v>
      </c>
      <c r="E207" s="236" t="s">
        <v>19</v>
      </c>
      <c r="F207" s="237" t="s">
        <v>697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199</v>
      </c>
      <c r="AU207" s="243" t="s">
        <v>81</v>
      </c>
      <c r="AV207" s="13" t="s">
        <v>79</v>
      </c>
      <c r="AW207" s="13" t="s">
        <v>33</v>
      </c>
      <c r="AX207" s="13" t="s">
        <v>72</v>
      </c>
      <c r="AY207" s="243" t="s">
        <v>187</v>
      </c>
    </row>
    <row r="208" s="14" customFormat="1">
      <c r="A208" s="14"/>
      <c r="B208" s="244"/>
      <c r="C208" s="245"/>
      <c r="D208" s="235" t="s">
        <v>199</v>
      </c>
      <c r="E208" s="246" t="s">
        <v>19</v>
      </c>
      <c r="F208" s="247" t="s">
        <v>952</v>
      </c>
      <c r="G208" s="245"/>
      <c r="H208" s="248">
        <v>8.9700000000000006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199</v>
      </c>
      <c r="AU208" s="254" t="s">
        <v>81</v>
      </c>
      <c r="AV208" s="14" t="s">
        <v>81</v>
      </c>
      <c r="AW208" s="14" t="s">
        <v>33</v>
      </c>
      <c r="AX208" s="14" t="s">
        <v>72</v>
      </c>
      <c r="AY208" s="254" t="s">
        <v>187</v>
      </c>
    </row>
    <row r="209" s="13" customFormat="1">
      <c r="A209" s="13"/>
      <c r="B209" s="233"/>
      <c r="C209" s="234"/>
      <c r="D209" s="235" t="s">
        <v>199</v>
      </c>
      <c r="E209" s="236" t="s">
        <v>19</v>
      </c>
      <c r="F209" s="237" t="s">
        <v>953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199</v>
      </c>
      <c r="AU209" s="243" t="s">
        <v>81</v>
      </c>
      <c r="AV209" s="13" t="s">
        <v>79</v>
      </c>
      <c r="AW209" s="13" t="s">
        <v>33</v>
      </c>
      <c r="AX209" s="13" t="s">
        <v>72</v>
      </c>
      <c r="AY209" s="243" t="s">
        <v>187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337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696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697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4" customFormat="1">
      <c r="A213" s="14"/>
      <c r="B213" s="244"/>
      <c r="C213" s="245"/>
      <c r="D213" s="235" t="s">
        <v>199</v>
      </c>
      <c r="E213" s="246" t="s">
        <v>19</v>
      </c>
      <c r="F213" s="247" t="s">
        <v>954</v>
      </c>
      <c r="G213" s="245"/>
      <c r="H213" s="248">
        <v>11.385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199</v>
      </c>
      <c r="AU213" s="254" t="s">
        <v>81</v>
      </c>
      <c r="AV213" s="14" t="s">
        <v>81</v>
      </c>
      <c r="AW213" s="14" t="s">
        <v>33</v>
      </c>
      <c r="AX213" s="14" t="s">
        <v>72</v>
      </c>
      <c r="AY213" s="254" t="s">
        <v>187</v>
      </c>
    </row>
    <row r="214" s="13" customFormat="1">
      <c r="A214" s="13"/>
      <c r="B214" s="233"/>
      <c r="C214" s="234"/>
      <c r="D214" s="235" t="s">
        <v>199</v>
      </c>
      <c r="E214" s="236" t="s">
        <v>19</v>
      </c>
      <c r="F214" s="237" t="s">
        <v>955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199</v>
      </c>
      <c r="AU214" s="243" t="s">
        <v>81</v>
      </c>
      <c r="AV214" s="13" t="s">
        <v>79</v>
      </c>
      <c r="AW214" s="13" t="s">
        <v>33</v>
      </c>
      <c r="AX214" s="13" t="s">
        <v>72</v>
      </c>
      <c r="AY214" s="243" t="s">
        <v>187</v>
      </c>
    </row>
    <row r="215" s="13" customFormat="1">
      <c r="A215" s="13"/>
      <c r="B215" s="233"/>
      <c r="C215" s="234"/>
      <c r="D215" s="235" t="s">
        <v>199</v>
      </c>
      <c r="E215" s="236" t="s">
        <v>19</v>
      </c>
      <c r="F215" s="237" t="s">
        <v>330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199</v>
      </c>
      <c r="AU215" s="243" t="s">
        <v>81</v>
      </c>
      <c r="AV215" s="13" t="s">
        <v>79</v>
      </c>
      <c r="AW215" s="13" t="s">
        <v>33</v>
      </c>
      <c r="AX215" s="13" t="s">
        <v>72</v>
      </c>
      <c r="AY215" s="243" t="s">
        <v>187</v>
      </c>
    </row>
    <row r="216" s="13" customFormat="1">
      <c r="A216" s="13"/>
      <c r="B216" s="233"/>
      <c r="C216" s="234"/>
      <c r="D216" s="235" t="s">
        <v>199</v>
      </c>
      <c r="E216" s="236" t="s">
        <v>19</v>
      </c>
      <c r="F216" s="237" t="s">
        <v>696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199</v>
      </c>
      <c r="AU216" s="243" t="s">
        <v>81</v>
      </c>
      <c r="AV216" s="13" t="s">
        <v>79</v>
      </c>
      <c r="AW216" s="13" t="s">
        <v>33</v>
      </c>
      <c r="AX216" s="13" t="s">
        <v>72</v>
      </c>
      <c r="AY216" s="243" t="s">
        <v>187</v>
      </c>
    </row>
    <row r="217" s="13" customFormat="1">
      <c r="A217" s="13"/>
      <c r="B217" s="233"/>
      <c r="C217" s="234"/>
      <c r="D217" s="235" t="s">
        <v>199</v>
      </c>
      <c r="E217" s="236" t="s">
        <v>19</v>
      </c>
      <c r="F217" s="237" t="s">
        <v>697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199</v>
      </c>
      <c r="AU217" s="243" t="s">
        <v>81</v>
      </c>
      <c r="AV217" s="13" t="s">
        <v>79</v>
      </c>
      <c r="AW217" s="13" t="s">
        <v>33</v>
      </c>
      <c r="AX217" s="13" t="s">
        <v>72</v>
      </c>
      <c r="AY217" s="243" t="s">
        <v>187</v>
      </c>
    </row>
    <row r="218" s="14" customFormat="1">
      <c r="A218" s="14"/>
      <c r="B218" s="244"/>
      <c r="C218" s="245"/>
      <c r="D218" s="235" t="s">
        <v>199</v>
      </c>
      <c r="E218" s="246" t="s">
        <v>19</v>
      </c>
      <c r="F218" s="247" t="s">
        <v>956</v>
      </c>
      <c r="G218" s="245"/>
      <c r="H218" s="248">
        <v>3.4060000000000001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199</v>
      </c>
      <c r="AU218" s="254" t="s">
        <v>81</v>
      </c>
      <c r="AV218" s="14" t="s">
        <v>81</v>
      </c>
      <c r="AW218" s="14" t="s">
        <v>33</v>
      </c>
      <c r="AX218" s="14" t="s">
        <v>72</v>
      </c>
      <c r="AY218" s="254" t="s">
        <v>187</v>
      </c>
    </row>
    <row r="219" s="15" customFormat="1">
      <c r="A219" s="15"/>
      <c r="B219" s="255"/>
      <c r="C219" s="256"/>
      <c r="D219" s="235" t="s">
        <v>199</v>
      </c>
      <c r="E219" s="257" t="s">
        <v>19</v>
      </c>
      <c r="F219" s="258" t="s">
        <v>210</v>
      </c>
      <c r="G219" s="256"/>
      <c r="H219" s="259">
        <v>62.011000000000003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5" t="s">
        <v>199</v>
      </c>
      <c r="AU219" s="265" t="s">
        <v>81</v>
      </c>
      <c r="AV219" s="15" t="s">
        <v>195</v>
      </c>
      <c r="AW219" s="15" t="s">
        <v>33</v>
      </c>
      <c r="AX219" s="15" t="s">
        <v>79</v>
      </c>
      <c r="AY219" s="265" t="s">
        <v>187</v>
      </c>
    </row>
    <row r="220" s="12" customFormat="1" ht="22.8" customHeight="1">
      <c r="A220" s="12"/>
      <c r="B220" s="199"/>
      <c r="C220" s="200"/>
      <c r="D220" s="201" t="s">
        <v>71</v>
      </c>
      <c r="E220" s="213" t="s">
        <v>705</v>
      </c>
      <c r="F220" s="213" t="s">
        <v>706</v>
      </c>
      <c r="G220" s="200"/>
      <c r="H220" s="200"/>
      <c r="I220" s="203"/>
      <c r="J220" s="214">
        <f>BK220</f>
        <v>0</v>
      </c>
      <c r="K220" s="200"/>
      <c r="L220" s="205"/>
      <c r="M220" s="206"/>
      <c r="N220" s="207"/>
      <c r="O220" s="207"/>
      <c r="P220" s="208">
        <f>SUM(P221:P222)</f>
        <v>0</v>
      </c>
      <c r="Q220" s="207"/>
      <c r="R220" s="208">
        <f>SUM(R221:R222)</f>
        <v>0</v>
      </c>
      <c r="S220" s="207"/>
      <c r="T220" s="209">
        <f>SUM(T221:T222)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0" t="s">
        <v>79</v>
      </c>
      <c r="AT220" s="211" t="s">
        <v>71</v>
      </c>
      <c r="AU220" s="211" t="s">
        <v>79</v>
      </c>
      <c r="AY220" s="210" t="s">
        <v>187</v>
      </c>
      <c r="BK220" s="212">
        <f>SUM(BK221:BK222)</f>
        <v>0</v>
      </c>
    </row>
    <row r="221" s="2" customFormat="1" ht="33" customHeight="1">
      <c r="A221" s="41"/>
      <c r="B221" s="42"/>
      <c r="C221" s="215" t="s">
        <v>252</v>
      </c>
      <c r="D221" s="215" t="s">
        <v>190</v>
      </c>
      <c r="E221" s="216" t="s">
        <v>707</v>
      </c>
      <c r="F221" s="217" t="s">
        <v>708</v>
      </c>
      <c r="G221" s="218" t="s">
        <v>233</v>
      </c>
      <c r="H221" s="219">
        <v>1.617</v>
      </c>
      <c r="I221" s="220"/>
      <c r="J221" s="221">
        <f>ROUND(I221*H221,2)</f>
        <v>0</v>
      </c>
      <c r="K221" s="217" t="s">
        <v>194</v>
      </c>
      <c r="L221" s="47"/>
      <c r="M221" s="222" t="s">
        <v>19</v>
      </c>
      <c r="N221" s="223" t="s">
        <v>43</v>
      </c>
      <c r="O221" s="87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6" t="s">
        <v>195</v>
      </c>
      <c r="AT221" s="226" t="s">
        <v>190</v>
      </c>
      <c r="AU221" s="226" t="s">
        <v>81</v>
      </c>
      <c r="AY221" s="20" t="s">
        <v>187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20" t="s">
        <v>79</v>
      </c>
      <c r="BK221" s="227">
        <f>ROUND(I221*H221,2)</f>
        <v>0</v>
      </c>
      <c r="BL221" s="20" t="s">
        <v>195</v>
      </c>
      <c r="BM221" s="226" t="s">
        <v>957</v>
      </c>
    </row>
    <row r="222" s="2" customFormat="1">
      <c r="A222" s="41"/>
      <c r="B222" s="42"/>
      <c r="C222" s="43"/>
      <c r="D222" s="228" t="s">
        <v>197</v>
      </c>
      <c r="E222" s="43"/>
      <c r="F222" s="229" t="s">
        <v>710</v>
      </c>
      <c r="G222" s="43"/>
      <c r="H222" s="43"/>
      <c r="I222" s="230"/>
      <c r="J222" s="43"/>
      <c r="K222" s="43"/>
      <c r="L222" s="47"/>
      <c r="M222" s="231"/>
      <c r="N222" s="232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197</v>
      </c>
      <c r="AU222" s="20" t="s">
        <v>81</v>
      </c>
    </row>
    <row r="223" s="12" customFormat="1" ht="25.92" customHeight="1">
      <c r="A223" s="12"/>
      <c r="B223" s="199"/>
      <c r="C223" s="200"/>
      <c r="D223" s="201" t="s">
        <v>71</v>
      </c>
      <c r="E223" s="202" t="s">
        <v>258</v>
      </c>
      <c r="F223" s="202" t="s">
        <v>259</v>
      </c>
      <c r="G223" s="200"/>
      <c r="H223" s="200"/>
      <c r="I223" s="203"/>
      <c r="J223" s="204">
        <f>BK223</f>
        <v>0</v>
      </c>
      <c r="K223" s="200"/>
      <c r="L223" s="205"/>
      <c r="M223" s="206"/>
      <c r="N223" s="207"/>
      <c r="O223" s="207"/>
      <c r="P223" s="208">
        <f>P224+P301+P349</f>
        <v>0</v>
      </c>
      <c r="Q223" s="207"/>
      <c r="R223" s="208">
        <f>R224+R301+R349</f>
        <v>0.5847825808199999</v>
      </c>
      <c r="S223" s="207"/>
      <c r="T223" s="209">
        <f>T224+T301+T349</f>
        <v>0.0027425399999999999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10" t="s">
        <v>81</v>
      </c>
      <c r="AT223" s="211" t="s">
        <v>71</v>
      </c>
      <c r="AU223" s="211" t="s">
        <v>72</v>
      </c>
      <c r="AY223" s="210" t="s">
        <v>187</v>
      </c>
      <c r="BK223" s="212">
        <f>BK224+BK301+BK349</f>
        <v>0</v>
      </c>
    </row>
    <row r="224" s="12" customFormat="1" ht="22.8" customHeight="1">
      <c r="A224" s="12"/>
      <c r="B224" s="199"/>
      <c r="C224" s="200"/>
      <c r="D224" s="201" t="s">
        <v>71</v>
      </c>
      <c r="E224" s="213" t="s">
        <v>260</v>
      </c>
      <c r="F224" s="213" t="s">
        <v>261</v>
      </c>
      <c r="G224" s="200"/>
      <c r="H224" s="200"/>
      <c r="I224" s="203"/>
      <c r="J224" s="214">
        <f>BK224</f>
        <v>0</v>
      </c>
      <c r="K224" s="200"/>
      <c r="L224" s="205"/>
      <c r="M224" s="206"/>
      <c r="N224" s="207"/>
      <c r="O224" s="207"/>
      <c r="P224" s="208">
        <f>SUM(P225:P300)</f>
        <v>0</v>
      </c>
      <c r="Q224" s="207"/>
      <c r="R224" s="208">
        <f>SUM(R225:R300)</f>
        <v>0.11905</v>
      </c>
      <c r="S224" s="207"/>
      <c r="T224" s="209">
        <f>SUM(T225:T300)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0" t="s">
        <v>81</v>
      </c>
      <c r="AT224" s="211" t="s">
        <v>71</v>
      </c>
      <c r="AU224" s="211" t="s">
        <v>79</v>
      </c>
      <c r="AY224" s="210" t="s">
        <v>187</v>
      </c>
      <c r="BK224" s="212">
        <f>SUM(BK225:BK300)</f>
        <v>0</v>
      </c>
    </row>
    <row r="225" s="2" customFormat="1" ht="24.15" customHeight="1">
      <c r="A225" s="41"/>
      <c r="B225" s="42"/>
      <c r="C225" s="215" t="s">
        <v>262</v>
      </c>
      <c r="D225" s="215" t="s">
        <v>190</v>
      </c>
      <c r="E225" s="216" t="s">
        <v>958</v>
      </c>
      <c r="F225" s="217" t="s">
        <v>959</v>
      </c>
      <c r="G225" s="218" t="s">
        <v>287</v>
      </c>
      <c r="H225" s="219">
        <v>1</v>
      </c>
      <c r="I225" s="220"/>
      <c r="J225" s="221">
        <f>ROUND(I225*H225,2)</f>
        <v>0</v>
      </c>
      <c r="K225" s="217" t="s">
        <v>194</v>
      </c>
      <c r="L225" s="47"/>
      <c r="M225" s="222" t="s">
        <v>19</v>
      </c>
      <c r="N225" s="223" t="s">
        <v>43</v>
      </c>
      <c r="O225" s="87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6" t="s">
        <v>265</v>
      </c>
      <c r="AT225" s="226" t="s">
        <v>190</v>
      </c>
      <c r="AU225" s="226" t="s">
        <v>81</v>
      </c>
      <c r="AY225" s="20" t="s">
        <v>187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20" t="s">
        <v>79</v>
      </c>
      <c r="BK225" s="227">
        <f>ROUND(I225*H225,2)</f>
        <v>0</v>
      </c>
      <c r="BL225" s="20" t="s">
        <v>265</v>
      </c>
      <c r="BM225" s="226" t="s">
        <v>960</v>
      </c>
    </row>
    <row r="226" s="2" customFormat="1">
      <c r="A226" s="41"/>
      <c r="B226" s="42"/>
      <c r="C226" s="43"/>
      <c r="D226" s="228" t="s">
        <v>197</v>
      </c>
      <c r="E226" s="43"/>
      <c r="F226" s="229" t="s">
        <v>961</v>
      </c>
      <c r="G226" s="43"/>
      <c r="H226" s="43"/>
      <c r="I226" s="230"/>
      <c r="J226" s="43"/>
      <c r="K226" s="43"/>
      <c r="L226" s="47"/>
      <c r="M226" s="231"/>
      <c r="N226" s="232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197</v>
      </c>
      <c r="AU226" s="20" t="s">
        <v>81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962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3" customFormat="1">
      <c r="A228" s="13"/>
      <c r="B228" s="233"/>
      <c r="C228" s="234"/>
      <c r="D228" s="235" t="s">
        <v>199</v>
      </c>
      <c r="E228" s="236" t="s">
        <v>19</v>
      </c>
      <c r="F228" s="237" t="s">
        <v>334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199</v>
      </c>
      <c r="AU228" s="243" t="s">
        <v>81</v>
      </c>
      <c r="AV228" s="13" t="s">
        <v>79</v>
      </c>
      <c r="AW228" s="13" t="s">
        <v>33</v>
      </c>
      <c r="AX228" s="13" t="s">
        <v>72</v>
      </c>
      <c r="AY228" s="243" t="s">
        <v>187</v>
      </c>
    </row>
    <row r="229" s="13" customFormat="1">
      <c r="A229" s="13"/>
      <c r="B229" s="233"/>
      <c r="C229" s="234"/>
      <c r="D229" s="235" t="s">
        <v>199</v>
      </c>
      <c r="E229" s="236" t="s">
        <v>19</v>
      </c>
      <c r="F229" s="237" t="s">
        <v>208</v>
      </c>
      <c r="G229" s="234"/>
      <c r="H229" s="236" t="s">
        <v>19</v>
      </c>
      <c r="I229" s="238"/>
      <c r="J229" s="234"/>
      <c r="K229" s="234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199</v>
      </c>
      <c r="AU229" s="243" t="s">
        <v>81</v>
      </c>
      <c r="AV229" s="13" t="s">
        <v>79</v>
      </c>
      <c r="AW229" s="13" t="s">
        <v>33</v>
      </c>
      <c r="AX229" s="13" t="s">
        <v>72</v>
      </c>
      <c r="AY229" s="243" t="s">
        <v>187</v>
      </c>
    </row>
    <row r="230" s="13" customFormat="1">
      <c r="A230" s="13"/>
      <c r="B230" s="233"/>
      <c r="C230" s="234"/>
      <c r="D230" s="235" t="s">
        <v>199</v>
      </c>
      <c r="E230" s="236" t="s">
        <v>19</v>
      </c>
      <c r="F230" s="237" t="s">
        <v>963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199</v>
      </c>
      <c r="AU230" s="243" t="s">
        <v>81</v>
      </c>
      <c r="AV230" s="13" t="s">
        <v>79</v>
      </c>
      <c r="AW230" s="13" t="s">
        <v>33</v>
      </c>
      <c r="AX230" s="13" t="s">
        <v>72</v>
      </c>
      <c r="AY230" s="243" t="s">
        <v>187</v>
      </c>
    </row>
    <row r="231" s="14" customFormat="1">
      <c r="A231" s="14"/>
      <c r="B231" s="244"/>
      <c r="C231" s="245"/>
      <c r="D231" s="235" t="s">
        <v>199</v>
      </c>
      <c r="E231" s="246" t="s">
        <v>19</v>
      </c>
      <c r="F231" s="247" t="s">
        <v>79</v>
      </c>
      <c r="G231" s="245"/>
      <c r="H231" s="248">
        <v>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199</v>
      </c>
      <c r="AU231" s="254" t="s">
        <v>81</v>
      </c>
      <c r="AV231" s="14" t="s">
        <v>81</v>
      </c>
      <c r="AW231" s="14" t="s">
        <v>33</v>
      </c>
      <c r="AX231" s="14" t="s">
        <v>72</v>
      </c>
      <c r="AY231" s="254" t="s">
        <v>187</v>
      </c>
    </row>
    <row r="232" s="13" customFormat="1">
      <c r="A232" s="13"/>
      <c r="B232" s="233"/>
      <c r="C232" s="234"/>
      <c r="D232" s="235" t="s">
        <v>199</v>
      </c>
      <c r="E232" s="236" t="s">
        <v>19</v>
      </c>
      <c r="F232" s="237" t="s">
        <v>964</v>
      </c>
      <c r="G232" s="234"/>
      <c r="H232" s="236" t="s">
        <v>19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199</v>
      </c>
      <c r="AU232" s="243" t="s">
        <v>81</v>
      </c>
      <c r="AV232" s="13" t="s">
        <v>79</v>
      </c>
      <c r="AW232" s="13" t="s">
        <v>33</v>
      </c>
      <c r="AX232" s="13" t="s">
        <v>72</v>
      </c>
      <c r="AY232" s="243" t="s">
        <v>187</v>
      </c>
    </row>
    <row r="233" s="15" customFormat="1">
      <c r="A233" s="15"/>
      <c r="B233" s="255"/>
      <c r="C233" s="256"/>
      <c r="D233" s="235" t="s">
        <v>199</v>
      </c>
      <c r="E233" s="257" t="s">
        <v>19</v>
      </c>
      <c r="F233" s="258" t="s">
        <v>210</v>
      </c>
      <c r="G233" s="256"/>
      <c r="H233" s="259">
        <v>1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5" t="s">
        <v>199</v>
      </c>
      <c r="AU233" s="265" t="s">
        <v>81</v>
      </c>
      <c r="AV233" s="15" t="s">
        <v>195</v>
      </c>
      <c r="AW233" s="15" t="s">
        <v>33</v>
      </c>
      <c r="AX233" s="15" t="s">
        <v>79</v>
      </c>
      <c r="AY233" s="265" t="s">
        <v>187</v>
      </c>
    </row>
    <row r="234" s="2" customFormat="1" ht="24.15" customHeight="1">
      <c r="A234" s="41"/>
      <c r="B234" s="42"/>
      <c r="C234" s="269" t="s">
        <v>188</v>
      </c>
      <c r="D234" s="269" t="s">
        <v>648</v>
      </c>
      <c r="E234" s="270" t="s">
        <v>965</v>
      </c>
      <c r="F234" s="271" t="s">
        <v>966</v>
      </c>
      <c r="G234" s="272" t="s">
        <v>287</v>
      </c>
      <c r="H234" s="273">
        <v>1</v>
      </c>
      <c r="I234" s="274"/>
      <c r="J234" s="275">
        <f>ROUND(I234*H234,2)</f>
        <v>0</v>
      </c>
      <c r="K234" s="271" t="s">
        <v>194</v>
      </c>
      <c r="L234" s="276"/>
      <c r="M234" s="277" t="s">
        <v>19</v>
      </c>
      <c r="N234" s="278" t="s">
        <v>43</v>
      </c>
      <c r="O234" s="87"/>
      <c r="P234" s="224">
        <f>O234*H234</f>
        <v>0</v>
      </c>
      <c r="Q234" s="224">
        <v>0.016199999999999999</v>
      </c>
      <c r="R234" s="224">
        <f>Q234*H234</f>
        <v>0.016199999999999999</v>
      </c>
      <c r="S234" s="224">
        <v>0</v>
      </c>
      <c r="T234" s="225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6" t="s">
        <v>745</v>
      </c>
      <c r="AT234" s="226" t="s">
        <v>648</v>
      </c>
      <c r="AU234" s="226" t="s">
        <v>81</v>
      </c>
      <c r="AY234" s="20" t="s">
        <v>187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20" t="s">
        <v>79</v>
      </c>
      <c r="BK234" s="227">
        <f>ROUND(I234*H234,2)</f>
        <v>0</v>
      </c>
      <c r="BL234" s="20" t="s">
        <v>265</v>
      </c>
      <c r="BM234" s="226" t="s">
        <v>967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962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3" customFormat="1">
      <c r="A236" s="13"/>
      <c r="B236" s="233"/>
      <c r="C236" s="234"/>
      <c r="D236" s="235" t="s">
        <v>199</v>
      </c>
      <c r="E236" s="236" t="s">
        <v>19</v>
      </c>
      <c r="F236" s="237" t="s">
        <v>334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199</v>
      </c>
      <c r="AU236" s="243" t="s">
        <v>81</v>
      </c>
      <c r="AV236" s="13" t="s">
        <v>79</v>
      </c>
      <c r="AW236" s="13" t="s">
        <v>33</v>
      </c>
      <c r="AX236" s="13" t="s">
        <v>72</v>
      </c>
      <c r="AY236" s="243" t="s">
        <v>187</v>
      </c>
    </row>
    <row r="237" s="13" customFormat="1">
      <c r="A237" s="13"/>
      <c r="B237" s="233"/>
      <c r="C237" s="234"/>
      <c r="D237" s="235" t="s">
        <v>199</v>
      </c>
      <c r="E237" s="236" t="s">
        <v>19</v>
      </c>
      <c r="F237" s="237" t="s">
        <v>208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199</v>
      </c>
      <c r="AU237" s="243" t="s">
        <v>81</v>
      </c>
      <c r="AV237" s="13" t="s">
        <v>79</v>
      </c>
      <c r="AW237" s="13" t="s">
        <v>33</v>
      </c>
      <c r="AX237" s="13" t="s">
        <v>72</v>
      </c>
      <c r="AY237" s="243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963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4" customFormat="1">
      <c r="A239" s="14"/>
      <c r="B239" s="244"/>
      <c r="C239" s="245"/>
      <c r="D239" s="235" t="s">
        <v>199</v>
      </c>
      <c r="E239" s="246" t="s">
        <v>19</v>
      </c>
      <c r="F239" s="247" t="s">
        <v>79</v>
      </c>
      <c r="G239" s="245"/>
      <c r="H239" s="248">
        <v>1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199</v>
      </c>
      <c r="AU239" s="254" t="s">
        <v>81</v>
      </c>
      <c r="AV239" s="14" t="s">
        <v>81</v>
      </c>
      <c r="AW239" s="14" t="s">
        <v>33</v>
      </c>
      <c r="AX239" s="14" t="s">
        <v>72</v>
      </c>
      <c r="AY239" s="254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964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5" customFormat="1">
      <c r="A241" s="15"/>
      <c r="B241" s="255"/>
      <c r="C241" s="256"/>
      <c r="D241" s="235" t="s">
        <v>199</v>
      </c>
      <c r="E241" s="257" t="s">
        <v>19</v>
      </c>
      <c r="F241" s="258" t="s">
        <v>210</v>
      </c>
      <c r="G241" s="256"/>
      <c r="H241" s="259">
        <v>1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5" t="s">
        <v>199</v>
      </c>
      <c r="AU241" s="265" t="s">
        <v>81</v>
      </c>
      <c r="AV241" s="15" t="s">
        <v>195</v>
      </c>
      <c r="AW241" s="15" t="s">
        <v>33</v>
      </c>
      <c r="AX241" s="15" t="s">
        <v>79</v>
      </c>
      <c r="AY241" s="265" t="s">
        <v>187</v>
      </c>
    </row>
    <row r="242" s="2" customFormat="1" ht="24.15" customHeight="1">
      <c r="A242" s="41"/>
      <c r="B242" s="42"/>
      <c r="C242" s="215" t="s">
        <v>284</v>
      </c>
      <c r="D242" s="215" t="s">
        <v>190</v>
      </c>
      <c r="E242" s="216" t="s">
        <v>968</v>
      </c>
      <c r="F242" s="217" t="s">
        <v>969</v>
      </c>
      <c r="G242" s="218" t="s">
        <v>287</v>
      </c>
      <c r="H242" s="219">
        <v>2</v>
      </c>
      <c r="I242" s="220"/>
      <c r="J242" s="221">
        <f>ROUND(I242*H242,2)</f>
        <v>0</v>
      </c>
      <c r="K242" s="217" t="s">
        <v>194</v>
      </c>
      <c r="L242" s="47"/>
      <c r="M242" s="222" t="s">
        <v>19</v>
      </c>
      <c r="N242" s="223" t="s">
        <v>43</v>
      </c>
      <c r="O242" s="87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6" t="s">
        <v>265</v>
      </c>
      <c r="AT242" s="226" t="s">
        <v>190</v>
      </c>
      <c r="AU242" s="226" t="s">
        <v>81</v>
      </c>
      <c r="AY242" s="20" t="s">
        <v>187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20" t="s">
        <v>79</v>
      </c>
      <c r="BK242" s="227">
        <f>ROUND(I242*H242,2)</f>
        <v>0</v>
      </c>
      <c r="BL242" s="20" t="s">
        <v>265</v>
      </c>
      <c r="BM242" s="226" t="s">
        <v>970</v>
      </c>
    </row>
    <row r="243" s="2" customFormat="1">
      <c r="A243" s="41"/>
      <c r="B243" s="42"/>
      <c r="C243" s="43"/>
      <c r="D243" s="228" t="s">
        <v>197</v>
      </c>
      <c r="E243" s="43"/>
      <c r="F243" s="229" t="s">
        <v>971</v>
      </c>
      <c r="G243" s="43"/>
      <c r="H243" s="43"/>
      <c r="I243" s="230"/>
      <c r="J243" s="43"/>
      <c r="K243" s="43"/>
      <c r="L243" s="47"/>
      <c r="M243" s="231"/>
      <c r="N243" s="232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197</v>
      </c>
      <c r="AU243" s="20" t="s">
        <v>81</v>
      </c>
    </row>
    <row r="244" s="13" customFormat="1">
      <c r="A244" s="13"/>
      <c r="B244" s="233"/>
      <c r="C244" s="234"/>
      <c r="D244" s="235" t="s">
        <v>199</v>
      </c>
      <c r="E244" s="236" t="s">
        <v>19</v>
      </c>
      <c r="F244" s="237" t="s">
        <v>972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199</v>
      </c>
      <c r="AU244" s="243" t="s">
        <v>81</v>
      </c>
      <c r="AV244" s="13" t="s">
        <v>79</v>
      </c>
      <c r="AW244" s="13" t="s">
        <v>33</v>
      </c>
      <c r="AX244" s="13" t="s">
        <v>72</v>
      </c>
      <c r="AY244" s="243" t="s">
        <v>187</v>
      </c>
    </row>
    <row r="245" s="13" customFormat="1">
      <c r="A245" s="13"/>
      <c r="B245" s="233"/>
      <c r="C245" s="234"/>
      <c r="D245" s="235" t="s">
        <v>199</v>
      </c>
      <c r="E245" s="236" t="s">
        <v>19</v>
      </c>
      <c r="F245" s="237" t="s">
        <v>973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199</v>
      </c>
      <c r="AU245" s="243" t="s">
        <v>81</v>
      </c>
      <c r="AV245" s="13" t="s">
        <v>79</v>
      </c>
      <c r="AW245" s="13" t="s">
        <v>33</v>
      </c>
      <c r="AX245" s="13" t="s">
        <v>72</v>
      </c>
      <c r="AY245" s="243" t="s">
        <v>187</v>
      </c>
    </row>
    <row r="246" s="13" customFormat="1">
      <c r="A246" s="13"/>
      <c r="B246" s="233"/>
      <c r="C246" s="234"/>
      <c r="D246" s="235" t="s">
        <v>199</v>
      </c>
      <c r="E246" s="236" t="s">
        <v>19</v>
      </c>
      <c r="F246" s="237" t="s">
        <v>208</v>
      </c>
      <c r="G246" s="234"/>
      <c r="H246" s="236" t="s">
        <v>19</v>
      </c>
      <c r="I246" s="238"/>
      <c r="J246" s="234"/>
      <c r="K246" s="234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199</v>
      </c>
      <c r="AU246" s="243" t="s">
        <v>81</v>
      </c>
      <c r="AV246" s="13" t="s">
        <v>79</v>
      </c>
      <c r="AW246" s="13" t="s">
        <v>33</v>
      </c>
      <c r="AX246" s="13" t="s">
        <v>72</v>
      </c>
      <c r="AY246" s="243" t="s">
        <v>187</v>
      </c>
    </row>
    <row r="247" s="13" customFormat="1">
      <c r="A247" s="13"/>
      <c r="B247" s="233"/>
      <c r="C247" s="234"/>
      <c r="D247" s="235" t="s">
        <v>199</v>
      </c>
      <c r="E247" s="236" t="s">
        <v>19</v>
      </c>
      <c r="F247" s="237" t="s">
        <v>974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199</v>
      </c>
      <c r="AU247" s="243" t="s">
        <v>81</v>
      </c>
      <c r="AV247" s="13" t="s">
        <v>79</v>
      </c>
      <c r="AW247" s="13" t="s">
        <v>33</v>
      </c>
      <c r="AX247" s="13" t="s">
        <v>72</v>
      </c>
      <c r="AY247" s="243" t="s">
        <v>187</v>
      </c>
    </row>
    <row r="248" s="14" customFormat="1">
      <c r="A248" s="14"/>
      <c r="B248" s="244"/>
      <c r="C248" s="245"/>
      <c r="D248" s="235" t="s">
        <v>199</v>
      </c>
      <c r="E248" s="246" t="s">
        <v>19</v>
      </c>
      <c r="F248" s="247" t="s">
        <v>79</v>
      </c>
      <c r="G248" s="245"/>
      <c r="H248" s="248">
        <v>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199</v>
      </c>
      <c r="AU248" s="254" t="s">
        <v>81</v>
      </c>
      <c r="AV248" s="14" t="s">
        <v>81</v>
      </c>
      <c r="AW248" s="14" t="s">
        <v>33</v>
      </c>
      <c r="AX248" s="14" t="s">
        <v>72</v>
      </c>
      <c r="AY248" s="254" t="s">
        <v>187</v>
      </c>
    </row>
    <row r="249" s="13" customFormat="1">
      <c r="A249" s="13"/>
      <c r="B249" s="233"/>
      <c r="C249" s="234"/>
      <c r="D249" s="235" t="s">
        <v>199</v>
      </c>
      <c r="E249" s="236" t="s">
        <v>19</v>
      </c>
      <c r="F249" s="237" t="s">
        <v>975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199</v>
      </c>
      <c r="AU249" s="243" t="s">
        <v>81</v>
      </c>
      <c r="AV249" s="13" t="s">
        <v>79</v>
      </c>
      <c r="AW249" s="13" t="s">
        <v>33</v>
      </c>
      <c r="AX249" s="13" t="s">
        <v>72</v>
      </c>
      <c r="AY249" s="243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976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3" customFormat="1">
      <c r="A251" s="13"/>
      <c r="B251" s="233"/>
      <c r="C251" s="234"/>
      <c r="D251" s="235" t="s">
        <v>199</v>
      </c>
      <c r="E251" s="236" t="s">
        <v>19</v>
      </c>
      <c r="F251" s="237" t="s">
        <v>973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199</v>
      </c>
      <c r="AU251" s="243" t="s">
        <v>81</v>
      </c>
      <c r="AV251" s="13" t="s">
        <v>79</v>
      </c>
      <c r="AW251" s="13" t="s">
        <v>33</v>
      </c>
      <c r="AX251" s="13" t="s">
        <v>72</v>
      </c>
      <c r="AY251" s="243" t="s">
        <v>187</v>
      </c>
    </row>
    <row r="252" s="13" customFormat="1">
      <c r="A252" s="13"/>
      <c r="B252" s="233"/>
      <c r="C252" s="234"/>
      <c r="D252" s="235" t="s">
        <v>199</v>
      </c>
      <c r="E252" s="236" t="s">
        <v>19</v>
      </c>
      <c r="F252" s="237" t="s">
        <v>208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199</v>
      </c>
      <c r="AU252" s="243" t="s">
        <v>81</v>
      </c>
      <c r="AV252" s="13" t="s">
        <v>79</v>
      </c>
      <c r="AW252" s="13" t="s">
        <v>33</v>
      </c>
      <c r="AX252" s="13" t="s">
        <v>72</v>
      </c>
      <c r="AY252" s="243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974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4" customFormat="1">
      <c r="A254" s="14"/>
      <c r="B254" s="244"/>
      <c r="C254" s="245"/>
      <c r="D254" s="235" t="s">
        <v>199</v>
      </c>
      <c r="E254" s="246" t="s">
        <v>19</v>
      </c>
      <c r="F254" s="247" t="s">
        <v>79</v>
      </c>
      <c r="G254" s="245"/>
      <c r="H254" s="248">
        <v>1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199</v>
      </c>
      <c r="AU254" s="254" t="s">
        <v>81</v>
      </c>
      <c r="AV254" s="14" t="s">
        <v>81</v>
      </c>
      <c r="AW254" s="14" t="s">
        <v>33</v>
      </c>
      <c r="AX254" s="14" t="s">
        <v>72</v>
      </c>
      <c r="AY254" s="254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975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5" customFormat="1">
      <c r="A256" s="15"/>
      <c r="B256" s="255"/>
      <c r="C256" s="256"/>
      <c r="D256" s="235" t="s">
        <v>199</v>
      </c>
      <c r="E256" s="257" t="s">
        <v>19</v>
      </c>
      <c r="F256" s="258" t="s">
        <v>210</v>
      </c>
      <c r="G256" s="256"/>
      <c r="H256" s="259">
        <v>2</v>
      </c>
      <c r="I256" s="260"/>
      <c r="J256" s="256"/>
      <c r="K256" s="256"/>
      <c r="L256" s="261"/>
      <c r="M256" s="262"/>
      <c r="N256" s="263"/>
      <c r="O256" s="263"/>
      <c r="P256" s="263"/>
      <c r="Q256" s="263"/>
      <c r="R256" s="263"/>
      <c r="S256" s="263"/>
      <c r="T256" s="264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5" t="s">
        <v>199</v>
      </c>
      <c r="AU256" s="265" t="s">
        <v>81</v>
      </c>
      <c r="AV256" s="15" t="s">
        <v>195</v>
      </c>
      <c r="AW256" s="15" t="s">
        <v>33</v>
      </c>
      <c r="AX256" s="15" t="s">
        <v>79</v>
      </c>
      <c r="AY256" s="265" t="s">
        <v>187</v>
      </c>
    </row>
    <row r="257" s="2" customFormat="1" ht="24.15" customHeight="1">
      <c r="A257" s="41"/>
      <c r="B257" s="42"/>
      <c r="C257" s="269" t="s">
        <v>365</v>
      </c>
      <c r="D257" s="269" t="s">
        <v>648</v>
      </c>
      <c r="E257" s="270" t="s">
        <v>977</v>
      </c>
      <c r="F257" s="271" t="s">
        <v>978</v>
      </c>
      <c r="G257" s="272" t="s">
        <v>287</v>
      </c>
      <c r="H257" s="273">
        <v>2</v>
      </c>
      <c r="I257" s="274"/>
      <c r="J257" s="275">
        <f>ROUND(I257*H257,2)</f>
        <v>0</v>
      </c>
      <c r="K257" s="271" t="s">
        <v>19</v>
      </c>
      <c r="L257" s="276"/>
      <c r="M257" s="277" t="s">
        <v>19</v>
      </c>
      <c r="N257" s="278" t="s">
        <v>43</v>
      </c>
      <c r="O257" s="87"/>
      <c r="P257" s="224">
        <f>O257*H257</f>
        <v>0</v>
      </c>
      <c r="Q257" s="224">
        <v>0.044299999999999999</v>
      </c>
      <c r="R257" s="224">
        <f>Q257*H257</f>
        <v>0.088599999999999998</v>
      </c>
      <c r="S257" s="224">
        <v>0</v>
      </c>
      <c r="T257" s="225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6" t="s">
        <v>745</v>
      </c>
      <c r="AT257" s="226" t="s">
        <v>648</v>
      </c>
      <c r="AU257" s="226" t="s">
        <v>81</v>
      </c>
      <c r="AY257" s="20" t="s">
        <v>187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20" t="s">
        <v>79</v>
      </c>
      <c r="BK257" s="227">
        <f>ROUND(I257*H257,2)</f>
        <v>0</v>
      </c>
      <c r="BL257" s="20" t="s">
        <v>265</v>
      </c>
      <c r="BM257" s="226" t="s">
        <v>979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972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3" customFormat="1">
      <c r="A259" s="13"/>
      <c r="B259" s="233"/>
      <c r="C259" s="234"/>
      <c r="D259" s="235" t="s">
        <v>199</v>
      </c>
      <c r="E259" s="236" t="s">
        <v>19</v>
      </c>
      <c r="F259" s="237" t="s">
        <v>973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199</v>
      </c>
      <c r="AU259" s="243" t="s">
        <v>81</v>
      </c>
      <c r="AV259" s="13" t="s">
        <v>79</v>
      </c>
      <c r="AW259" s="13" t="s">
        <v>33</v>
      </c>
      <c r="AX259" s="13" t="s">
        <v>72</v>
      </c>
      <c r="AY259" s="243" t="s">
        <v>187</v>
      </c>
    </row>
    <row r="260" s="13" customFormat="1">
      <c r="A260" s="13"/>
      <c r="B260" s="233"/>
      <c r="C260" s="234"/>
      <c r="D260" s="235" t="s">
        <v>199</v>
      </c>
      <c r="E260" s="236" t="s">
        <v>19</v>
      </c>
      <c r="F260" s="237" t="s">
        <v>208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199</v>
      </c>
      <c r="AU260" s="243" t="s">
        <v>81</v>
      </c>
      <c r="AV260" s="13" t="s">
        <v>79</v>
      </c>
      <c r="AW260" s="13" t="s">
        <v>33</v>
      </c>
      <c r="AX260" s="13" t="s">
        <v>72</v>
      </c>
      <c r="AY260" s="243" t="s">
        <v>187</v>
      </c>
    </row>
    <row r="261" s="13" customFormat="1">
      <c r="A261" s="13"/>
      <c r="B261" s="233"/>
      <c r="C261" s="234"/>
      <c r="D261" s="235" t="s">
        <v>199</v>
      </c>
      <c r="E261" s="236" t="s">
        <v>19</v>
      </c>
      <c r="F261" s="237" t="s">
        <v>974</v>
      </c>
      <c r="G261" s="234"/>
      <c r="H261" s="236" t="s">
        <v>19</v>
      </c>
      <c r="I261" s="238"/>
      <c r="J261" s="234"/>
      <c r="K261" s="234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199</v>
      </c>
      <c r="AU261" s="243" t="s">
        <v>81</v>
      </c>
      <c r="AV261" s="13" t="s">
        <v>79</v>
      </c>
      <c r="AW261" s="13" t="s">
        <v>33</v>
      </c>
      <c r="AX261" s="13" t="s">
        <v>72</v>
      </c>
      <c r="AY261" s="243" t="s">
        <v>187</v>
      </c>
    </row>
    <row r="262" s="14" customFormat="1">
      <c r="A262" s="14"/>
      <c r="B262" s="244"/>
      <c r="C262" s="245"/>
      <c r="D262" s="235" t="s">
        <v>199</v>
      </c>
      <c r="E262" s="246" t="s">
        <v>19</v>
      </c>
      <c r="F262" s="247" t="s">
        <v>81</v>
      </c>
      <c r="G262" s="245"/>
      <c r="H262" s="248">
        <v>2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199</v>
      </c>
      <c r="AU262" s="254" t="s">
        <v>81</v>
      </c>
      <c r="AV262" s="14" t="s">
        <v>81</v>
      </c>
      <c r="AW262" s="14" t="s">
        <v>33</v>
      </c>
      <c r="AX262" s="14" t="s">
        <v>72</v>
      </c>
      <c r="AY262" s="254" t="s">
        <v>187</v>
      </c>
    </row>
    <row r="263" s="13" customFormat="1">
      <c r="A263" s="13"/>
      <c r="B263" s="233"/>
      <c r="C263" s="234"/>
      <c r="D263" s="235" t="s">
        <v>199</v>
      </c>
      <c r="E263" s="236" t="s">
        <v>19</v>
      </c>
      <c r="F263" s="237" t="s">
        <v>980</v>
      </c>
      <c r="G263" s="234"/>
      <c r="H263" s="236" t="s">
        <v>19</v>
      </c>
      <c r="I263" s="238"/>
      <c r="J263" s="234"/>
      <c r="K263" s="234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199</v>
      </c>
      <c r="AU263" s="243" t="s">
        <v>81</v>
      </c>
      <c r="AV263" s="13" t="s">
        <v>79</v>
      </c>
      <c r="AW263" s="13" t="s">
        <v>33</v>
      </c>
      <c r="AX263" s="13" t="s">
        <v>72</v>
      </c>
      <c r="AY263" s="243" t="s">
        <v>187</v>
      </c>
    </row>
    <row r="264" s="15" customFormat="1">
      <c r="A264" s="15"/>
      <c r="B264" s="255"/>
      <c r="C264" s="256"/>
      <c r="D264" s="235" t="s">
        <v>199</v>
      </c>
      <c r="E264" s="257" t="s">
        <v>19</v>
      </c>
      <c r="F264" s="258" t="s">
        <v>210</v>
      </c>
      <c r="G264" s="256"/>
      <c r="H264" s="259">
        <v>2</v>
      </c>
      <c r="I264" s="260"/>
      <c r="J264" s="256"/>
      <c r="K264" s="256"/>
      <c r="L264" s="261"/>
      <c r="M264" s="262"/>
      <c r="N264" s="263"/>
      <c r="O264" s="263"/>
      <c r="P264" s="263"/>
      <c r="Q264" s="263"/>
      <c r="R264" s="263"/>
      <c r="S264" s="263"/>
      <c r="T264" s="26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5" t="s">
        <v>199</v>
      </c>
      <c r="AU264" s="265" t="s">
        <v>81</v>
      </c>
      <c r="AV264" s="15" t="s">
        <v>195</v>
      </c>
      <c r="AW264" s="15" t="s">
        <v>33</v>
      </c>
      <c r="AX264" s="15" t="s">
        <v>79</v>
      </c>
      <c r="AY264" s="265" t="s">
        <v>187</v>
      </c>
    </row>
    <row r="265" s="2" customFormat="1" ht="16.5" customHeight="1">
      <c r="A265" s="41"/>
      <c r="B265" s="42"/>
      <c r="C265" s="215" t="s">
        <v>8</v>
      </c>
      <c r="D265" s="215" t="s">
        <v>190</v>
      </c>
      <c r="E265" s="216" t="s">
        <v>981</v>
      </c>
      <c r="F265" s="217" t="s">
        <v>982</v>
      </c>
      <c r="G265" s="218" t="s">
        <v>287</v>
      </c>
      <c r="H265" s="219">
        <v>3</v>
      </c>
      <c r="I265" s="220"/>
      <c r="J265" s="221">
        <f>ROUND(I265*H265,2)</f>
        <v>0</v>
      </c>
      <c r="K265" s="217" t="s">
        <v>194</v>
      </c>
      <c r="L265" s="47"/>
      <c r="M265" s="222" t="s">
        <v>19</v>
      </c>
      <c r="N265" s="223" t="s">
        <v>43</v>
      </c>
      <c r="O265" s="87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6" t="s">
        <v>265</v>
      </c>
      <c r="AT265" s="226" t="s">
        <v>190</v>
      </c>
      <c r="AU265" s="226" t="s">
        <v>81</v>
      </c>
      <c r="AY265" s="20" t="s">
        <v>187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20" t="s">
        <v>79</v>
      </c>
      <c r="BK265" s="227">
        <f>ROUND(I265*H265,2)</f>
        <v>0</v>
      </c>
      <c r="BL265" s="20" t="s">
        <v>265</v>
      </c>
      <c r="BM265" s="226" t="s">
        <v>983</v>
      </c>
    </row>
    <row r="266" s="2" customFormat="1">
      <c r="A266" s="41"/>
      <c r="B266" s="42"/>
      <c r="C266" s="43"/>
      <c r="D266" s="228" t="s">
        <v>197</v>
      </c>
      <c r="E266" s="43"/>
      <c r="F266" s="229" t="s">
        <v>984</v>
      </c>
      <c r="G266" s="43"/>
      <c r="H266" s="43"/>
      <c r="I266" s="230"/>
      <c r="J266" s="43"/>
      <c r="K266" s="43"/>
      <c r="L266" s="47"/>
      <c r="M266" s="231"/>
      <c r="N266" s="232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197</v>
      </c>
      <c r="AU266" s="20" t="s">
        <v>81</v>
      </c>
    </row>
    <row r="267" s="13" customFormat="1">
      <c r="A267" s="13"/>
      <c r="B267" s="233"/>
      <c r="C267" s="234"/>
      <c r="D267" s="235" t="s">
        <v>199</v>
      </c>
      <c r="E267" s="236" t="s">
        <v>19</v>
      </c>
      <c r="F267" s="237" t="s">
        <v>985</v>
      </c>
      <c r="G267" s="234"/>
      <c r="H267" s="236" t="s">
        <v>19</v>
      </c>
      <c r="I267" s="238"/>
      <c r="J267" s="234"/>
      <c r="K267" s="234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199</v>
      </c>
      <c r="AU267" s="243" t="s">
        <v>81</v>
      </c>
      <c r="AV267" s="13" t="s">
        <v>79</v>
      </c>
      <c r="AW267" s="13" t="s">
        <v>33</v>
      </c>
      <c r="AX267" s="13" t="s">
        <v>72</v>
      </c>
      <c r="AY267" s="243" t="s">
        <v>187</v>
      </c>
    </row>
    <row r="268" s="14" customFormat="1">
      <c r="A268" s="14"/>
      <c r="B268" s="244"/>
      <c r="C268" s="245"/>
      <c r="D268" s="235" t="s">
        <v>199</v>
      </c>
      <c r="E268" s="246" t="s">
        <v>19</v>
      </c>
      <c r="F268" s="247" t="s">
        <v>230</v>
      </c>
      <c r="G268" s="245"/>
      <c r="H268" s="248">
        <v>3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199</v>
      </c>
      <c r="AU268" s="254" t="s">
        <v>81</v>
      </c>
      <c r="AV268" s="14" t="s">
        <v>81</v>
      </c>
      <c r="AW268" s="14" t="s">
        <v>33</v>
      </c>
      <c r="AX268" s="14" t="s">
        <v>72</v>
      </c>
      <c r="AY268" s="254" t="s">
        <v>187</v>
      </c>
    </row>
    <row r="269" s="15" customFormat="1">
      <c r="A269" s="15"/>
      <c r="B269" s="255"/>
      <c r="C269" s="256"/>
      <c r="D269" s="235" t="s">
        <v>199</v>
      </c>
      <c r="E269" s="257" t="s">
        <v>19</v>
      </c>
      <c r="F269" s="258" t="s">
        <v>210</v>
      </c>
      <c r="G269" s="256"/>
      <c r="H269" s="259">
        <v>3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5" t="s">
        <v>199</v>
      </c>
      <c r="AU269" s="265" t="s">
        <v>81</v>
      </c>
      <c r="AV269" s="15" t="s">
        <v>195</v>
      </c>
      <c r="AW269" s="15" t="s">
        <v>33</v>
      </c>
      <c r="AX269" s="15" t="s">
        <v>79</v>
      </c>
      <c r="AY269" s="265" t="s">
        <v>187</v>
      </c>
    </row>
    <row r="270" s="2" customFormat="1" ht="16.5" customHeight="1">
      <c r="A270" s="41"/>
      <c r="B270" s="42"/>
      <c r="C270" s="269" t="s">
        <v>381</v>
      </c>
      <c r="D270" s="269" t="s">
        <v>648</v>
      </c>
      <c r="E270" s="270" t="s">
        <v>822</v>
      </c>
      <c r="F270" s="271" t="s">
        <v>823</v>
      </c>
      <c r="G270" s="272" t="s">
        <v>287</v>
      </c>
      <c r="H270" s="273">
        <v>3</v>
      </c>
      <c r="I270" s="274"/>
      <c r="J270" s="275">
        <f>ROUND(I270*H270,2)</f>
        <v>0</v>
      </c>
      <c r="K270" s="271" t="s">
        <v>194</v>
      </c>
      <c r="L270" s="276"/>
      <c r="M270" s="277" t="s">
        <v>19</v>
      </c>
      <c r="N270" s="278" t="s">
        <v>43</v>
      </c>
      <c r="O270" s="87"/>
      <c r="P270" s="224">
        <f>O270*H270</f>
        <v>0</v>
      </c>
      <c r="Q270" s="224">
        <v>0.0023999999999999998</v>
      </c>
      <c r="R270" s="224">
        <f>Q270*H270</f>
        <v>0.0071999999999999998</v>
      </c>
      <c r="S270" s="224">
        <v>0</v>
      </c>
      <c r="T270" s="225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6" t="s">
        <v>745</v>
      </c>
      <c r="AT270" s="226" t="s">
        <v>648</v>
      </c>
      <c r="AU270" s="226" t="s">
        <v>81</v>
      </c>
      <c r="AY270" s="20" t="s">
        <v>187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20" t="s">
        <v>79</v>
      </c>
      <c r="BK270" s="227">
        <f>ROUND(I270*H270,2)</f>
        <v>0</v>
      </c>
      <c r="BL270" s="20" t="s">
        <v>265</v>
      </c>
      <c r="BM270" s="226" t="s">
        <v>986</v>
      </c>
    </row>
    <row r="271" s="13" customFormat="1">
      <c r="A271" s="13"/>
      <c r="B271" s="233"/>
      <c r="C271" s="234"/>
      <c r="D271" s="235" t="s">
        <v>199</v>
      </c>
      <c r="E271" s="236" t="s">
        <v>19</v>
      </c>
      <c r="F271" s="237" t="s">
        <v>985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199</v>
      </c>
      <c r="AU271" s="243" t="s">
        <v>81</v>
      </c>
      <c r="AV271" s="13" t="s">
        <v>79</v>
      </c>
      <c r="AW271" s="13" t="s">
        <v>33</v>
      </c>
      <c r="AX271" s="13" t="s">
        <v>72</v>
      </c>
      <c r="AY271" s="243" t="s">
        <v>187</v>
      </c>
    </row>
    <row r="272" s="14" customFormat="1">
      <c r="A272" s="14"/>
      <c r="B272" s="244"/>
      <c r="C272" s="245"/>
      <c r="D272" s="235" t="s">
        <v>199</v>
      </c>
      <c r="E272" s="246" t="s">
        <v>19</v>
      </c>
      <c r="F272" s="247" t="s">
        <v>230</v>
      </c>
      <c r="G272" s="245"/>
      <c r="H272" s="248">
        <v>3</v>
      </c>
      <c r="I272" s="249"/>
      <c r="J272" s="245"/>
      <c r="K272" s="245"/>
      <c r="L272" s="250"/>
      <c r="M272" s="251"/>
      <c r="N272" s="252"/>
      <c r="O272" s="252"/>
      <c r="P272" s="252"/>
      <c r="Q272" s="252"/>
      <c r="R272" s="252"/>
      <c r="S272" s="252"/>
      <c r="T272" s="25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4" t="s">
        <v>199</v>
      </c>
      <c r="AU272" s="254" t="s">
        <v>81</v>
      </c>
      <c r="AV272" s="14" t="s">
        <v>81</v>
      </c>
      <c r="AW272" s="14" t="s">
        <v>33</v>
      </c>
      <c r="AX272" s="14" t="s">
        <v>72</v>
      </c>
      <c r="AY272" s="254" t="s">
        <v>187</v>
      </c>
    </row>
    <row r="273" s="15" customFormat="1">
      <c r="A273" s="15"/>
      <c r="B273" s="255"/>
      <c r="C273" s="256"/>
      <c r="D273" s="235" t="s">
        <v>199</v>
      </c>
      <c r="E273" s="257" t="s">
        <v>19</v>
      </c>
      <c r="F273" s="258" t="s">
        <v>210</v>
      </c>
      <c r="G273" s="256"/>
      <c r="H273" s="259">
        <v>3</v>
      </c>
      <c r="I273" s="260"/>
      <c r="J273" s="256"/>
      <c r="K273" s="256"/>
      <c r="L273" s="261"/>
      <c r="M273" s="262"/>
      <c r="N273" s="263"/>
      <c r="O273" s="263"/>
      <c r="P273" s="263"/>
      <c r="Q273" s="263"/>
      <c r="R273" s="263"/>
      <c r="S273" s="263"/>
      <c r="T273" s="26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5" t="s">
        <v>199</v>
      </c>
      <c r="AU273" s="265" t="s">
        <v>81</v>
      </c>
      <c r="AV273" s="15" t="s">
        <v>195</v>
      </c>
      <c r="AW273" s="15" t="s">
        <v>33</v>
      </c>
      <c r="AX273" s="15" t="s">
        <v>79</v>
      </c>
      <c r="AY273" s="265" t="s">
        <v>187</v>
      </c>
    </row>
    <row r="274" s="2" customFormat="1" ht="16.5" customHeight="1">
      <c r="A274" s="41"/>
      <c r="B274" s="42"/>
      <c r="C274" s="215" t="s">
        <v>390</v>
      </c>
      <c r="D274" s="215" t="s">
        <v>190</v>
      </c>
      <c r="E274" s="216" t="s">
        <v>987</v>
      </c>
      <c r="F274" s="217" t="s">
        <v>988</v>
      </c>
      <c r="G274" s="218" t="s">
        <v>287</v>
      </c>
      <c r="H274" s="219">
        <v>3</v>
      </c>
      <c r="I274" s="220"/>
      <c r="J274" s="221">
        <f>ROUND(I274*H274,2)</f>
        <v>0</v>
      </c>
      <c r="K274" s="217" t="s">
        <v>19</v>
      </c>
      <c r="L274" s="47"/>
      <c r="M274" s="222" t="s">
        <v>19</v>
      </c>
      <c r="N274" s="223" t="s">
        <v>43</v>
      </c>
      <c r="O274" s="87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6" t="s">
        <v>265</v>
      </c>
      <c r="AT274" s="226" t="s">
        <v>190</v>
      </c>
      <c r="AU274" s="226" t="s">
        <v>81</v>
      </c>
      <c r="AY274" s="20" t="s">
        <v>187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20" t="s">
        <v>79</v>
      </c>
      <c r="BK274" s="227">
        <f>ROUND(I274*H274,2)</f>
        <v>0</v>
      </c>
      <c r="BL274" s="20" t="s">
        <v>265</v>
      </c>
      <c r="BM274" s="226" t="s">
        <v>989</v>
      </c>
    </row>
    <row r="275" s="13" customFormat="1">
      <c r="A275" s="13"/>
      <c r="B275" s="233"/>
      <c r="C275" s="234"/>
      <c r="D275" s="235" t="s">
        <v>199</v>
      </c>
      <c r="E275" s="236" t="s">
        <v>19</v>
      </c>
      <c r="F275" s="237" t="s">
        <v>990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199</v>
      </c>
      <c r="AU275" s="243" t="s">
        <v>81</v>
      </c>
      <c r="AV275" s="13" t="s">
        <v>79</v>
      </c>
      <c r="AW275" s="13" t="s">
        <v>33</v>
      </c>
      <c r="AX275" s="13" t="s">
        <v>72</v>
      </c>
      <c r="AY275" s="243" t="s">
        <v>187</v>
      </c>
    </row>
    <row r="276" s="14" customFormat="1">
      <c r="A276" s="14"/>
      <c r="B276" s="244"/>
      <c r="C276" s="245"/>
      <c r="D276" s="235" t="s">
        <v>199</v>
      </c>
      <c r="E276" s="246" t="s">
        <v>19</v>
      </c>
      <c r="F276" s="247" t="s">
        <v>81</v>
      </c>
      <c r="G276" s="245"/>
      <c r="H276" s="248">
        <v>2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199</v>
      </c>
      <c r="AU276" s="254" t="s">
        <v>81</v>
      </c>
      <c r="AV276" s="14" t="s">
        <v>81</v>
      </c>
      <c r="AW276" s="14" t="s">
        <v>33</v>
      </c>
      <c r="AX276" s="14" t="s">
        <v>72</v>
      </c>
      <c r="AY276" s="254" t="s">
        <v>187</v>
      </c>
    </row>
    <row r="277" s="13" customFormat="1">
      <c r="A277" s="13"/>
      <c r="B277" s="233"/>
      <c r="C277" s="234"/>
      <c r="D277" s="235" t="s">
        <v>199</v>
      </c>
      <c r="E277" s="236" t="s">
        <v>19</v>
      </c>
      <c r="F277" s="237" t="s">
        <v>991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199</v>
      </c>
      <c r="AU277" s="243" t="s">
        <v>81</v>
      </c>
      <c r="AV277" s="13" t="s">
        <v>79</v>
      </c>
      <c r="AW277" s="13" t="s">
        <v>33</v>
      </c>
      <c r="AX277" s="13" t="s">
        <v>72</v>
      </c>
      <c r="AY277" s="243" t="s">
        <v>187</v>
      </c>
    </row>
    <row r="278" s="14" customFormat="1">
      <c r="A278" s="14"/>
      <c r="B278" s="244"/>
      <c r="C278" s="245"/>
      <c r="D278" s="235" t="s">
        <v>199</v>
      </c>
      <c r="E278" s="246" t="s">
        <v>19</v>
      </c>
      <c r="F278" s="247" t="s">
        <v>79</v>
      </c>
      <c r="G278" s="245"/>
      <c r="H278" s="248">
        <v>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199</v>
      </c>
      <c r="AU278" s="254" t="s">
        <v>81</v>
      </c>
      <c r="AV278" s="14" t="s">
        <v>81</v>
      </c>
      <c r="AW278" s="14" t="s">
        <v>33</v>
      </c>
      <c r="AX278" s="14" t="s">
        <v>72</v>
      </c>
      <c r="AY278" s="254" t="s">
        <v>187</v>
      </c>
    </row>
    <row r="279" s="15" customFormat="1">
      <c r="A279" s="15"/>
      <c r="B279" s="255"/>
      <c r="C279" s="256"/>
      <c r="D279" s="235" t="s">
        <v>199</v>
      </c>
      <c r="E279" s="257" t="s">
        <v>19</v>
      </c>
      <c r="F279" s="258" t="s">
        <v>210</v>
      </c>
      <c r="G279" s="256"/>
      <c r="H279" s="259">
        <v>3</v>
      </c>
      <c r="I279" s="260"/>
      <c r="J279" s="256"/>
      <c r="K279" s="256"/>
      <c r="L279" s="261"/>
      <c r="M279" s="262"/>
      <c r="N279" s="263"/>
      <c r="O279" s="263"/>
      <c r="P279" s="263"/>
      <c r="Q279" s="263"/>
      <c r="R279" s="263"/>
      <c r="S279" s="263"/>
      <c r="T279" s="264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5" t="s">
        <v>199</v>
      </c>
      <c r="AU279" s="265" t="s">
        <v>81</v>
      </c>
      <c r="AV279" s="15" t="s">
        <v>195</v>
      </c>
      <c r="AW279" s="15" t="s">
        <v>33</v>
      </c>
      <c r="AX279" s="15" t="s">
        <v>79</v>
      </c>
      <c r="AY279" s="265" t="s">
        <v>187</v>
      </c>
    </row>
    <row r="280" s="2" customFormat="1" ht="16.5" customHeight="1">
      <c r="A280" s="41"/>
      <c r="B280" s="42"/>
      <c r="C280" s="269" t="s">
        <v>399</v>
      </c>
      <c r="D280" s="269" t="s">
        <v>648</v>
      </c>
      <c r="E280" s="270" t="s">
        <v>992</v>
      </c>
      <c r="F280" s="271" t="s">
        <v>993</v>
      </c>
      <c r="G280" s="272" t="s">
        <v>287</v>
      </c>
      <c r="H280" s="273">
        <v>2</v>
      </c>
      <c r="I280" s="274"/>
      <c r="J280" s="275">
        <f>ROUND(I280*H280,2)</f>
        <v>0</v>
      </c>
      <c r="K280" s="271" t="s">
        <v>651</v>
      </c>
      <c r="L280" s="276"/>
      <c r="M280" s="277" t="s">
        <v>19</v>
      </c>
      <c r="N280" s="278" t="s">
        <v>43</v>
      </c>
      <c r="O280" s="87"/>
      <c r="P280" s="224">
        <f>O280*H280</f>
        <v>0</v>
      </c>
      <c r="Q280" s="224">
        <v>0.0022000000000000001</v>
      </c>
      <c r="R280" s="224">
        <f>Q280*H280</f>
        <v>0.0044000000000000003</v>
      </c>
      <c r="S280" s="224">
        <v>0</v>
      </c>
      <c r="T280" s="225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6" t="s">
        <v>745</v>
      </c>
      <c r="AT280" s="226" t="s">
        <v>648</v>
      </c>
      <c r="AU280" s="226" t="s">
        <v>81</v>
      </c>
      <c r="AY280" s="20" t="s">
        <v>187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20" t="s">
        <v>79</v>
      </c>
      <c r="BK280" s="227">
        <f>ROUND(I280*H280,2)</f>
        <v>0</v>
      </c>
      <c r="BL280" s="20" t="s">
        <v>265</v>
      </c>
      <c r="BM280" s="226" t="s">
        <v>994</v>
      </c>
    </row>
    <row r="281" s="13" customFormat="1">
      <c r="A281" s="13"/>
      <c r="B281" s="233"/>
      <c r="C281" s="234"/>
      <c r="D281" s="235" t="s">
        <v>199</v>
      </c>
      <c r="E281" s="236" t="s">
        <v>19</v>
      </c>
      <c r="F281" s="237" t="s">
        <v>990</v>
      </c>
      <c r="G281" s="234"/>
      <c r="H281" s="236" t="s">
        <v>19</v>
      </c>
      <c r="I281" s="238"/>
      <c r="J281" s="234"/>
      <c r="K281" s="234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199</v>
      </c>
      <c r="AU281" s="243" t="s">
        <v>81</v>
      </c>
      <c r="AV281" s="13" t="s">
        <v>79</v>
      </c>
      <c r="AW281" s="13" t="s">
        <v>33</v>
      </c>
      <c r="AX281" s="13" t="s">
        <v>72</v>
      </c>
      <c r="AY281" s="243" t="s">
        <v>187</v>
      </c>
    </row>
    <row r="282" s="14" customFormat="1">
      <c r="A282" s="14"/>
      <c r="B282" s="244"/>
      <c r="C282" s="245"/>
      <c r="D282" s="235" t="s">
        <v>199</v>
      </c>
      <c r="E282" s="246" t="s">
        <v>19</v>
      </c>
      <c r="F282" s="247" t="s">
        <v>81</v>
      </c>
      <c r="G282" s="245"/>
      <c r="H282" s="248">
        <v>2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199</v>
      </c>
      <c r="AU282" s="254" t="s">
        <v>81</v>
      </c>
      <c r="AV282" s="14" t="s">
        <v>81</v>
      </c>
      <c r="AW282" s="14" t="s">
        <v>33</v>
      </c>
      <c r="AX282" s="14" t="s">
        <v>72</v>
      </c>
      <c r="AY282" s="254" t="s">
        <v>187</v>
      </c>
    </row>
    <row r="283" s="15" customFormat="1">
      <c r="A283" s="15"/>
      <c r="B283" s="255"/>
      <c r="C283" s="256"/>
      <c r="D283" s="235" t="s">
        <v>199</v>
      </c>
      <c r="E283" s="257" t="s">
        <v>19</v>
      </c>
      <c r="F283" s="258" t="s">
        <v>210</v>
      </c>
      <c r="G283" s="256"/>
      <c r="H283" s="259">
        <v>2</v>
      </c>
      <c r="I283" s="260"/>
      <c r="J283" s="256"/>
      <c r="K283" s="256"/>
      <c r="L283" s="261"/>
      <c r="M283" s="262"/>
      <c r="N283" s="263"/>
      <c r="O283" s="263"/>
      <c r="P283" s="263"/>
      <c r="Q283" s="263"/>
      <c r="R283" s="263"/>
      <c r="S283" s="263"/>
      <c r="T283" s="264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5" t="s">
        <v>199</v>
      </c>
      <c r="AU283" s="265" t="s">
        <v>81</v>
      </c>
      <c r="AV283" s="15" t="s">
        <v>195</v>
      </c>
      <c r="AW283" s="15" t="s">
        <v>33</v>
      </c>
      <c r="AX283" s="15" t="s">
        <v>79</v>
      </c>
      <c r="AY283" s="265" t="s">
        <v>187</v>
      </c>
    </row>
    <row r="284" s="2" customFormat="1" ht="16.5" customHeight="1">
      <c r="A284" s="41"/>
      <c r="B284" s="42"/>
      <c r="C284" s="269" t="s">
        <v>265</v>
      </c>
      <c r="D284" s="269" t="s">
        <v>648</v>
      </c>
      <c r="E284" s="270" t="s">
        <v>995</v>
      </c>
      <c r="F284" s="271" t="s">
        <v>996</v>
      </c>
      <c r="G284" s="272" t="s">
        <v>287</v>
      </c>
      <c r="H284" s="273">
        <v>1</v>
      </c>
      <c r="I284" s="274"/>
      <c r="J284" s="275">
        <f>ROUND(I284*H284,2)</f>
        <v>0</v>
      </c>
      <c r="K284" s="271" t="s">
        <v>651</v>
      </c>
      <c r="L284" s="276"/>
      <c r="M284" s="277" t="s">
        <v>19</v>
      </c>
      <c r="N284" s="278" t="s">
        <v>43</v>
      </c>
      <c r="O284" s="87"/>
      <c r="P284" s="224">
        <f>O284*H284</f>
        <v>0</v>
      </c>
      <c r="Q284" s="224">
        <v>0.0022000000000000001</v>
      </c>
      <c r="R284" s="224">
        <f>Q284*H284</f>
        <v>0.0022000000000000001</v>
      </c>
      <c r="S284" s="224">
        <v>0</v>
      </c>
      <c r="T284" s="225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6" t="s">
        <v>745</v>
      </c>
      <c r="AT284" s="226" t="s">
        <v>648</v>
      </c>
      <c r="AU284" s="226" t="s">
        <v>81</v>
      </c>
      <c r="AY284" s="20" t="s">
        <v>187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20" t="s">
        <v>79</v>
      </c>
      <c r="BK284" s="227">
        <f>ROUND(I284*H284,2)</f>
        <v>0</v>
      </c>
      <c r="BL284" s="20" t="s">
        <v>265</v>
      </c>
      <c r="BM284" s="226" t="s">
        <v>997</v>
      </c>
    </row>
    <row r="285" s="13" customFormat="1">
      <c r="A285" s="13"/>
      <c r="B285" s="233"/>
      <c r="C285" s="234"/>
      <c r="D285" s="235" t="s">
        <v>199</v>
      </c>
      <c r="E285" s="236" t="s">
        <v>19</v>
      </c>
      <c r="F285" s="237" t="s">
        <v>991</v>
      </c>
      <c r="G285" s="234"/>
      <c r="H285" s="236" t="s">
        <v>19</v>
      </c>
      <c r="I285" s="238"/>
      <c r="J285" s="234"/>
      <c r="K285" s="234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199</v>
      </c>
      <c r="AU285" s="243" t="s">
        <v>81</v>
      </c>
      <c r="AV285" s="13" t="s">
        <v>79</v>
      </c>
      <c r="AW285" s="13" t="s">
        <v>33</v>
      </c>
      <c r="AX285" s="13" t="s">
        <v>72</v>
      </c>
      <c r="AY285" s="243" t="s">
        <v>187</v>
      </c>
    </row>
    <row r="286" s="14" customFormat="1">
      <c r="A286" s="14"/>
      <c r="B286" s="244"/>
      <c r="C286" s="245"/>
      <c r="D286" s="235" t="s">
        <v>199</v>
      </c>
      <c r="E286" s="246" t="s">
        <v>19</v>
      </c>
      <c r="F286" s="247" t="s">
        <v>79</v>
      </c>
      <c r="G286" s="245"/>
      <c r="H286" s="248">
        <v>1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199</v>
      </c>
      <c r="AU286" s="254" t="s">
        <v>81</v>
      </c>
      <c r="AV286" s="14" t="s">
        <v>81</v>
      </c>
      <c r="AW286" s="14" t="s">
        <v>33</v>
      </c>
      <c r="AX286" s="14" t="s">
        <v>72</v>
      </c>
      <c r="AY286" s="254" t="s">
        <v>187</v>
      </c>
    </row>
    <row r="287" s="15" customFormat="1">
      <c r="A287" s="15"/>
      <c r="B287" s="255"/>
      <c r="C287" s="256"/>
      <c r="D287" s="235" t="s">
        <v>199</v>
      </c>
      <c r="E287" s="257" t="s">
        <v>19</v>
      </c>
      <c r="F287" s="258" t="s">
        <v>210</v>
      </c>
      <c r="G287" s="256"/>
      <c r="H287" s="259">
        <v>1</v>
      </c>
      <c r="I287" s="260"/>
      <c r="J287" s="256"/>
      <c r="K287" s="256"/>
      <c r="L287" s="261"/>
      <c r="M287" s="262"/>
      <c r="N287" s="263"/>
      <c r="O287" s="263"/>
      <c r="P287" s="263"/>
      <c r="Q287" s="263"/>
      <c r="R287" s="263"/>
      <c r="S287" s="263"/>
      <c r="T287" s="26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5" t="s">
        <v>199</v>
      </c>
      <c r="AU287" s="265" t="s">
        <v>81</v>
      </c>
      <c r="AV287" s="15" t="s">
        <v>195</v>
      </c>
      <c r="AW287" s="15" t="s">
        <v>33</v>
      </c>
      <c r="AX287" s="15" t="s">
        <v>79</v>
      </c>
      <c r="AY287" s="265" t="s">
        <v>187</v>
      </c>
    </row>
    <row r="288" s="2" customFormat="1" ht="16.5" customHeight="1">
      <c r="A288" s="41"/>
      <c r="B288" s="42"/>
      <c r="C288" s="215" t="s">
        <v>413</v>
      </c>
      <c r="D288" s="215" t="s">
        <v>190</v>
      </c>
      <c r="E288" s="216" t="s">
        <v>998</v>
      </c>
      <c r="F288" s="217" t="s">
        <v>999</v>
      </c>
      <c r="G288" s="218" t="s">
        <v>287</v>
      </c>
      <c r="H288" s="219">
        <v>3</v>
      </c>
      <c r="I288" s="220"/>
      <c r="J288" s="221">
        <f>ROUND(I288*H288,2)</f>
        <v>0</v>
      </c>
      <c r="K288" s="217" t="s">
        <v>194</v>
      </c>
      <c r="L288" s="47"/>
      <c r="M288" s="222" t="s">
        <v>19</v>
      </c>
      <c r="N288" s="223" t="s">
        <v>43</v>
      </c>
      <c r="O288" s="87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6" t="s">
        <v>265</v>
      </c>
      <c r="AT288" s="226" t="s">
        <v>190</v>
      </c>
      <c r="AU288" s="226" t="s">
        <v>81</v>
      </c>
      <c r="AY288" s="20" t="s">
        <v>187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20" t="s">
        <v>79</v>
      </c>
      <c r="BK288" s="227">
        <f>ROUND(I288*H288,2)</f>
        <v>0</v>
      </c>
      <c r="BL288" s="20" t="s">
        <v>265</v>
      </c>
      <c r="BM288" s="226" t="s">
        <v>1000</v>
      </c>
    </row>
    <row r="289" s="2" customFormat="1">
      <c r="A289" s="41"/>
      <c r="B289" s="42"/>
      <c r="C289" s="43"/>
      <c r="D289" s="228" t="s">
        <v>197</v>
      </c>
      <c r="E289" s="43"/>
      <c r="F289" s="229" t="s">
        <v>1001</v>
      </c>
      <c r="G289" s="43"/>
      <c r="H289" s="43"/>
      <c r="I289" s="230"/>
      <c r="J289" s="43"/>
      <c r="K289" s="43"/>
      <c r="L289" s="47"/>
      <c r="M289" s="231"/>
      <c r="N289" s="232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197</v>
      </c>
      <c r="AU289" s="20" t="s">
        <v>81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1002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1003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4" customFormat="1">
      <c r="A292" s="14"/>
      <c r="B292" s="244"/>
      <c r="C292" s="245"/>
      <c r="D292" s="235" t="s">
        <v>199</v>
      </c>
      <c r="E292" s="246" t="s">
        <v>19</v>
      </c>
      <c r="F292" s="247" t="s">
        <v>230</v>
      </c>
      <c r="G292" s="245"/>
      <c r="H292" s="248">
        <v>3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199</v>
      </c>
      <c r="AU292" s="254" t="s">
        <v>81</v>
      </c>
      <c r="AV292" s="14" t="s">
        <v>81</v>
      </c>
      <c r="AW292" s="14" t="s">
        <v>33</v>
      </c>
      <c r="AX292" s="14" t="s">
        <v>72</v>
      </c>
      <c r="AY292" s="254" t="s">
        <v>187</v>
      </c>
    </row>
    <row r="293" s="15" customFormat="1">
      <c r="A293" s="15"/>
      <c r="B293" s="255"/>
      <c r="C293" s="256"/>
      <c r="D293" s="235" t="s">
        <v>199</v>
      </c>
      <c r="E293" s="257" t="s">
        <v>19</v>
      </c>
      <c r="F293" s="258" t="s">
        <v>210</v>
      </c>
      <c r="G293" s="256"/>
      <c r="H293" s="259">
        <v>3</v>
      </c>
      <c r="I293" s="260"/>
      <c r="J293" s="256"/>
      <c r="K293" s="256"/>
      <c r="L293" s="261"/>
      <c r="M293" s="262"/>
      <c r="N293" s="263"/>
      <c r="O293" s="263"/>
      <c r="P293" s="263"/>
      <c r="Q293" s="263"/>
      <c r="R293" s="263"/>
      <c r="S293" s="263"/>
      <c r="T293" s="264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5" t="s">
        <v>199</v>
      </c>
      <c r="AU293" s="265" t="s">
        <v>81</v>
      </c>
      <c r="AV293" s="15" t="s">
        <v>195</v>
      </c>
      <c r="AW293" s="15" t="s">
        <v>33</v>
      </c>
      <c r="AX293" s="15" t="s">
        <v>79</v>
      </c>
      <c r="AY293" s="265" t="s">
        <v>187</v>
      </c>
    </row>
    <row r="294" s="2" customFormat="1" ht="16.5" customHeight="1">
      <c r="A294" s="41"/>
      <c r="B294" s="42"/>
      <c r="C294" s="269" t="s">
        <v>747</v>
      </c>
      <c r="D294" s="269" t="s">
        <v>648</v>
      </c>
      <c r="E294" s="270" t="s">
        <v>1004</v>
      </c>
      <c r="F294" s="271" t="s">
        <v>1005</v>
      </c>
      <c r="G294" s="272" t="s">
        <v>287</v>
      </c>
      <c r="H294" s="273">
        <v>3</v>
      </c>
      <c r="I294" s="274"/>
      <c r="J294" s="275">
        <f>ROUND(I294*H294,2)</f>
        <v>0</v>
      </c>
      <c r="K294" s="271" t="s">
        <v>19</v>
      </c>
      <c r="L294" s="276"/>
      <c r="M294" s="277" t="s">
        <v>19</v>
      </c>
      <c r="N294" s="278" t="s">
        <v>43</v>
      </c>
      <c r="O294" s="87"/>
      <c r="P294" s="224">
        <f>O294*H294</f>
        <v>0</v>
      </c>
      <c r="Q294" s="224">
        <v>0.00014999999999999999</v>
      </c>
      <c r="R294" s="224">
        <f>Q294*H294</f>
        <v>0.00044999999999999999</v>
      </c>
      <c r="S294" s="224">
        <v>0</v>
      </c>
      <c r="T294" s="225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6" t="s">
        <v>745</v>
      </c>
      <c r="AT294" s="226" t="s">
        <v>648</v>
      </c>
      <c r="AU294" s="226" t="s">
        <v>81</v>
      </c>
      <c r="AY294" s="20" t="s">
        <v>187</v>
      </c>
      <c r="BE294" s="227">
        <f>IF(N294="základní",J294,0)</f>
        <v>0</v>
      </c>
      <c r="BF294" s="227">
        <f>IF(N294="snížená",J294,0)</f>
        <v>0</v>
      </c>
      <c r="BG294" s="227">
        <f>IF(N294="zákl. přenesená",J294,0)</f>
        <v>0</v>
      </c>
      <c r="BH294" s="227">
        <f>IF(N294="sníž. přenesená",J294,0)</f>
        <v>0</v>
      </c>
      <c r="BI294" s="227">
        <f>IF(N294="nulová",J294,0)</f>
        <v>0</v>
      </c>
      <c r="BJ294" s="20" t="s">
        <v>79</v>
      </c>
      <c r="BK294" s="227">
        <f>ROUND(I294*H294,2)</f>
        <v>0</v>
      </c>
      <c r="BL294" s="20" t="s">
        <v>265</v>
      </c>
      <c r="BM294" s="226" t="s">
        <v>1006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1002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1003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4" customFormat="1">
      <c r="A297" s="14"/>
      <c r="B297" s="244"/>
      <c r="C297" s="245"/>
      <c r="D297" s="235" t="s">
        <v>199</v>
      </c>
      <c r="E297" s="246" t="s">
        <v>19</v>
      </c>
      <c r="F297" s="247" t="s">
        <v>230</v>
      </c>
      <c r="G297" s="245"/>
      <c r="H297" s="248">
        <v>3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199</v>
      </c>
      <c r="AU297" s="254" t="s">
        <v>81</v>
      </c>
      <c r="AV297" s="14" t="s">
        <v>81</v>
      </c>
      <c r="AW297" s="14" t="s">
        <v>33</v>
      </c>
      <c r="AX297" s="14" t="s">
        <v>72</v>
      </c>
      <c r="AY297" s="254" t="s">
        <v>187</v>
      </c>
    </row>
    <row r="298" s="15" customFormat="1">
      <c r="A298" s="15"/>
      <c r="B298" s="255"/>
      <c r="C298" s="256"/>
      <c r="D298" s="235" t="s">
        <v>199</v>
      </c>
      <c r="E298" s="257" t="s">
        <v>19</v>
      </c>
      <c r="F298" s="258" t="s">
        <v>210</v>
      </c>
      <c r="G298" s="256"/>
      <c r="H298" s="259">
        <v>3</v>
      </c>
      <c r="I298" s="260"/>
      <c r="J298" s="256"/>
      <c r="K298" s="256"/>
      <c r="L298" s="261"/>
      <c r="M298" s="262"/>
      <c r="N298" s="263"/>
      <c r="O298" s="263"/>
      <c r="P298" s="263"/>
      <c r="Q298" s="263"/>
      <c r="R298" s="263"/>
      <c r="S298" s="263"/>
      <c r="T298" s="264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5" t="s">
        <v>199</v>
      </c>
      <c r="AU298" s="265" t="s">
        <v>81</v>
      </c>
      <c r="AV298" s="15" t="s">
        <v>195</v>
      </c>
      <c r="AW298" s="15" t="s">
        <v>33</v>
      </c>
      <c r="AX298" s="15" t="s">
        <v>79</v>
      </c>
      <c r="AY298" s="265" t="s">
        <v>187</v>
      </c>
    </row>
    <row r="299" s="2" customFormat="1" ht="24.15" customHeight="1">
      <c r="A299" s="41"/>
      <c r="B299" s="42"/>
      <c r="C299" s="215" t="s">
        <v>751</v>
      </c>
      <c r="D299" s="215" t="s">
        <v>190</v>
      </c>
      <c r="E299" s="216" t="s">
        <v>1007</v>
      </c>
      <c r="F299" s="217" t="s">
        <v>1008</v>
      </c>
      <c r="G299" s="218" t="s">
        <v>233</v>
      </c>
      <c r="H299" s="219">
        <v>0.119</v>
      </c>
      <c r="I299" s="220"/>
      <c r="J299" s="221">
        <f>ROUND(I299*H299,2)</f>
        <v>0</v>
      </c>
      <c r="K299" s="217" t="s">
        <v>194</v>
      </c>
      <c r="L299" s="47"/>
      <c r="M299" s="222" t="s">
        <v>19</v>
      </c>
      <c r="N299" s="223" t="s">
        <v>43</v>
      </c>
      <c r="O299" s="87"/>
      <c r="P299" s="224">
        <f>O299*H299</f>
        <v>0</v>
      </c>
      <c r="Q299" s="224">
        <v>0</v>
      </c>
      <c r="R299" s="224">
        <f>Q299*H299</f>
        <v>0</v>
      </c>
      <c r="S299" s="224">
        <v>0</v>
      </c>
      <c r="T299" s="225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6" t="s">
        <v>265</v>
      </c>
      <c r="AT299" s="226" t="s">
        <v>190</v>
      </c>
      <c r="AU299" s="226" t="s">
        <v>81</v>
      </c>
      <c r="AY299" s="20" t="s">
        <v>187</v>
      </c>
      <c r="BE299" s="227">
        <f>IF(N299="základní",J299,0)</f>
        <v>0</v>
      </c>
      <c r="BF299" s="227">
        <f>IF(N299="snížená",J299,0)</f>
        <v>0</v>
      </c>
      <c r="BG299" s="227">
        <f>IF(N299="zákl. přenesená",J299,0)</f>
        <v>0</v>
      </c>
      <c r="BH299" s="227">
        <f>IF(N299="sníž. přenesená",J299,0)</f>
        <v>0</v>
      </c>
      <c r="BI299" s="227">
        <f>IF(N299="nulová",J299,0)</f>
        <v>0</v>
      </c>
      <c r="BJ299" s="20" t="s">
        <v>79</v>
      </c>
      <c r="BK299" s="227">
        <f>ROUND(I299*H299,2)</f>
        <v>0</v>
      </c>
      <c r="BL299" s="20" t="s">
        <v>265</v>
      </c>
      <c r="BM299" s="226" t="s">
        <v>1009</v>
      </c>
    </row>
    <row r="300" s="2" customFormat="1">
      <c r="A300" s="41"/>
      <c r="B300" s="42"/>
      <c r="C300" s="43"/>
      <c r="D300" s="228" t="s">
        <v>197</v>
      </c>
      <c r="E300" s="43"/>
      <c r="F300" s="229" t="s">
        <v>1010</v>
      </c>
      <c r="G300" s="43"/>
      <c r="H300" s="43"/>
      <c r="I300" s="230"/>
      <c r="J300" s="43"/>
      <c r="K300" s="43"/>
      <c r="L300" s="47"/>
      <c r="M300" s="231"/>
      <c r="N300" s="232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197</v>
      </c>
      <c r="AU300" s="20" t="s">
        <v>81</v>
      </c>
    </row>
    <row r="301" s="12" customFormat="1" ht="22.8" customHeight="1">
      <c r="A301" s="12"/>
      <c r="B301" s="199"/>
      <c r="C301" s="200"/>
      <c r="D301" s="201" t="s">
        <v>71</v>
      </c>
      <c r="E301" s="213" t="s">
        <v>735</v>
      </c>
      <c r="F301" s="213" t="s">
        <v>736</v>
      </c>
      <c r="G301" s="200"/>
      <c r="H301" s="200"/>
      <c r="I301" s="203"/>
      <c r="J301" s="214">
        <f>BK301</f>
        <v>0</v>
      </c>
      <c r="K301" s="200"/>
      <c r="L301" s="205"/>
      <c r="M301" s="206"/>
      <c r="N301" s="207"/>
      <c r="O301" s="207"/>
      <c r="P301" s="208">
        <f>SUM(P302:P348)</f>
        <v>0</v>
      </c>
      <c r="Q301" s="207"/>
      <c r="R301" s="208">
        <f>SUM(R302:R348)</f>
        <v>0.41862059271999996</v>
      </c>
      <c r="S301" s="207"/>
      <c r="T301" s="209">
        <f>SUM(T302:T348)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10" t="s">
        <v>81</v>
      </c>
      <c r="AT301" s="211" t="s">
        <v>71</v>
      </c>
      <c r="AU301" s="211" t="s">
        <v>79</v>
      </c>
      <c r="AY301" s="210" t="s">
        <v>187</v>
      </c>
      <c r="BK301" s="212">
        <f>SUM(BK302:BK348)</f>
        <v>0</v>
      </c>
    </row>
    <row r="302" s="2" customFormat="1" ht="24.15" customHeight="1">
      <c r="A302" s="41"/>
      <c r="B302" s="42"/>
      <c r="C302" s="215" t="s">
        <v>761</v>
      </c>
      <c r="D302" s="215" t="s">
        <v>190</v>
      </c>
      <c r="E302" s="216" t="s">
        <v>737</v>
      </c>
      <c r="F302" s="217" t="s">
        <v>738</v>
      </c>
      <c r="G302" s="218" t="s">
        <v>193</v>
      </c>
      <c r="H302" s="219">
        <v>10.625999999999999</v>
      </c>
      <c r="I302" s="220"/>
      <c r="J302" s="221">
        <f>ROUND(I302*H302,2)</f>
        <v>0</v>
      </c>
      <c r="K302" s="217" t="s">
        <v>194</v>
      </c>
      <c r="L302" s="47"/>
      <c r="M302" s="222" t="s">
        <v>19</v>
      </c>
      <c r="N302" s="223" t="s">
        <v>43</v>
      </c>
      <c r="O302" s="87"/>
      <c r="P302" s="224">
        <f>O302*H302</f>
        <v>0</v>
      </c>
      <c r="Q302" s="224">
        <v>0.00027772000000000002</v>
      </c>
      <c r="R302" s="224">
        <f>Q302*H302</f>
        <v>0.0029510527200000002</v>
      </c>
      <c r="S302" s="224">
        <v>0</v>
      </c>
      <c r="T302" s="225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6" t="s">
        <v>265</v>
      </c>
      <c r="AT302" s="226" t="s">
        <v>190</v>
      </c>
      <c r="AU302" s="226" t="s">
        <v>81</v>
      </c>
      <c r="AY302" s="20" t="s">
        <v>187</v>
      </c>
      <c r="BE302" s="227">
        <f>IF(N302="základní",J302,0)</f>
        <v>0</v>
      </c>
      <c r="BF302" s="227">
        <f>IF(N302="snížená",J302,0)</f>
        <v>0</v>
      </c>
      <c r="BG302" s="227">
        <f>IF(N302="zákl. přenesená",J302,0)</f>
        <v>0</v>
      </c>
      <c r="BH302" s="227">
        <f>IF(N302="sníž. přenesená",J302,0)</f>
        <v>0</v>
      </c>
      <c r="BI302" s="227">
        <f>IF(N302="nulová",J302,0)</f>
        <v>0</v>
      </c>
      <c r="BJ302" s="20" t="s">
        <v>79</v>
      </c>
      <c r="BK302" s="227">
        <f>ROUND(I302*H302,2)</f>
        <v>0</v>
      </c>
      <c r="BL302" s="20" t="s">
        <v>265</v>
      </c>
      <c r="BM302" s="226" t="s">
        <v>1011</v>
      </c>
    </row>
    <row r="303" s="2" customFormat="1">
      <c r="A303" s="41"/>
      <c r="B303" s="42"/>
      <c r="C303" s="43"/>
      <c r="D303" s="228" t="s">
        <v>197</v>
      </c>
      <c r="E303" s="43"/>
      <c r="F303" s="229" t="s">
        <v>740</v>
      </c>
      <c r="G303" s="43"/>
      <c r="H303" s="43"/>
      <c r="I303" s="230"/>
      <c r="J303" s="43"/>
      <c r="K303" s="43"/>
      <c r="L303" s="47"/>
      <c r="M303" s="231"/>
      <c r="N303" s="232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197</v>
      </c>
      <c r="AU303" s="20" t="s">
        <v>81</v>
      </c>
    </row>
    <row r="304" s="13" customFormat="1">
      <c r="A304" s="13"/>
      <c r="B304" s="233"/>
      <c r="C304" s="234"/>
      <c r="D304" s="235" t="s">
        <v>199</v>
      </c>
      <c r="E304" s="236" t="s">
        <v>19</v>
      </c>
      <c r="F304" s="237" t="s">
        <v>1012</v>
      </c>
      <c r="G304" s="234"/>
      <c r="H304" s="236" t="s">
        <v>19</v>
      </c>
      <c r="I304" s="238"/>
      <c r="J304" s="234"/>
      <c r="K304" s="234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199</v>
      </c>
      <c r="AU304" s="243" t="s">
        <v>81</v>
      </c>
      <c r="AV304" s="13" t="s">
        <v>79</v>
      </c>
      <c r="AW304" s="13" t="s">
        <v>33</v>
      </c>
      <c r="AX304" s="13" t="s">
        <v>72</v>
      </c>
      <c r="AY304" s="243" t="s">
        <v>187</v>
      </c>
    </row>
    <row r="305" s="13" customFormat="1">
      <c r="A305" s="13"/>
      <c r="B305" s="233"/>
      <c r="C305" s="234"/>
      <c r="D305" s="235" t="s">
        <v>199</v>
      </c>
      <c r="E305" s="236" t="s">
        <v>19</v>
      </c>
      <c r="F305" s="237" t="s">
        <v>307</v>
      </c>
      <c r="G305" s="234"/>
      <c r="H305" s="236" t="s">
        <v>19</v>
      </c>
      <c r="I305" s="238"/>
      <c r="J305" s="234"/>
      <c r="K305" s="234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199</v>
      </c>
      <c r="AU305" s="243" t="s">
        <v>81</v>
      </c>
      <c r="AV305" s="13" t="s">
        <v>79</v>
      </c>
      <c r="AW305" s="13" t="s">
        <v>33</v>
      </c>
      <c r="AX305" s="13" t="s">
        <v>72</v>
      </c>
      <c r="AY305" s="243" t="s">
        <v>187</v>
      </c>
    </row>
    <row r="306" s="13" customFormat="1">
      <c r="A306" s="13"/>
      <c r="B306" s="233"/>
      <c r="C306" s="234"/>
      <c r="D306" s="235" t="s">
        <v>199</v>
      </c>
      <c r="E306" s="236" t="s">
        <v>19</v>
      </c>
      <c r="F306" s="237" t="s">
        <v>404</v>
      </c>
      <c r="G306" s="234"/>
      <c r="H306" s="236" t="s">
        <v>19</v>
      </c>
      <c r="I306" s="238"/>
      <c r="J306" s="234"/>
      <c r="K306" s="234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199</v>
      </c>
      <c r="AU306" s="243" t="s">
        <v>81</v>
      </c>
      <c r="AV306" s="13" t="s">
        <v>79</v>
      </c>
      <c r="AW306" s="13" t="s">
        <v>33</v>
      </c>
      <c r="AX306" s="13" t="s">
        <v>72</v>
      </c>
      <c r="AY306" s="243" t="s">
        <v>187</v>
      </c>
    </row>
    <row r="307" s="13" customFormat="1">
      <c r="A307" s="13"/>
      <c r="B307" s="233"/>
      <c r="C307" s="234"/>
      <c r="D307" s="235" t="s">
        <v>199</v>
      </c>
      <c r="E307" s="236" t="s">
        <v>19</v>
      </c>
      <c r="F307" s="237" t="s">
        <v>1013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199</v>
      </c>
      <c r="AU307" s="243" t="s">
        <v>81</v>
      </c>
      <c r="AV307" s="13" t="s">
        <v>79</v>
      </c>
      <c r="AW307" s="13" t="s">
        <v>33</v>
      </c>
      <c r="AX307" s="13" t="s">
        <v>72</v>
      </c>
      <c r="AY307" s="243" t="s">
        <v>187</v>
      </c>
    </row>
    <row r="308" s="13" customFormat="1">
      <c r="A308" s="13"/>
      <c r="B308" s="233"/>
      <c r="C308" s="234"/>
      <c r="D308" s="235" t="s">
        <v>199</v>
      </c>
      <c r="E308" s="236" t="s">
        <v>19</v>
      </c>
      <c r="F308" s="237" t="s">
        <v>1014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199</v>
      </c>
      <c r="AU308" s="243" t="s">
        <v>81</v>
      </c>
      <c r="AV308" s="13" t="s">
        <v>79</v>
      </c>
      <c r="AW308" s="13" t="s">
        <v>33</v>
      </c>
      <c r="AX308" s="13" t="s">
        <v>72</v>
      </c>
      <c r="AY308" s="243" t="s">
        <v>187</v>
      </c>
    </row>
    <row r="309" s="13" customFormat="1">
      <c r="A309" s="13"/>
      <c r="B309" s="233"/>
      <c r="C309" s="234"/>
      <c r="D309" s="235" t="s">
        <v>199</v>
      </c>
      <c r="E309" s="236" t="s">
        <v>19</v>
      </c>
      <c r="F309" s="237" t="s">
        <v>1015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199</v>
      </c>
      <c r="AU309" s="243" t="s">
        <v>81</v>
      </c>
      <c r="AV309" s="13" t="s">
        <v>79</v>
      </c>
      <c r="AW309" s="13" t="s">
        <v>33</v>
      </c>
      <c r="AX309" s="13" t="s">
        <v>72</v>
      </c>
      <c r="AY309" s="243" t="s">
        <v>187</v>
      </c>
    </row>
    <row r="310" s="14" customFormat="1">
      <c r="A310" s="14"/>
      <c r="B310" s="244"/>
      <c r="C310" s="245"/>
      <c r="D310" s="235" t="s">
        <v>199</v>
      </c>
      <c r="E310" s="246" t="s">
        <v>19</v>
      </c>
      <c r="F310" s="247" t="s">
        <v>1016</v>
      </c>
      <c r="G310" s="245"/>
      <c r="H310" s="248">
        <v>5.0819999999999999</v>
      </c>
      <c r="I310" s="249"/>
      <c r="J310" s="245"/>
      <c r="K310" s="245"/>
      <c r="L310" s="250"/>
      <c r="M310" s="251"/>
      <c r="N310" s="252"/>
      <c r="O310" s="252"/>
      <c r="P310" s="252"/>
      <c r="Q310" s="252"/>
      <c r="R310" s="252"/>
      <c r="S310" s="252"/>
      <c r="T310" s="25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4" t="s">
        <v>199</v>
      </c>
      <c r="AU310" s="254" t="s">
        <v>81</v>
      </c>
      <c r="AV310" s="14" t="s">
        <v>81</v>
      </c>
      <c r="AW310" s="14" t="s">
        <v>33</v>
      </c>
      <c r="AX310" s="14" t="s">
        <v>72</v>
      </c>
      <c r="AY310" s="254" t="s">
        <v>187</v>
      </c>
    </row>
    <row r="311" s="13" customFormat="1">
      <c r="A311" s="13"/>
      <c r="B311" s="233"/>
      <c r="C311" s="234"/>
      <c r="D311" s="235" t="s">
        <v>199</v>
      </c>
      <c r="E311" s="236" t="s">
        <v>19</v>
      </c>
      <c r="F311" s="237" t="s">
        <v>1017</v>
      </c>
      <c r="G311" s="234"/>
      <c r="H311" s="236" t="s">
        <v>19</v>
      </c>
      <c r="I311" s="238"/>
      <c r="J311" s="234"/>
      <c r="K311" s="234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199</v>
      </c>
      <c r="AU311" s="243" t="s">
        <v>81</v>
      </c>
      <c r="AV311" s="13" t="s">
        <v>79</v>
      </c>
      <c r="AW311" s="13" t="s">
        <v>33</v>
      </c>
      <c r="AX311" s="13" t="s">
        <v>72</v>
      </c>
      <c r="AY311" s="243" t="s">
        <v>187</v>
      </c>
    </row>
    <row r="312" s="13" customFormat="1">
      <c r="A312" s="13"/>
      <c r="B312" s="233"/>
      <c r="C312" s="234"/>
      <c r="D312" s="235" t="s">
        <v>199</v>
      </c>
      <c r="E312" s="236" t="s">
        <v>19</v>
      </c>
      <c r="F312" s="237" t="s">
        <v>330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199</v>
      </c>
      <c r="AU312" s="243" t="s">
        <v>81</v>
      </c>
      <c r="AV312" s="13" t="s">
        <v>79</v>
      </c>
      <c r="AW312" s="13" t="s">
        <v>33</v>
      </c>
      <c r="AX312" s="13" t="s">
        <v>72</v>
      </c>
      <c r="AY312" s="243" t="s">
        <v>187</v>
      </c>
    </row>
    <row r="313" s="13" customFormat="1">
      <c r="A313" s="13"/>
      <c r="B313" s="233"/>
      <c r="C313" s="234"/>
      <c r="D313" s="235" t="s">
        <v>199</v>
      </c>
      <c r="E313" s="236" t="s">
        <v>19</v>
      </c>
      <c r="F313" s="237" t="s">
        <v>404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199</v>
      </c>
      <c r="AU313" s="243" t="s">
        <v>81</v>
      </c>
      <c r="AV313" s="13" t="s">
        <v>79</v>
      </c>
      <c r="AW313" s="13" t="s">
        <v>33</v>
      </c>
      <c r="AX313" s="13" t="s">
        <v>72</v>
      </c>
      <c r="AY313" s="243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1018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4" customFormat="1">
      <c r="A315" s="14"/>
      <c r="B315" s="244"/>
      <c r="C315" s="245"/>
      <c r="D315" s="235" t="s">
        <v>199</v>
      </c>
      <c r="E315" s="246" t="s">
        <v>19</v>
      </c>
      <c r="F315" s="247" t="s">
        <v>1019</v>
      </c>
      <c r="G315" s="245"/>
      <c r="H315" s="248">
        <v>5.5439999999999996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199</v>
      </c>
      <c r="AU315" s="254" t="s">
        <v>81</v>
      </c>
      <c r="AV315" s="14" t="s">
        <v>81</v>
      </c>
      <c r="AW315" s="14" t="s">
        <v>33</v>
      </c>
      <c r="AX315" s="14" t="s">
        <v>72</v>
      </c>
      <c r="AY315" s="254" t="s">
        <v>187</v>
      </c>
    </row>
    <row r="316" s="13" customFormat="1">
      <c r="A316" s="13"/>
      <c r="B316" s="233"/>
      <c r="C316" s="234"/>
      <c r="D316" s="235" t="s">
        <v>199</v>
      </c>
      <c r="E316" s="236" t="s">
        <v>19</v>
      </c>
      <c r="F316" s="237" t="s">
        <v>1020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199</v>
      </c>
      <c r="AU316" s="243" t="s">
        <v>81</v>
      </c>
      <c r="AV316" s="13" t="s">
        <v>79</v>
      </c>
      <c r="AW316" s="13" t="s">
        <v>33</v>
      </c>
      <c r="AX316" s="13" t="s">
        <v>72</v>
      </c>
      <c r="AY316" s="243" t="s">
        <v>187</v>
      </c>
    </row>
    <row r="317" s="13" customFormat="1">
      <c r="A317" s="13"/>
      <c r="B317" s="233"/>
      <c r="C317" s="234"/>
      <c r="D317" s="235" t="s">
        <v>199</v>
      </c>
      <c r="E317" s="236" t="s">
        <v>19</v>
      </c>
      <c r="F317" s="237" t="s">
        <v>1021</v>
      </c>
      <c r="G317" s="234"/>
      <c r="H317" s="236" t="s">
        <v>19</v>
      </c>
      <c r="I317" s="238"/>
      <c r="J317" s="234"/>
      <c r="K317" s="234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199</v>
      </c>
      <c r="AU317" s="243" t="s">
        <v>81</v>
      </c>
      <c r="AV317" s="13" t="s">
        <v>79</v>
      </c>
      <c r="AW317" s="13" t="s">
        <v>33</v>
      </c>
      <c r="AX317" s="13" t="s">
        <v>72</v>
      </c>
      <c r="AY317" s="243" t="s">
        <v>187</v>
      </c>
    </row>
    <row r="318" s="15" customFormat="1">
      <c r="A318" s="15"/>
      <c r="B318" s="255"/>
      <c r="C318" s="256"/>
      <c r="D318" s="235" t="s">
        <v>199</v>
      </c>
      <c r="E318" s="257" t="s">
        <v>19</v>
      </c>
      <c r="F318" s="258" t="s">
        <v>210</v>
      </c>
      <c r="G318" s="256"/>
      <c r="H318" s="259">
        <v>10.625999999999999</v>
      </c>
      <c r="I318" s="260"/>
      <c r="J318" s="256"/>
      <c r="K318" s="256"/>
      <c r="L318" s="261"/>
      <c r="M318" s="262"/>
      <c r="N318" s="263"/>
      <c r="O318" s="263"/>
      <c r="P318" s="263"/>
      <c r="Q318" s="263"/>
      <c r="R318" s="263"/>
      <c r="S318" s="263"/>
      <c r="T318" s="264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5" t="s">
        <v>199</v>
      </c>
      <c r="AU318" s="265" t="s">
        <v>81</v>
      </c>
      <c r="AV318" s="15" t="s">
        <v>195</v>
      </c>
      <c r="AW318" s="15" t="s">
        <v>33</v>
      </c>
      <c r="AX318" s="15" t="s">
        <v>79</v>
      </c>
      <c r="AY318" s="265" t="s">
        <v>187</v>
      </c>
    </row>
    <row r="319" s="2" customFormat="1" ht="37.8" customHeight="1">
      <c r="A319" s="41"/>
      <c r="B319" s="42"/>
      <c r="C319" s="269" t="s">
        <v>7</v>
      </c>
      <c r="D319" s="269" t="s">
        <v>648</v>
      </c>
      <c r="E319" s="270" t="s">
        <v>1022</v>
      </c>
      <c r="F319" s="271" t="s">
        <v>1023</v>
      </c>
      <c r="G319" s="272" t="s">
        <v>193</v>
      </c>
      <c r="H319" s="273">
        <v>5.0819999999999999</v>
      </c>
      <c r="I319" s="274"/>
      <c r="J319" s="275">
        <f>ROUND(I319*H319,2)</f>
        <v>0</v>
      </c>
      <c r="K319" s="271" t="s">
        <v>19</v>
      </c>
      <c r="L319" s="276"/>
      <c r="M319" s="277" t="s">
        <v>19</v>
      </c>
      <c r="N319" s="278" t="s">
        <v>43</v>
      </c>
      <c r="O319" s="87"/>
      <c r="P319" s="224">
        <f>O319*H319</f>
        <v>0</v>
      </c>
      <c r="Q319" s="224">
        <v>0.038289999999999998</v>
      </c>
      <c r="R319" s="224">
        <f>Q319*H319</f>
        <v>0.19458977999999999</v>
      </c>
      <c r="S319" s="224">
        <v>0</v>
      </c>
      <c r="T319" s="225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6" t="s">
        <v>745</v>
      </c>
      <c r="AT319" s="226" t="s">
        <v>648</v>
      </c>
      <c r="AU319" s="226" t="s">
        <v>81</v>
      </c>
      <c r="AY319" s="20" t="s">
        <v>187</v>
      </c>
      <c r="BE319" s="227">
        <f>IF(N319="základní",J319,0)</f>
        <v>0</v>
      </c>
      <c r="BF319" s="227">
        <f>IF(N319="snížená",J319,0)</f>
        <v>0</v>
      </c>
      <c r="BG319" s="227">
        <f>IF(N319="zákl. přenesená",J319,0)</f>
        <v>0</v>
      </c>
      <c r="BH319" s="227">
        <f>IF(N319="sníž. přenesená",J319,0)</f>
        <v>0</v>
      </c>
      <c r="BI319" s="227">
        <f>IF(N319="nulová",J319,0)</f>
        <v>0</v>
      </c>
      <c r="BJ319" s="20" t="s">
        <v>79</v>
      </c>
      <c r="BK319" s="227">
        <f>ROUND(I319*H319,2)</f>
        <v>0</v>
      </c>
      <c r="BL319" s="20" t="s">
        <v>265</v>
      </c>
      <c r="BM319" s="226" t="s">
        <v>1024</v>
      </c>
    </row>
    <row r="320" s="13" customFormat="1">
      <c r="A320" s="13"/>
      <c r="B320" s="233"/>
      <c r="C320" s="234"/>
      <c r="D320" s="235" t="s">
        <v>199</v>
      </c>
      <c r="E320" s="236" t="s">
        <v>19</v>
      </c>
      <c r="F320" s="237" t="s">
        <v>1012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199</v>
      </c>
      <c r="AU320" s="243" t="s">
        <v>81</v>
      </c>
      <c r="AV320" s="13" t="s">
        <v>79</v>
      </c>
      <c r="AW320" s="13" t="s">
        <v>33</v>
      </c>
      <c r="AX320" s="13" t="s">
        <v>72</v>
      </c>
      <c r="AY320" s="243" t="s">
        <v>187</v>
      </c>
    </row>
    <row r="321" s="13" customFormat="1">
      <c r="A321" s="13"/>
      <c r="B321" s="233"/>
      <c r="C321" s="234"/>
      <c r="D321" s="235" t="s">
        <v>199</v>
      </c>
      <c r="E321" s="236" t="s">
        <v>19</v>
      </c>
      <c r="F321" s="237" t="s">
        <v>307</v>
      </c>
      <c r="G321" s="234"/>
      <c r="H321" s="236" t="s">
        <v>19</v>
      </c>
      <c r="I321" s="238"/>
      <c r="J321" s="234"/>
      <c r="K321" s="234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199</v>
      </c>
      <c r="AU321" s="243" t="s">
        <v>81</v>
      </c>
      <c r="AV321" s="13" t="s">
        <v>79</v>
      </c>
      <c r="AW321" s="13" t="s">
        <v>33</v>
      </c>
      <c r="AX321" s="13" t="s">
        <v>72</v>
      </c>
      <c r="AY321" s="243" t="s">
        <v>187</v>
      </c>
    </row>
    <row r="322" s="13" customFormat="1">
      <c r="A322" s="13"/>
      <c r="B322" s="233"/>
      <c r="C322" s="234"/>
      <c r="D322" s="235" t="s">
        <v>199</v>
      </c>
      <c r="E322" s="236" t="s">
        <v>19</v>
      </c>
      <c r="F322" s="237" t="s">
        <v>404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199</v>
      </c>
      <c r="AU322" s="243" t="s">
        <v>81</v>
      </c>
      <c r="AV322" s="13" t="s">
        <v>79</v>
      </c>
      <c r="AW322" s="13" t="s">
        <v>33</v>
      </c>
      <c r="AX322" s="13" t="s">
        <v>72</v>
      </c>
      <c r="AY322" s="243" t="s">
        <v>187</v>
      </c>
    </row>
    <row r="323" s="13" customFormat="1">
      <c r="A323" s="13"/>
      <c r="B323" s="233"/>
      <c r="C323" s="234"/>
      <c r="D323" s="235" t="s">
        <v>199</v>
      </c>
      <c r="E323" s="236" t="s">
        <v>19</v>
      </c>
      <c r="F323" s="237" t="s">
        <v>1013</v>
      </c>
      <c r="G323" s="234"/>
      <c r="H323" s="236" t="s">
        <v>19</v>
      </c>
      <c r="I323" s="238"/>
      <c r="J323" s="234"/>
      <c r="K323" s="234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199</v>
      </c>
      <c r="AU323" s="243" t="s">
        <v>81</v>
      </c>
      <c r="AV323" s="13" t="s">
        <v>79</v>
      </c>
      <c r="AW323" s="13" t="s">
        <v>33</v>
      </c>
      <c r="AX323" s="13" t="s">
        <v>72</v>
      </c>
      <c r="AY323" s="243" t="s">
        <v>187</v>
      </c>
    </row>
    <row r="324" s="13" customFormat="1">
      <c r="A324" s="13"/>
      <c r="B324" s="233"/>
      <c r="C324" s="234"/>
      <c r="D324" s="235" t="s">
        <v>199</v>
      </c>
      <c r="E324" s="236" t="s">
        <v>19</v>
      </c>
      <c r="F324" s="237" t="s">
        <v>1014</v>
      </c>
      <c r="G324" s="234"/>
      <c r="H324" s="236" t="s">
        <v>19</v>
      </c>
      <c r="I324" s="238"/>
      <c r="J324" s="234"/>
      <c r="K324" s="234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199</v>
      </c>
      <c r="AU324" s="243" t="s">
        <v>81</v>
      </c>
      <c r="AV324" s="13" t="s">
        <v>79</v>
      </c>
      <c r="AW324" s="13" t="s">
        <v>33</v>
      </c>
      <c r="AX324" s="13" t="s">
        <v>72</v>
      </c>
      <c r="AY324" s="243" t="s">
        <v>187</v>
      </c>
    </row>
    <row r="325" s="13" customFormat="1">
      <c r="A325" s="13"/>
      <c r="B325" s="233"/>
      <c r="C325" s="234"/>
      <c r="D325" s="235" t="s">
        <v>199</v>
      </c>
      <c r="E325" s="236" t="s">
        <v>19</v>
      </c>
      <c r="F325" s="237" t="s">
        <v>1015</v>
      </c>
      <c r="G325" s="234"/>
      <c r="H325" s="236" t="s">
        <v>19</v>
      </c>
      <c r="I325" s="238"/>
      <c r="J325" s="234"/>
      <c r="K325" s="234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199</v>
      </c>
      <c r="AU325" s="243" t="s">
        <v>81</v>
      </c>
      <c r="AV325" s="13" t="s">
        <v>79</v>
      </c>
      <c r="AW325" s="13" t="s">
        <v>33</v>
      </c>
      <c r="AX325" s="13" t="s">
        <v>72</v>
      </c>
      <c r="AY325" s="243" t="s">
        <v>187</v>
      </c>
    </row>
    <row r="326" s="14" customFormat="1">
      <c r="A326" s="14"/>
      <c r="B326" s="244"/>
      <c r="C326" s="245"/>
      <c r="D326" s="235" t="s">
        <v>199</v>
      </c>
      <c r="E326" s="246" t="s">
        <v>19</v>
      </c>
      <c r="F326" s="247" t="s">
        <v>1016</v>
      </c>
      <c r="G326" s="245"/>
      <c r="H326" s="248">
        <v>5.0819999999999999</v>
      </c>
      <c r="I326" s="249"/>
      <c r="J326" s="245"/>
      <c r="K326" s="245"/>
      <c r="L326" s="250"/>
      <c r="M326" s="251"/>
      <c r="N326" s="252"/>
      <c r="O326" s="252"/>
      <c r="P326" s="252"/>
      <c r="Q326" s="252"/>
      <c r="R326" s="252"/>
      <c r="S326" s="252"/>
      <c r="T326" s="253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4" t="s">
        <v>199</v>
      </c>
      <c r="AU326" s="254" t="s">
        <v>81</v>
      </c>
      <c r="AV326" s="14" t="s">
        <v>81</v>
      </c>
      <c r="AW326" s="14" t="s">
        <v>33</v>
      </c>
      <c r="AX326" s="14" t="s">
        <v>72</v>
      </c>
      <c r="AY326" s="254" t="s">
        <v>187</v>
      </c>
    </row>
    <row r="327" s="15" customFormat="1">
      <c r="A327" s="15"/>
      <c r="B327" s="255"/>
      <c r="C327" s="256"/>
      <c r="D327" s="235" t="s">
        <v>199</v>
      </c>
      <c r="E327" s="257" t="s">
        <v>19</v>
      </c>
      <c r="F327" s="258" t="s">
        <v>210</v>
      </c>
      <c r="G327" s="256"/>
      <c r="H327" s="259">
        <v>5.0819999999999999</v>
      </c>
      <c r="I327" s="260"/>
      <c r="J327" s="256"/>
      <c r="K327" s="256"/>
      <c r="L327" s="261"/>
      <c r="M327" s="262"/>
      <c r="N327" s="263"/>
      <c r="O327" s="263"/>
      <c r="P327" s="263"/>
      <c r="Q327" s="263"/>
      <c r="R327" s="263"/>
      <c r="S327" s="263"/>
      <c r="T327" s="264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5" t="s">
        <v>199</v>
      </c>
      <c r="AU327" s="265" t="s">
        <v>81</v>
      </c>
      <c r="AV327" s="15" t="s">
        <v>195</v>
      </c>
      <c r="AW327" s="15" t="s">
        <v>33</v>
      </c>
      <c r="AX327" s="15" t="s">
        <v>79</v>
      </c>
      <c r="AY327" s="265" t="s">
        <v>187</v>
      </c>
    </row>
    <row r="328" s="2" customFormat="1" ht="37.8" customHeight="1">
      <c r="A328" s="41"/>
      <c r="B328" s="42"/>
      <c r="C328" s="269" t="s">
        <v>772</v>
      </c>
      <c r="D328" s="269" t="s">
        <v>648</v>
      </c>
      <c r="E328" s="270" t="s">
        <v>1025</v>
      </c>
      <c r="F328" s="271" t="s">
        <v>1026</v>
      </c>
      <c r="G328" s="272" t="s">
        <v>193</v>
      </c>
      <c r="H328" s="273">
        <v>5.5439999999999996</v>
      </c>
      <c r="I328" s="274"/>
      <c r="J328" s="275">
        <f>ROUND(I328*H328,2)</f>
        <v>0</v>
      </c>
      <c r="K328" s="271" t="s">
        <v>19</v>
      </c>
      <c r="L328" s="276"/>
      <c r="M328" s="277" t="s">
        <v>19</v>
      </c>
      <c r="N328" s="278" t="s">
        <v>43</v>
      </c>
      <c r="O328" s="87"/>
      <c r="P328" s="224">
        <f>O328*H328</f>
        <v>0</v>
      </c>
      <c r="Q328" s="224">
        <v>0.038289999999999998</v>
      </c>
      <c r="R328" s="224">
        <f>Q328*H328</f>
        <v>0.21227975999999998</v>
      </c>
      <c r="S328" s="224">
        <v>0</v>
      </c>
      <c r="T328" s="225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6" t="s">
        <v>745</v>
      </c>
      <c r="AT328" s="226" t="s">
        <v>648</v>
      </c>
      <c r="AU328" s="226" t="s">
        <v>81</v>
      </c>
      <c r="AY328" s="20" t="s">
        <v>187</v>
      </c>
      <c r="BE328" s="227">
        <f>IF(N328="základní",J328,0)</f>
        <v>0</v>
      </c>
      <c r="BF328" s="227">
        <f>IF(N328="snížená",J328,0)</f>
        <v>0</v>
      </c>
      <c r="BG328" s="227">
        <f>IF(N328="zákl. přenesená",J328,0)</f>
        <v>0</v>
      </c>
      <c r="BH328" s="227">
        <f>IF(N328="sníž. přenesená",J328,0)</f>
        <v>0</v>
      </c>
      <c r="BI328" s="227">
        <f>IF(N328="nulová",J328,0)</f>
        <v>0</v>
      </c>
      <c r="BJ328" s="20" t="s">
        <v>79</v>
      </c>
      <c r="BK328" s="227">
        <f>ROUND(I328*H328,2)</f>
        <v>0</v>
      </c>
      <c r="BL328" s="20" t="s">
        <v>265</v>
      </c>
      <c r="BM328" s="226" t="s">
        <v>1027</v>
      </c>
    </row>
    <row r="329" s="13" customFormat="1">
      <c r="A329" s="13"/>
      <c r="B329" s="233"/>
      <c r="C329" s="234"/>
      <c r="D329" s="235" t="s">
        <v>199</v>
      </c>
      <c r="E329" s="236" t="s">
        <v>19</v>
      </c>
      <c r="F329" s="237" t="s">
        <v>1017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199</v>
      </c>
      <c r="AU329" s="243" t="s">
        <v>81</v>
      </c>
      <c r="AV329" s="13" t="s">
        <v>79</v>
      </c>
      <c r="AW329" s="13" t="s">
        <v>33</v>
      </c>
      <c r="AX329" s="13" t="s">
        <v>72</v>
      </c>
      <c r="AY329" s="243" t="s">
        <v>187</v>
      </c>
    </row>
    <row r="330" s="13" customFormat="1">
      <c r="A330" s="13"/>
      <c r="B330" s="233"/>
      <c r="C330" s="234"/>
      <c r="D330" s="235" t="s">
        <v>199</v>
      </c>
      <c r="E330" s="236" t="s">
        <v>19</v>
      </c>
      <c r="F330" s="237" t="s">
        <v>330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199</v>
      </c>
      <c r="AU330" s="243" t="s">
        <v>81</v>
      </c>
      <c r="AV330" s="13" t="s">
        <v>79</v>
      </c>
      <c r="AW330" s="13" t="s">
        <v>33</v>
      </c>
      <c r="AX330" s="13" t="s">
        <v>72</v>
      </c>
      <c r="AY330" s="243" t="s">
        <v>187</v>
      </c>
    </row>
    <row r="331" s="13" customFormat="1">
      <c r="A331" s="13"/>
      <c r="B331" s="233"/>
      <c r="C331" s="234"/>
      <c r="D331" s="235" t="s">
        <v>199</v>
      </c>
      <c r="E331" s="236" t="s">
        <v>19</v>
      </c>
      <c r="F331" s="237" t="s">
        <v>404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199</v>
      </c>
      <c r="AU331" s="243" t="s">
        <v>81</v>
      </c>
      <c r="AV331" s="13" t="s">
        <v>79</v>
      </c>
      <c r="AW331" s="13" t="s">
        <v>33</v>
      </c>
      <c r="AX331" s="13" t="s">
        <v>72</v>
      </c>
      <c r="AY331" s="243" t="s">
        <v>187</v>
      </c>
    </row>
    <row r="332" s="13" customFormat="1">
      <c r="A332" s="13"/>
      <c r="B332" s="233"/>
      <c r="C332" s="234"/>
      <c r="D332" s="235" t="s">
        <v>199</v>
      </c>
      <c r="E332" s="236" t="s">
        <v>19</v>
      </c>
      <c r="F332" s="237" t="s">
        <v>1018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199</v>
      </c>
      <c r="AU332" s="243" t="s">
        <v>81</v>
      </c>
      <c r="AV332" s="13" t="s">
        <v>79</v>
      </c>
      <c r="AW332" s="13" t="s">
        <v>33</v>
      </c>
      <c r="AX332" s="13" t="s">
        <v>72</v>
      </c>
      <c r="AY332" s="243" t="s">
        <v>187</v>
      </c>
    </row>
    <row r="333" s="14" customFormat="1">
      <c r="A333" s="14"/>
      <c r="B333" s="244"/>
      <c r="C333" s="245"/>
      <c r="D333" s="235" t="s">
        <v>199</v>
      </c>
      <c r="E333" s="246" t="s">
        <v>19</v>
      </c>
      <c r="F333" s="247" t="s">
        <v>1019</v>
      </c>
      <c r="G333" s="245"/>
      <c r="H333" s="248">
        <v>5.5439999999999996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199</v>
      </c>
      <c r="AU333" s="254" t="s">
        <v>81</v>
      </c>
      <c r="AV333" s="14" t="s">
        <v>81</v>
      </c>
      <c r="AW333" s="14" t="s">
        <v>33</v>
      </c>
      <c r="AX333" s="14" t="s">
        <v>72</v>
      </c>
      <c r="AY333" s="254" t="s">
        <v>187</v>
      </c>
    </row>
    <row r="334" s="13" customFormat="1">
      <c r="A334" s="13"/>
      <c r="B334" s="233"/>
      <c r="C334" s="234"/>
      <c r="D334" s="235" t="s">
        <v>199</v>
      </c>
      <c r="E334" s="236" t="s">
        <v>19</v>
      </c>
      <c r="F334" s="237" t="s">
        <v>1020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199</v>
      </c>
      <c r="AU334" s="243" t="s">
        <v>81</v>
      </c>
      <c r="AV334" s="13" t="s">
        <v>79</v>
      </c>
      <c r="AW334" s="13" t="s">
        <v>33</v>
      </c>
      <c r="AX334" s="13" t="s">
        <v>72</v>
      </c>
      <c r="AY334" s="243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1021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5" customFormat="1">
      <c r="A336" s="15"/>
      <c r="B336" s="255"/>
      <c r="C336" s="256"/>
      <c r="D336" s="235" t="s">
        <v>199</v>
      </c>
      <c r="E336" s="257" t="s">
        <v>19</v>
      </c>
      <c r="F336" s="258" t="s">
        <v>210</v>
      </c>
      <c r="G336" s="256"/>
      <c r="H336" s="259">
        <v>5.5439999999999996</v>
      </c>
      <c r="I336" s="260"/>
      <c r="J336" s="256"/>
      <c r="K336" s="256"/>
      <c r="L336" s="261"/>
      <c r="M336" s="262"/>
      <c r="N336" s="263"/>
      <c r="O336" s="263"/>
      <c r="P336" s="263"/>
      <c r="Q336" s="263"/>
      <c r="R336" s="263"/>
      <c r="S336" s="263"/>
      <c r="T336" s="264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5" t="s">
        <v>199</v>
      </c>
      <c r="AU336" s="265" t="s">
        <v>81</v>
      </c>
      <c r="AV336" s="15" t="s">
        <v>195</v>
      </c>
      <c r="AW336" s="15" t="s">
        <v>33</v>
      </c>
      <c r="AX336" s="15" t="s">
        <v>79</v>
      </c>
      <c r="AY336" s="265" t="s">
        <v>187</v>
      </c>
    </row>
    <row r="337" s="2" customFormat="1" ht="16.5" customHeight="1">
      <c r="A337" s="41"/>
      <c r="B337" s="42"/>
      <c r="C337" s="215" t="s">
        <v>777</v>
      </c>
      <c r="D337" s="215" t="s">
        <v>190</v>
      </c>
      <c r="E337" s="216" t="s">
        <v>826</v>
      </c>
      <c r="F337" s="217" t="s">
        <v>827</v>
      </c>
      <c r="G337" s="218" t="s">
        <v>287</v>
      </c>
      <c r="H337" s="219">
        <v>2</v>
      </c>
      <c r="I337" s="220"/>
      <c r="J337" s="221">
        <f>ROUND(I337*H337,2)</f>
        <v>0</v>
      </c>
      <c r="K337" s="217" t="s">
        <v>651</v>
      </c>
      <c r="L337" s="47"/>
      <c r="M337" s="222" t="s">
        <v>19</v>
      </c>
      <c r="N337" s="223" t="s">
        <v>43</v>
      </c>
      <c r="O337" s="87"/>
      <c r="P337" s="224">
        <f>O337*H337</f>
        <v>0</v>
      </c>
      <c r="Q337" s="224">
        <v>0</v>
      </c>
      <c r="R337" s="224">
        <f>Q337*H337</f>
        <v>0</v>
      </c>
      <c r="S337" s="224">
        <v>0</v>
      </c>
      <c r="T337" s="225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6" t="s">
        <v>265</v>
      </c>
      <c r="AT337" s="226" t="s">
        <v>190</v>
      </c>
      <c r="AU337" s="226" t="s">
        <v>81</v>
      </c>
      <c r="AY337" s="20" t="s">
        <v>187</v>
      </c>
      <c r="BE337" s="227">
        <f>IF(N337="základní",J337,0)</f>
        <v>0</v>
      </c>
      <c r="BF337" s="227">
        <f>IF(N337="snížená",J337,0)</f>
        <v>0</v>
      </c>
      <c r="BG337" s="227">
        <f>IF(N337="zákl. přenesená",J337,0)</f>
        <v>0</v>
      </c>
      <c r="BH337" s="227">
        <f>IF(N337="sníž. přenesená",J337,0)</f>
        <v>0</v>
      </c>
      <c r="BI337" s="227">
        <f>IF(N337="nulová",J337,0)</f>
        <v>0</v>
      </c>
      <c r="BJ337" s="20" t="s">
        <v>79</v>
      </c>
      <c r="BK337" s="227">
        <f>ROUND(I337*H337,2)</f>
        <v>0</v>
      </c>
      <c r="BL337" s="20" t="s">
        <v>265</v>
      </c>
      <c r="BM337" s="226" t="s">
        <v>1028</v>
      </c>
    </row>
    <row r="338" s="2" customFormat="1">
      <c r="A338" s="41"/>
      <c r="B338" s="42"/>
      <c r="C338" s="43"/>
      <c r="D338" s="228" t="s">
        <v>197</v>
      </c>
      <c r="E338" s="43"/>
      <c r="F338" s="229" t="s">
        <v>829</v>
      </c>
      <c r="G338" s="43"/>
      <c r="H338" s="43"/>
      <c r="I338" s="230"/>
      <c r="J338" s="43"/>
      <c r="K338" s="43"/>
      <c r="L338" s="47"/>
      <c r="M338" s="231"/>
      <c r="N338" s="232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197</v>
      </c>
      <c r="AU338" s="20" t="s">
        <v>81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1029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4" customFormat="1">
      <c r="A340" s="14"/>
      <c r="B340" s="244"/>
      <c r="C340" s="245"/>
      <c r="D340" s="235" t="s">
        <v>199</v>
      </c>
      <c r="E340" s="246" t="s">
        <v>19</v>
      </c>
      <c r="F340" s="247" t="s">
        <v>831</v>
      </c>
      <c r="G340" s="245"/>
      <c r="H340" s="248">
        <v>2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199</v>
      </c>
      <c r="AU340" s="254" t="s">
        <v>81</v>
      </c>
      <c r="AV340" s="14" t="s">
        <v>81</v>
      </c>
      <c r="AW340" s="14" t="s">
        <v>33</v>
      </c>
      <c r="AX340" s="14" t="s">
        <v>72</v>
      </c>
      <c r="AY340" s="254" t="s">
        <v>187</v>
      </c>
    </row>
    <row r="341" s="15" customFormat="1">
      <c r="A341" s="15"/>
      <c r="B341" s="255"/>
      <c r="C341" s="256"/>
      <c r="D341" s="235" t="s">
        <v>199</v>
      </c>
      <c r="E341" s="257" t="s">
        <v>19</v>
      </c>
      <c r="F341" s="258" t="s">
        <v>210</v>
      </c>
      <c r="G341" s="256"/>
      <c r="H341" s="259">
        <v>2</v>
      </c>
      <c r="I341" s="260"/>
      <c r="J341" s="256"/>
      <c r="K341" s="256"/>
      <c r="L341" s="261"/>
      <c r="M341" s="262"/>
      <c r="N341" s="263"/>
      <c r="O341" s="263"/>
      <c r="P341" s="263"/>
      <c r="Q341" s="263"/>
      <c r="R341" s="263"/>
      <c r="S341" s="263"/>
      <c r="T341" s="264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5" t="s">
        <v>199</v>
      </c>
      <c r="AU341" s="265" t="s">
        <v>81</v>
      </c>
      <c r="AV341" s="15" t="s">
        <v>195</v>
      </c>
      <c r="AW341" s="15" t="s">
        <v>33</v>
      </c>
      <c r="AX341" s="15" t="s">
        <v>79</v>
      </c>
      <c r="AY341" s="265" t="s">
        <v>187</v>
      </c>
    </row>
    <row r="342" s="2" customFormat="1" ht="16.5" customHeight="1">
      <c r="A342" s="41"/>
      <c r="B342" s="42"/>
      <c r="C342" s="269" t="s">
        <v>781</v>
      </c>
      <c r="D342" s="269" t="s">
        <v>648</v>
      </c>
      <c r="E342" s="270" t="s">
        <v>834</v>
      </c>
      <c r="F342" s="271" t="s">
        <v>835</v>
      </c>
      <c r="G342" s="272" t="s">
        <v>287</v>
      </c>
      <c r="H342" s="273">
        <v>4</v>
      </c>
      <c r="I342" s="274"/>
      <c r="J342" s="275">
        <f>ROUND(I342*H342,2)</f>
        <v>0</v>
      </c>
      <c r="K342" s="271" t="s">
        <v>194</v>
      </c>
      <c r="L342" s="276"/>
      <c r="M342" s="277" t="s">
        <v>19</v>
      </c>
      <c r="N342" s="278" t="s">
        <v>43</v>
      </c>
      <c r="O342" s="87"/>
      <c r="P342" s="224">
        <f>O342*H342</f>
        <v>0</v>
      </c>
      <c r="Q342" s="224">
        <v>0.0022000000000000001</v>
      </c>
      <c r="R342" s="224">
        <f>Q342*H342</f>
        <v>0.0088000000000000005</v>
      </c>
      <c r="S342" s="224">
        <v>0</v>
      </c>
      <c r="T342" s="225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6" t="s">
        <v>745</v>
      </c>
      <c r="AT342" s="226" t="s">
        <v>648</v>
      </c>
      <c r="AU342" s="226" t="s">
        <v>81</v>
      </c>
      <c r="AY342" s="20" t="s">
        <v>187</v>
      </c>
      <c r="BE342" s="227">
        <f>IF(N342="základní",J342,0)</f>
        <v>0</v>
      </c>
      <c r="BF342" s="227">
        <f>IF(N342="snížená",J342,0)</f>
        <v>0</v>
      </c>
      <c r="BG342" s="227">
        <f>IF(N342="zákl. přenesená",J342,0)</f>
        <v>0</v>
      </c>
      <c r="BH342" s="227">
        <f>IF(N342="sníž. přenesená",J342,0)</f>
        <v>0</v>
      </c>
      <c r="BI342" s="227">
        <f>IF(N342="nulová",J342,0)</f>
        <v>0</v>
      </c>
      <c r="BJ342" s="20" t="s">
        <v>79</v>
      </c>
      <c r="BK342" s="227">
        <f>ROUND(I342*H342,2)</f>
        <v>0</v>
      </c>
      <c r="BL342" s="20" t="s">
        <v>265</v>
      </c>
      <c r="BM342" s="226" t="s">
        <v>1030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1031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4" customFormat="1">
      <c r="A344" s="14"/>
      <c r="B344" s="244"/>
      <c r="C344" s="245"/>
      <c r="D344" s="235" t="s">
        <v>199</v>
      </c>
      <c r="E344" s="246" t="s">
        <v>19</v>
      </c>
      <c r="F344" s="247" t="s">
        <v>831</v>
      </c>
      <c r="G344" s="245"/>
      <c r="H344" s="248">
        <v>2</v>
      </c>
      <c r="I344" s="249"/>
      <c r="J344" s="245"/>
      <c r="K344" s="245"/>
      <c r="L344" s="250"/>
      <c r="M344" s="251"/>
      <c r="N344" s="252"/>
      <c r="O344" s="252"/>
      <c r="P344" s="252"/>
      <c r="Q344" s="252"/>
      <c r="R344" s="252"/>
      <c r="S344" s="252"/>
      <c r="T344" s="25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4" t="s">
        <v>199</v>
      </c>
      <c r="AU344" s="254" t="s">
        <v>81</v>
      </c>
      <c r="AV344" s="14" t="s">
        <v>81</v>
      </c>
      <c r="AW344" s="14" t="s">
        <v>33</v>
      </c>
      <c r="AX344" s="14" t="s">
        <v>72</v>
      </c>
      <c r="AY344" s="254" t="s">
        <v>187</v>
      </c>
    </row>
    <row r="345" s="15" customFormat="1">
      <c r="A345" s="15"/>
      <c r="B345" s="255"/>
      <c r="C345" s="256"/>
      <c r="D345" s="235" t="s">
        <v>199</v>
      </c>
      <c r="E345" s="257" t="s">
        <v>19</v>
      </c>
      <c r="F345" s="258" t="s">
        <v>210</v>
      </c>
      <c r="G345" s="256"/>
      <c r="H345" s="259">
        <v>2</v>
      </c>
      <c r="I345" s="260"/>
      <c r="J345" s="256"/>
      <c r="K345" s="256"/>
      <c r="L345" s="261"/>
      <c r="M345" s="262"/>
      <c r="N345" s="263"/>
      <c r="O345" s="263"/>
      <c r="P345" s="263"/>
      <c r="Q345" s="263"/>
      <c r="R345" s="263"/>
      <c r="S345" s="263"/>
      <c r="T345" s="264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5" t="s">
        <v>199</v>
      </c>
      <c r="AU345" s="265" t="s">
        <v>81</v>
      </c>
      <c r="AV345" s="15" t="s">
        <v>195</v>
      </c>
      <c r="AW345" s="15" t="s">
        <v>33</v>
      </c>
      <c r="AX345" s="15" t="s">
        <v>79</v>
      </c>
      <c r="AY345" s="265" t="s">
        <v>187</v>
      </c>
    </row>
    <row r="346" s="14" customFormat="1">
      <c r="A346" s="14"/>
      <c r="B346" s="244"/>
      <c r="C346" s="245"/>
      <c r="D346" s="235" t="s">
        <v>199</v>
      </c>
      <c r="E346" s="245"/>
      <c r="F346" s="247" t="s">
        <v>837</v>
      </c>
      <c r="G346" s="245"/>
      <c r="H346" s="248">
        <v>4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199</v>
      </c>
      <c r="AU346" s="254" t="s">
        <v>81</v>
      </c>
      <c r="AV346" s="14" t="s">
        <v>81</v>
      </c>
      <c r="AW346" s="14" t="s">
        <v>4</v>
      </c>
      <c r="AX346" s="14" t="s">
        <v>79</v>
      </c>
      <c r="AY346" s="254" t="s">
        <v>187</v>
      </c>
    </row>
    <row r="347" s="2" customFormat="1" ht="24.15" customHeight="1">
      <c r="A347" s="41"/>
      <c r="B347" s="42"/>
      <c r="C347" s="215" t="s">
        <v>789</v>
      </c>
      <c r="D347" s="215" t="s">
        <v>190</v>
      </c>
      <c r="E347" s="216" t="s">
        <v>843</v>
      </c>
      <c r="F347" s="217" t="s">
        <v>844</v>
      </c>
      <c r="G347" s="218" t="s">
        <v>233</v>
      </c>
      <c r="H347" s="219">
        <v>0.41899999999999998</v>
      </c>
      <c r="I347" s="220"/>
      <c r="J347" s="221">
        <f>ROUND(I347*H347,2)</f>
        <v>0</v>
      </c>
      <c r="K347" s="217" t="s">
        <v>651</v>
      </c>
      <c r="L347" s="47"/>
      <c r="M347" s="222" t="s">
        <v>19</v>
      </c>
      <c r="N347" s="223" t="s">
        <v>43</v>
      </c>
      <c r="O347" s="87"/>
      <c r="P347" s="224">
        <f>O347*H347</f>
        <v>0</v>
      </c>
      <c r="Q347" s="224">
        <v>0</v>
      </c>
      <c r="R347" s="224">
        <f>Q347*H347</f>
        <v>0</v>
      </c>
      <c r="S347" s="224">
        <v>0</v>
      </c>
      <c r="T347" s="225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6" t="s">
        <v>265</v>
      </c>
      <c r="AT347" s="226" t="s">
        <v>190</v>
      </c>
      <c r="AU347" s="226" t="s">
        <v>81</v>
      </c>
      <c r="AY347" s="20" t="s">
        <v>187</v>
      </c>
      <c r="BE347" s="227">
        <f>IF(N347="základní",J347,0)</f>
        <v>0</v>
      </c>
      <c r="BF347" s="227">
        <f>IF(N347="snížená",J347,0)</f>
        <v>0</v>
      </c>
      <c r="BG347" s="227">
        <f>IF(N347="zákl. přenesená",J347,0)</f>
        <v>0</v>
      </c>
      <c r="BH347" s="227">
        <f>IF(N347="sníž. přenesená",J347,0)</f>
        <v>0</v>
      </c>
      <c r="BI347" s="227">
        <f>IF(N347="nulová",J347,0)</f>
        <v>0</v>
      </c>
      <c r="BJ347" s="20" t="s">
        <v>79</v>
      </c>
      <c r="BK347" s="227">
        <f>ROUND(I347*H347,2)</f>
        <v>0</v>
      </c>
      <c r="BL347" s="20" t="s">
        <v>265</v>
      </c>
      <c r="BM347" s="226" t="s">
        <v>1032</v>
      </c>
    </row>
    <row r="348" s="2" customFormat="1">
      <c r="A348" s="41"/>
      <c r="B348" s="42"/>
      <c r="C348" s="43"/>
      <c r="D348" s="228" t="s">
        <v>197</v>
      </c>
      <c r="E348" s="43"/>
      <c r="F348" s="229" t="s">
        <v>846</v>
      </c>
      <c r="G348" s="43"/>
      <c r="H348" s="43"/>
      <c r="I348" s="230"/>
      <c r="J348" s="43"/>
      <c r="K348" s="43"/>
      <c r="L348" s="47"/>
      <c r="M348" s="231"/>
      <c r="N348" s="232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197</v>
      </c>
      <c r="AU348" s="20" t="s">
        <v>81</v>
      </c>
    </row>
    <row r="349" s="12" customFormat="1" ht="22.8" customHeight="1">
      <c r="A349" s="12"/>
      <c r="B349" s="199"/>
      <c r="C349" s="200"/>
      <c r="D349" s="201" t="s">
        <v>71</v>
      </c>
      <c r="E349" s="213" t="s">
        <v>847</v>
      </c>
      <c r="F349" s="213" t="s">
        <v>848</v>
      </c>
      <c r="G349" s="200"/>
      <c r="H349" s="200"/>
      <c r="I349" s="203"/>
      <c r="J349" s="214">
        <f>BK349</f>
        <v>0</v>
      </c>
      <c r="K349" s="200"/>
      <c r="L349" s="205"/>
      <c r="M349" s="206"/>
      <c r="N349" s="207"/>
      <c r="O349" s="207"/>
      <c r="P349" s="208">
        <f>SUM(P350:P636)</f>
        <v>0</v>
      </c>
      <c r="Q349" s="207"/>
      <c r="R349" s="208">
        <f>SUM(R350:R636)</f>
        <v>0.047111988099999995</v>
      </c>
      <c r="S349" s="207"/>
      <c r="T349" s="209">
        <f>SUM(T350:T636)</f>
        <v>0.0027425399999999999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0" t="s">
        <v>81</v>
      </c>
      <c r="AT349" s="211" t="s">
        <v>71</v>
      </c>
      <c r="AU349" s="211" t="s">
        <v>79</v>
      </c>
      <c r="AY349" s="210" t="s">
        <v>187</v>
      </c>
      <c r="BK349" s="212">
        <f>SUM(BK350:BK636)</f>
        <v>0</v>
      </c>
    </row>
    <row r="350" s="2" customFormat="1" ht="16.5" customHeight="1">
      <c r="A350" s="41"/>
      <c r="B350" s="42"/>
      <c r="C350" s="215" t="s">
        <v>796</v>
      </c>
      <c r="D350" s="215" t="s">
        <v>190</v>
      </c>
      <c r="E350" s="216" t="s">
        <v>850</v>
      </c>
      <c r="F350" s="217" t="s">
        <v>851</v>
      </c>
      <c r="G350" s="218" t="s">
        <v>193</v>
      </c>
      <c r="H350" s="219">
        <v>62.834000000000003</v>
      </c>
      <c r="I350" s="220"/>
      <c r="J350" s="221">
        <f>ROUND(I350*H350,2)</f>
        <v>0</v>
      </c>
      <c r="K350" s="217" t="s">
        <v>194</v>
      </c>
      <c r="L350" s="47"/>
      <c r="M350" s="222" t="s">
        <v>19</v>
      </c>
      <c r="N350" s="223" t="s">
        <v>43</v>
      </c>
      <c r="O350" s="87"/>
      <c r="P350" s="224">
        <f>O350*H350</f>
        <v>0</v>
      </c>
      <c r="Q350" s="224">
        <v>0</v>
      </c>
      <c r="R350" s="224">
        <f>Q350*H350</f>
        <v>0</v>
      </c>
      <c r="S350" s="224">
        <v>3.0000000000000001E-05</v>
      </c>
      <c r="T350" s="225">
        <f>S350*H350</f>
        <v>0.0018850200000000001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6" t="s">
        <v>265</v>
      </c>
      <c r="AT350" s="226" t="s">
        <v>190</v>
      </c>
      <c r="AU350" s="226" t="s">
        <v>81</v>
      </c>
      <c r="AY350" s="20" t="s">
        <v>187</v>
      </c>
      <c r="BE350" s="227">
        <f>IF(N350="základní",J350,0)</f>
        <v>0</v>
      </c>
      <c r="BF350" s="227">
        <f>IF(N350="snížená",J350,0)</f>
        <v>0</v>
      </c>
      <c r="BG350" s="227">
        <f>IF(N350="zákl. přenesená",J350,0)</f>
        <v>0</v>
      </c>
      <c r="BH350" s="227">
        <f>IF(N350="sníž. přenesená",J350,0)</f>
        <v>0</v>
      </c>
      <c r="BI350" s="227">
        <f>IF(N350="nulová",J350,0)</f>
        <v>0</v>
      </c>
      <c r="BJ350" s="20" t="s">
        <v>79</v>
      </c>
      <c r="BK350" s="227">
        <f>ROUND(I350*H350,2)</f>
        <v>0</v>
      </c>
      <c r="BL350" s="20" t="s">
        <v>265</v>
      </c>
      <c r="BM350" s="226" t="s">
        <v>1033</v>
      </c>
    </row>
    <row r="351" s="2" customFormat="1">
      <c r="A351" s="41"/>
      <c r="B351" s="42"/>
      <c r="C351" s="43"/>
      <c r="D351" s="228" t="s">
        <v>197</v>
      </c>
      <c r="E351" s="43"/>
      <c r="F351" s="229" t="s">
        <v>853</v>
      </c>
      <c r="G351" s="43"/>
      <c r="H351" s="43"/>
      <c r="I351" s="230"/>
      <c r="J351" s="43"/>
      <c r="K351" s="43"/>
      <c r="L351" s="47"/>
      <c r="M351" s="231"/>
      <c r="N351" s="232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197</v>
      </c>
      <c r="AU351" s="20" t="s">
        <v>81</v>
      </c>
    </row>
    <row r="352" s="13" customFormat="1">
      <c r="A352" s="13"/>
      <c r="B352" s="233"/>
      <c r="C352" s="234"/>
      <c r="D352" s="235" t="s">
        <v>199</v>
      </c>
      <c r="E352" s="236" t="s">
        <v>19</v>
      </c>
      <c r="F352" s="237" t="s">
        <v>1034</v>
      </c>
      <c r="G352" s="234"/>
      <c r="H352" s="236" t="s">
        <v>19</v>
      </c>
      <c r="I352" s="238"/>
      <c r="J352" s="234"/>
      <c r="K352" s="234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199</v>
      </c>
      <c r="AU352" s="243" t="s">
        <v>81</v>
      </c>
      <c r="AV352" s="13" t="s">
        <v>79</v>
      </c>
      <c r="AW352" s="13" t="s">
        <v>33</v>
      </c>
      <c r="AX352" s="13" t="s">
        <v>72</v>
      </c>
      <c r="AY352" s="243" t="s">
        <v>187</v>
      </c>
    </row>
    <row r="353" s="13" customFormat="1">
      <c r="A353" s="13"/>
      <c r="B353" s="233"/>
      <c r="C353" s="234"/>
      <c r="D353" s="235" t="s">
        <v>199</v>
      </c>
      <c r="E353" s="236" t="s">
        <v>19</v>
      </c>
      <c r="F353" s="237" t="s">
        <v>921</v>
      </c>
      <c r="G353" s="234"/>
      <c r="H353" s="236" t="s">
        <v>19</v>
      </c>
      <c r="I353" s="238"/>
      <c r="J353" s="234"/>
      <c r="K353" s="234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199</v>
      </c>
      <c r="AU353" s="243" t="s">
        <v>81</v>
      </c>
      <c r="AV353" s="13" t="s">
        <v>79</v>
      </c>
      <c r="AW353" s="13" t="s">
        <v>33</v>
      </c>
      <c r="AX353" s="13" t="s">
        <v>72</v>
      </c>
      <c r="AY353" s="243" t="s">
        <v>187</v>
      </c>
    </row>
    <row r="354" s="13" customFormat="1">
      <c r="A354" s="13"/>
      <c r="B354" s="233"/>
      <c r="C354" s="234"/>
      <c r="D354" s="235" t="s">
        <v>199</v>
      </c>
      <c r="E354" s="236" t="s">
        <v>19</v>
      </c>
      <c r="F354" s="237" t="s">
        <v>855</v>
      </c>
      <c r="G354" s="234"/>
      <c r="H354" s="236" t="s">
        <v>19</v>
      </c>
      <c r="I354" s="238"/>
      <c r="J354" s="234"/>
      <c r="K354" s="234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199</v>
      </c>
      <c r="AU354" s="243" t="s">
        <v>81</v>
      </c>
      <c r="AV354" s="13" t="s">
        <v>79</v>
      </c>
      <c r="AW354" s="13" t="s">
        <v>33</v>
      </c>
      <c r="AX354" s="13" t="s">
        <v>72</v>
      </c>
      <c r="AY354" s="243" t="s">
        <v>187</v>
      </c>
    </row>
    <row r="355" s="13" customFormat="1">
      <c r="A355" s="13"/>
      <c r="B355" s="233"/>
      <c r="C355" s="234"/>
      <c r="D355" s="235" t="s">
        <v>199</v>
      </c>
      <c r="E355" s="236" t="s">
        <v>19</v>
      </c>
      <c r="F355" s="237" t="s">
        <v>856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199</v>
      </c>
      <c r="AU355" s="243" t="s">
        <v>81</v>
      </c>
      <c r="AV355" s="13" t="s">
        <v>79</v>
      </c>
      <c r="AW355" s="13" t="s">
        <v>33</v>
      </c>
      <c r="AX355" s="13" t="s">
        <v>72</v>
      </c>
      <c r="AY355" s="243" t="s">
        <v>187</v>
      </c>
    </row>
    <row r="356" s="14" customFormat="1">
      <c r="A356" s="14"/>
      <c r="B356" s="244"/>
      <c r="C356" s="245"/>
      <c r="D356" s="235" t="s">
        <v>199</v>
      </c>
      <c r="E356" s="246" t="s">
        <v>19</v>
      </c>
      <c r="F356" s="247" t="s">
        <v>944</v>
      </c>
      <c r="G356" s="245"/>
      <c r="H356" s="248">
        <v>21.625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199</v>
      </c>
      <c r="AU356" s="254" t="s">
        <v>81</v>
      </c>
      <c r="AV356" s="14" t="s">
        <v>81</v>
      </c>
      <c r="AW356" s="14" t="s">
        <v>33</v>
      </c>
      <c r="AX356" s="14" t="s">
        <v>72</v>
      </c>
      <c r="AY356" s="254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1035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3" customFormat="1">
      <c r="A358" s="13"/>
      <c r="B358" s="233"/>
      <c r="C358" s="234"/>
      <c r="D358" s="235" t="s">
        <v>199</v>
      </c>
      <c r="E358" s="236" t="s">
        <v>19</v>
      </c>
      <c r="F358" s="237" t="s">
        <v>921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199</v>
      </c>
      <c r="AU358" s="243" t="s">
        <v>81</v>
      </c>
      <c r="AV358" s="13" t="s">
        <v>79</v>
      </c>
      <c r="AW358" s="13" t="s">
        <v>33</v>
      </c>
      <c r="AX358" s="13" t="s">
        <v>72</v>
      </c>
      <c r="AY358" s="243" t="s">
        <v>187</v>
      </c>
    </row>
    <row r="359" s="13" customFormat="1">
      <c r="A359" s="13"/>
      <c r="B359" s="233"/>
      <c r="C359" s="234"/>
      <c r="D359" s="235" t="s">
        <v>199</v>
      </c>
      <c r="E359" s="236" t="s">
        <v>19</v>
      </c>
      <c r="F359" s="237" t="s">
        <v>855</v>
      </c>
      <c r="G359" s="234"/>
      <c r="H359" s="236" t="s">
        <v>19</v>
      </c>
      <c r="I359" s="238"/>
      <c r="J359" s="234"/>
      <c r="K359" s="234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199</v>
      </c>
      <c r="AU359" s="243" t="s">
        <v>81</v>
      </c>
      <c r="AV359" s="13" t="s">
        <v>79</v>
      </c>
      <c r="AW359" s="13" t="s">
        <v>33</v>
      </c>
      <c r="AX359" s="13" t="s">
        <v>72</v>
      </c>
      <c r="AY359" s="243" t="s">
        <v>187</v>
      </c>
    </row>
    <row r="360" s="13" customFormat="1">
      <c r="A360" s="13"/>
      <c r="B360" s="233"/>
      <c r="C360" s="234"/>
      <c r="D360" s="235" t="s">
        <v>199</v>
      </c>
      <c r="E360" s="236" t="s">
        <v>19</v>
      </c>
      <c r="F360" s="237" t="s">
        <v>856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199</v>
      </c>
      <c r="AU360" s="243" t="s">
        <v>81</v>
      </c>
      <c r="AV360" s="13" t="s">
        <v>79</v>
      </c>
      <c r="AW360" s="13" t="s">
        <v>33</v>
      </c>
      <c r="AX360" s="13" t="s">
        <v>72</v>
      </c>
      <c r="AY360" s="243" t="s">
        <v>187</v>
      </c>
    </row>
    <row r="361" s="14" customFormat="1">
      <c r="A361" s="14"/>
      <c r="B361" s="244"/>
      <c r="C361" s="245"/>
      <c r="D361" s="235" t="s">
        <v>199</v>
      </c>
      <c r="E361" s="246" t="s">
        <v>19</v>
      </c>
      <c r="F361" s="247" t="s">
        <v>946</v>
      </c>
      <c r="G361" s="245"/>
      <c r="H361" s="248">
        <v>11.73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199</v>
      </c>
      <c r="AU361" s="254" t="s">
        <v>81</v>
      </c>
      <c r="AV361" s="14" t="s">
        <v>81</v>
      </c>
      <c r="AW361" s="14" t="s">
        <v>33</v>
      </c>
      <c r="AX361" s="14" t="s">
        <v>72</v>
      </c>
      <c r="AY361" s="254" t="s">
        <v>187</v>
      </c>
    </row>
    <row r="362" s="13" customFormat="1">
      <c r="A362" s="13"/>
      <c r="B362" s="233"/>
      <c r="C362" s="234"/>
      <c r="D362" s="235" t="s">
        <v>199</v>
      </c>
      <c r="E362" s="236" t="s">
        <v>19</v>
      </c>
      <c r="F362" s="237" t="s">
        <v>1036</v>
      </c>
      <c r="G362" s="234"/>
      <c r="H362" s="236" t="s">
        <v>19</v>
      </c>
      <c r="I362" s="238"/>
      <c r="J362" s="234"/>
      <c r="K362" s="234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199</v>
      </c>
      <c r="AU362" s="243" t="s">
        <v>81</v>
      </c>
      <c r="AV362" s="13" t="s">
        <v>79</v>
      </c>
      <c r="AW362" s="13" t="s">
        <v>33</v>
      </c>
      <c r="AX362" s="13" t="s">
        <v>72</v>
      </c>
      <c r="AY362" s="243" t="s">
        <v>187</v>
      </c>
    </row>
    <row r="363" s="13" customFormat="1">
      <c r="A363" s="13"/>
      <c r="B363" s="233"/>
      <c r="C363" s="234"/>
      <c r="D363" s="235" t="s">
        <v>199</v>
      </c>
      <c r="E363" s="236" t="s">
        <v>19</v>
      </c>
      <c r="F363" s="237" t="s">
        <v>334</v>
      </c>
      <c r="G363" s="234"/>
      <c r="H363" s="236" t="s">
        <v>19</v>
      </c>
      <c r="I363" s="238"/>
      <c r="J363" s="234"/>
      <c r="K363" s="234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199</v>
      </c>
      <c r="AU363" s="243" t="s">
        <v>81</v>
      </c>
      <c r="AV363" s="13" t="s">
        <v>79</v>
      </c>
      <c r="AW363" s="13" t="s">
        <v>33</v>
      </c>
      <c r="AX363" s="13" t="s">
        <v>72</v>
      </c>
      <c r="AY363" s="243" t="s">
        <v>187</v>
      </c>
    </row>
    <row r="364" s="13" customFormat="1">
      <c r="A364" s="13"/>
      <c r="B364" s="233"/>
      <c r="C364" s="234"/>
      <c r="D364" s="235" t="s">
        <v>199</v>
      </c>
      <c r="E364" s="236" t="s">
        <v>19</v>
      </c>
      <c r="F364" s="237" t="s">
        <v>855</v>
      </c>
      <c r="G364" s="234"/>
      <c r="H364" s="236" t="s">
        <v>19</v>
      </c>
      <c r="I364" s="238"/>
      <c r="J364" s="234"/>
      <c r="K364" s="234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199</v>
      </c>
      <c r="AU364" s="243" t="s">
        <v>81</v>
      </c>
      <c r="AV364" s="13" t="s">
        <v>79</v>
      </c>
      <c r="AW364" s="13" t="s">
        <v>33</v>
      </c>
      <c r="AX364" s="13" t="s">
        <v>72</v>
      </c>
      <c r="AY364" s="243" t="s">
        <v>187</v>
      </c>
    </row>
    <row r="365" s="13" customFormat="1">
      <c r="A365" s="13"/>
      <c r="B365" s="233"/>
      <c r="C365" s="234"/>
      <c r="D365" s="235" t="s">
        <v>199</v>
      </c>
      <c r="E365" s="236" t="s">
        <v>19</v>
      </c>
      <c r="F365" s="237" t="s">
        <v>856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199</v>
      </c>
      <c r="AU365" s="243" t="s">
        <v>81</v>
      </c>
      <c r="AV365" s="13" t="s">
        <v>79</v>
      </c>
      <c r="AW365" s="13" t="s">
        <v>33</v>
      </c>
      <c r="AX365" s="13" t="s">
        <v>72</v>
      </c>
      <c r="AY365" s="243" t="s">
        <v>187</v>
      </c>
    </row>
    <row r="366" s="14" customFormat="1">
      <c r="A366" s="14"/>
      <c r="B366" s="244"/>
      <c r="C366" s="245"/>
      <c r="D366" s="235" t="s">
        <v>199</v>
      </c>
      <c r="E366" s="246" t="s">
        <v>19</v>
      </c>
      <c r="F366" s="247" t="s">
        <v>950</v>
      </c>
      <c r="G366" s="245"/>
      <c r="H366" s="248">
        <v>1.7250000000000001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199</v>
      </c>
      <c r="AU366" s="254" t="s">
        <v>81</v>
      </c>
      <c r="AV366" s="14" t="s">
        <v>81</v>
      </c>
      <c r="AW366" s="14" t="s">
        <v>33</v>
      </c>
      <c r="AX366" s="14" t="s">
        <v>72</v>
      </c>
      <c r="AY366" s="254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1037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3" customFormat="1">
      <c r="A368" s="13"/>
      <c r="B368" s="233"/>
      <c r="C368" s="234"/>
      <c r="D368" s="235" t="s">
        <v>199</v>
      </c>
      <c r="E368" s="236" t="s">
        <v>19</v>
      </c>
      <c r="F368" s="237" t="s">
        <v>337</v>
      </c>
      <c r="G368" s="234"/>
      <c r="H368" s="236" t="s">
        <v>19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199</v>
      </c>
      <c r="AU368" s="243" t="s">
        <v>81</v>
      </c>
      <c r="AV368" s="13" t="s">
        <v>79</v>
      </c>
      <c r="AW368" s="13" t="s">
        <v>33</v>
      </c>
      <c r="AX368" s="13" t="s">
        <v>72</v>
      </c>
      <c r="AY368" s="243" t="s">
        <v>187</v>
      </c>
    </row>
    <row r="369" s="13" customFormat="1">
      <c r="A369" s="13"/>
      <c r="B369" s="233"/>
      <c r="C369" s="234"/>
      <c r="D369" s="235" t="s">
        <v>199</v>
      </c>
      <c r="E369" s="236" t="s">
        <v>19</v>
      </c>
      <c r="F369" s="237" t="s">
        <v>855</v>
      </c>
      <c r="G369" s="234"/>
      <c r="H369" s="236" t="s">
        <v>19</v>
      </c>
      <c r="I369" s="238"/>
      <c r="J369" s="234"/>
      <c r="K369" s="234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199</v>
      </c>
      <c r="AU369" s="243" t="s">
        <v>81</v>
      </c>
      <c r="AV369" s="13" t="s">
        <v>79</v>
      </c>
      <c r="AW369" s="13" t="s">
        <v>33</v>
      </c>
      <c r="AX369" s="13" t="s">
        <v>72</v>
      </c>
      <c r="AY369" s="243" t="s">
        <v>187</v>
      </c>
    </row>
    <row r="370" s="13" customFormat="1">
      <c r="A370" s="13"/>
      <c r="B370" s="233"/>
      <c r="C370" s="234"/>
      <c r="D370" s="235" t="s">
        <v>199</v>
      </c>
      <c r="E370" s="236" t="s">
        <v>19</v>
      </c>
      <c r="F370" s="237" t="s">
        <v>856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199</v>
      </c>
      <c r="AU370" s="243" t="s">
        <v>81</v>
      </c>
      <c r="AV370" s="13" t="s">
        <v>79</v>
      </c>
      <c r="AW370" s="13" t="s">
        <v>33</v>
      </c>
      <c r="AX370" s="13" t="s">
        <v>72</v>
      </c>
      <c r="AY370" s="243" t="s">
        <v>187</v>
      </c>
    </row>
    <row r="371" s="14" customFormat="1">
      <c r="A371" s="14"/>
      <c r="B371" s="244"/>
      <c r="C371" s="245"/>
      <c r="D371" s="235" t="s">
        <v>199</v>
      </c>
      <c r="E371" s="246" t="s">
        <v>19</v>
      </c>
      <c r="F371" s="247" t="s">
        <v>952</v>
      </c>
      <c r="G371" s="245"/>
      <c r="H371" s="248">
        <v>8.9700000000000006</v>
      </c>
      <c r="I371" s="249"/>
      <c r="J371" s="245"/>
      <c r="K371" s="245"/>
      <c r="L371" s="250"/>
      <c r="M371" s="251"/>
      <c r="N371" s="252"/>
      <c r="O371" s="252"/>
      <c r="P371" s="252"/>
      <c r="Q371" s="252"/>
      <c r="R371" s="252"/>
      <c r="S371" s="252"/>
      <c r="T371" s="253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4" t="s">
        <v>199</v>
      </c>
      <c r="AU371" s="254" t="s">
        <v>81</v>
      </c>
      <c r="AV371" s="14" t="s">
        <v>81</v>
      </c>
      <c r="AW371" s="14" t="s">
        <v>33</v>
      </c>
      <c r="AX371" s="14" t="s">
        <v>72</v>
      </c>
      <c r="AY371" s="254" t="s">
        <v>187</v>
      </c>
    </row>
    <row r="372" s="13" customFormat="1">
      <c r="A372" s="13"/>
      <c r="B372" s="233"/>
      <c r="C372" s="234"/>
      <c r="D372" s="235" t="s">
        <v>199</v>
      </c>
      <c r="E372" s="236" t="s">
        <v>19</v>
      </c>
      <c r="F372" s="237" t="s">
        <v>1038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199</v>
      </c>
      <c r="AU372" s="243" t="s">
        <v>81</v>
      </c>
      <c r="AV372" s="13" t="s">
        <v>79</v>
      </c>
      <c r="AW372" s="13" t="s">
        <v>33</v>
      </c>
      <c r="AX372" s="13" t="s">
        <v>72</v>
      </c>
      <c r="AY372" s="243" t="s">
        <v>187</v>
      </c>
    </row>
    <row r="373" s="13" customFormat="1">
      <c r="A373" s="13"/>
      <c r="B373" s="233"/>
      <c r="C373" s="234"/>
      <c r="D373" s="235" t="s">
        <v>199</v>
      </c>
      <c r="E373" s="236" t="s">
        <v>19</v>
      </c>
      <c r="F373" s="237" t="s">
        <v>337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199</v>
      </c>
      <c r="AU373" s="243" t="s">
        <v>81</v>
      </c>
      <c r="AV373" s="13" t="s">
        <v>79</v>
      </c>
      <c r="AW373" s="13" t="s">
        <v>33</v>
      </c>
      <c r="AX373" s="13" t="s">
        <v>72</v>
      </c>
      <c r="AY373" s="243" t="s">
        <v>187</v>
      </c>
    </row>
    <row r="374" s="13" customFormat="1">
      <c r="A374" s="13"/>
      <c r="B374" s="233"/>
      <c r="C374" s="234"/>
      <c r="D374" s="235" t="s">
        <v>199</v>
      </c>
      <c r="E374" s="236" t="s">
        <v>19</v>
      </c>
      <c r="F374" s="237" t="s">
        <v>855</v>
      </c>
      <c r="G374" s="234"/>
      <c r="H374" s="236" t="s">
        <v>19</v>
      </c>
      <c r="I374" s="238"/>
      <c r="J374" s="234"/>
      <c r="K374" s="234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199</v>
      </c>
      <c r="AU374" s="243" t="s">
        <v>81</v>
      </c>
      <c r="AV374" s="13" t="s">
        <v>79</v>
      </c>
      <c r="AW374" s="13" t="s">
        <v>33</v>
      </c>
      <c r="AX374" s="13" t="s">
        <v>72</v>
      </c>
      <c r="AY374" s="243" t="s">
        <v>187</v>
      </c>
    </row>
    <row r="375" s="13" customFormat="1">
      <c r="A375" s="13"/>
      <c r="B375" s="233"/>
      <c r="C375" s="234"/>
      <c r="D375" s="235" t="s">
        <v>199</v>
      </c>
      <c r="E375" s="236" t="s">
        <v>19</v>
      </c>
      <c r="F375" s="237" t="s">
        <v>856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199</v>
      </c>
      <c r="AU375" s="243" t="s">
        <v>81</v>
      </c>
      <c r="AV375" s="13" t="s">
        <v>79</v>
      </c>
      <c r="AW375" s="13" t="s">
        <v>33</v>
      </c>
      <c r="AX375" s="13" t="s">
        <v>72</v>
      </c>
      <c r="AY375" s="243" t="s">
        <v>187</v>
      </c>
    </row>
    <row r="376" s="14" customFormat="1">
      <c r="A376" s="14"/>
      <c r="B376" s="244"/>
      <c r="C376" s="245"/>
      <c r="D376" s="235" t="s">
        <v>199</v>
      </c>
      <c r="E376" s="246" t="s">
        <v>19</v>
      </c>
      <c r="F376" s="247" t="s">
        <v>954</v>
      </c>
      <c r="G376" s="245"/>
      <c r="H376" s="248">
        <v>11.385</v>
      </c>
      <c r="I376" s="249"/>
      <c r="J376" s="245"/>
      <c r="K376" s="245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199</v>
      </c>
      <c r="AU376" s="254" t="s">
        <v>81</v>
      </c>
      <c r="AV376" s="14" t="s">
        <v>81</v>
      </c>
      <c r="AW376" s="14" t="s">
        <v>33</v>
      </c>
      <c r="AX376" s="14" t="s">
        <v>72</v>
      </c>
      <c r="AY376" s="254" t="s">
        <v>187</v>
      </c>
    </row>
    <row r="377" s="13" customFormat="1">
      <c r="A377" s="13"/>
      <c r="B377" s="233"/>
      <c r="C377" s="234"/>
      <c r="D377" s="235" t="s">
        <v>199</v>
      </c>
      <c r="E377" s="236" t="s">
        <v>19</v>
      </c>
      <c r="F377" s="237" t="s">
        <v>1039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199</v>
      </c>
      <c r="AU377" s="243" t="s">
        <v>81</v>
      </c>
      <c r="AV377" s="13" t="s">
        <v>79</v>
      </c>
      <c r="AW377" s="13" t="s">
        <v>33</v>
      </c>
      <c r="AX377" s="13" t="s">
        <v>72</v>
      </c>
      <c r="AY377" s="243" t="s">
        <v>187</v>
      </c>
    </row>
    <row r="378" s="13" customFormat="1">
      <c r="A378" s="13"/>
      <c r="B378" s="233"/>
      <c r="C378" s="234"/>
      <c r="D378" s="235" t="s">
        <v>199</v>
      </c>
      <c r="E378" s="236" t="s">
        <v>19</v>
      </c>
      <c r="F378" s="237" t="s">
        <v>307</v>
      </c>
      <c r="G378" s="234"/>
      <c r="H378" s="236" t="s">
        <v>19</v>
      </c>
      <c r="I378" s="238"/>
      <c r="J378" s="234"/>
      <c r="K378" s="234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199</v>
      </c>
      <c r="AU378" s="243" t="s">
        <v>81</v>
      </c>
      <c r="AV378" s="13" t="s">
        <v>79</v>
      </c>
      <c r="AW378" s="13" t="s">
        <v>33</v>
      </c>
      <c r="AX378" s="13" t="s">
        <v>72</v>
      </c>
      <c r="AY378" s="243" t="s">
        <v>187</v>
      </c>
    </row>
    <row r="379" s="13" customFormat="1">
      <c r="A379" s="13"/>
      <c r="B379" s="233"/>
      <c r="C379" s="234"/>
      <c r="D379" s="235" t="s">
        <v>199</v>
      </c>
      <c r="E379" s="236" t="s">
        <v>19</v>
      </c>
      <c r="F379" s="237" t="s">
        <v>855</v>
      </c>
      <c r="G379" s="234"/>
      <c r="H379" s="236" t="s">
        <v>19</v>
      </c>
      <c r="I379" s="238"/>
      <c r="J379" s="234"/>
      <c r="K379" s="234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199</v>
      </c>
      <c r="AU379" s="243" t="s">
        <v>81</v>
      </c>
      <c r="AV379" s="13" t="s">
        <v>79</v>
      </c>
      <c r="AW379" s="13" t="s">
        <v>33</v>
      </c>
      <c r="AX379" s="13" t="s">
        <v>72</v>
      </c>
      <c r="AY379" s="243" t="s">
        <v>187</v>
      </c>
    </row>
    <row r="380" s="13" customFormat="1">
      <c r="A380" s="13"/>
      <c r="B380" s="233"/>
      <c r="C380" s="234"/>
      <c r="D380" s="235" t="s">
        <v>199</v>
      </c>
      <c r="E380" s="236" t="s">
        <v>19</v>
      </c>
      <c r="F380" s="237" t="s">
        <v>856</v>
      </c>
      <c r="G380" s="234"/>
      <c r="H380" s="236" t="s">
        <v>19</v>
      </c>
      <c r="I380" s="238"/>
      <c r="J380" s="234"/>
      <c r="K380" s="234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199</v>
      </c>
      <c r="AU380" s="243" t="s">
        <v>81</v>
      </c>
      <c r="AV380" s="13" t="s">
        <v>79</v>
      </c>
      <c r="AW380" s="13" t="s">
        <v>33</v>
      </c>
      <c r="AX380" s="13" t="s">
        <v>72</v>
      </c>
      <c r="AY380" s="243" t="s">
        <v>187</v>
      </c>
    </row>
    <row r="381" s="14" customFormat="1">
      <c r="A381" s="14"/>
      <c r="B381" s="244"/>
      <c r="C381" s="245"/>
      <c r="D381" s="235" t="s">
        <v>199</v>
      </c>
      <c r="E381" s="246" t="s">
        <v>19</v>
      </c>
      <c r="F381" s="247" t="s">
        <v>1040</v>
      </c>
      <c r="G381" s="245"/>
      <c r="H381" s="248">
        <v>3.9929999999999999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199</v>
      </c>
      <c r="AU381" s="254" t="s">
        <v>81</v>
      </c>
      <c r="AV381" s="14" t="s">
        <v>81</v>
      </c>
      <c r="AW381" s="14" t="s">
        <v>33</v>
      </c>
      <c r="AX381" s="14" t="s">
        <v>72</v>
      </c>
      <c r="AY381" s="254" t="s">
        <v>187</v>
      </c>
    </row>
    <row r="382" s="13" customFormat="1">
      <c r="A382" s="13"/>
      <c r="B382" s="233"/>
      <c r="C382" s="234"/>
      <c r="D382" s="235" t="s">
        <v>199</v>
      </c>
      <c r="E382" s="236" t="s">
        <v>19</v>
      </c>
      <c r="F382" s="237" t="s">
        <v>1041</v>
      </c>
      <c r="G382" s="234"/>
      <c r="H382" s="236" t="s">
        <v>19</v>
      </c>
      <c r="I382" s="238"/>
      <c r="J382" s="234"/>
      <c r="K382" s="234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199</v>
      </c>
      <c r="AU382" s="243" t="s">
        <v>81</v>
      </c>
      <c r="AV382" s="13" t="s">
        <v>79</v>
      </c>
      <c r="AW382" s="13" t="s">
        <v>33</v>
      </c>
      <c r="AX382" s="13" t="s">
        <v>72</v>
      </c>
      <c r="AY382" s="243" t="s">
        <v>187</v>
      </c>
    </row>
    <row r="383" s="13" customFormat="1">
      <c r="A383" s="13"/>
      <c r="B383" s="233"/>
      <c r="C383" s="234"/>
      <c r="D383" s="235" t="s">
        <v>199</v>
      </c>
      <c r="E383" s="236" t="s">
        <v>19</v>
      </c>
      <c r="F383" s="237" t="s">
        <v>330</v>
      </c>
      <c r="G383" s="234"/>
      <c r="H383" s="236" t="s">
        <v>19</v>
      </c>
      <c r="I383" s="238"/>
      <c r="J383" s="234"/>
      <c r="K383" s="234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199</v>
      </c>
      <c r="AU383" s="243" t="s">
        <v>81</v>
      </c>
      <c r="AV383" s="13" t="s">
        <v>79</v>
      </c>
      <c r="AW383" s="13" t="s">
        <v>33</v>
      </c>
      <c r="AX383" s="13" t="s">
        <v>72</v>
      </c>
      <c r="AY383" s="243" t="s">
        <v>187</v>
      </c>
    </row>
    <row r="384" s="13" customFormat="1">
      <c r="A384" s="13"/>
      <c r="B384" s="233"/>
      <c r="C384" s="234"/>
      <c r="D384" s="235" t="s">
        <v>199</v>
      </c>
      <c r="E384" s="236" t="s">
        <v>19</v>
      </c>
      <c r="F384" s="237" t="s">
        <v>855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199</v>
      </c>
      <c r="AU384" s="243" t="s">
        <v>81</v>
      </c>
      <c r="AV384" s="13" t="s">
        <v>79</v>
      </c>
      <c r="AW384" s="13" t="s">
        <v>33</v>
      </c>
      <c r="AX384" s="13" t="s">
        <v>72</v>
      </c>
      <c r="AY384" s="243" t="s">
        <v>187</v>
      </c>
    </row>
    <row r="385" s="13" customFormat="1">
      <c r="A385" s="13"/>
      <c r="B385" s="233"/>
      <c r="C385" s="234"/>
      <c r="D385" s="235" t="s">
        <v>199</v>
      </c>
      <c r="E385" s="236" t="s">
        <v>19</v>
      </c>
      <c r="F385" s="237" t="s">
        <v>856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199</v>
      </c>
      <c r="AU385" s="243" t="s">
        <v>81</v>
      </c>
      <c r="AV385" s="13" t="s">
        <v>79</v>
      </c>
      <c r="AW385" s="13" t="s">
        <v>33</v>
      </c>
      <c r="AX385" s="13" t="s">
        <v>72</v>
      </c>
      <c r="AY385" s="243" t="s">
        <v>187</v>
      </c>
    </row>
    <row r="386" s="14" customFormat="1">
      <c r="A386" s="14"/>
      <c r="B386" s="244"/>
      <c r="C386" s="245"/>
      <c r="D386" s="235" t="s">
        <v>199</v>
      </c>
      <c r="E386" s="246" t="s">
        <v>19</v>
      </c>
      <c r="F386" s="247" t="s">
        <v>956</v>
      </c>
      <c r="G386" s="245"/>
      <c r="H386" s="248">
        <v>3.4060000000000001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199</v>
      </c>
      <c r="AU386" s="254" t="s">
        <v>81</v>
      </c>
      <c r="AV386" s="14" t="s">
        <v>81</v>
      </c>
      <c r="AW386" s="14" t="s">
        <v>33</v>
      </c>
      <c r="AX386" s="14" t="s">
        <v>72</v>
      </c>
      <c r="AY386" s="254" t="s">
        <v>187</v>
      </c>
    </row>
    <row r="387" s="15" customFormat="1">
      <c r="A387" s="15"/>
      <c r="B387" s="255"/>
      <c r="C387" s="256"/>
      <c r="D387" s="235" t="s">
        <v>199</v>
      </c>
      <c r="E387" s="257" t="s">
        <v>19</v>
      </c>
      <c r="F387" s="258" t="s">
        <v>210</v>
      </c>
      <c r="G387" s="256"/>
      <c r="H387" s="259">
        <v>62.834000000000003</v>
      </c>
      <c r="I387" s="260"/>
      <c r="J387" s="256"/>
      <c r="K387" s="256"/>
      <c r="L387" s="261"/>
      <c r="M387" s="262"/>
      <c r="N387" s="263"/>
      <c r="O387" s="263"/>
      <c r="P387" s="263"/>
      <c r="Q387" s="263"/>
      <c r="R387" s="263"/>
      <c r="S387" s="263"/>
      <c r="T387" s="264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5" t="s">
        <v>199</v>
      </c>
      <c r="AU387" s="265" t="s">
        <v>81</v>
      </c>
      <c r="AV387" s="15" t="s">
        <v>195</v>
      </c>
      <c r="AW387" s="15" t="s">
        <v>33</v>
      </c>
      <c r="AX387" s="15" t="s">
        <v>79</v>
      </c>
      <c r="AY387" s="265" t="s">
        <v>187</v>
      </c>
    </row>
    <row r="388" s="2" customFormat="1" ht="16.5" customHeight="1">
      <c r="A388" s="41"/>
      <c r="B388" s="42"/>
      <c r="C388" s="269" t="s">
        <v>808</v>
      </c>
      <c r="D388" s="269" t="s">
        <v>648</v>
      </c>
      <c r="E388" s="270" t="s">
        <v>863</v>
      </c>
      <c r="F388" s="271" t="s">
        <v>864</v>
      </c>
      <c r="G388" s="272" t="s">
        <v>193</v>
      </c>
      <c r="H388" s="273">
        <v>69.117000000000004</v>
      </c>
      <c r="I388" s="274"/>
      <c r="J388" s="275">
        <f>ROUND(I388*H388,2)</f>
        <v>0</v>
      </c>
      <c r="K388" s="271" t="s">
        <v>194</v>
      </c>
      <c r="L388" s="276"/>
      <c r="M388" s="277" t="s">
        <v>19</v>
      </c>
      <c r="N388" s="278" t="s">
        <v>43</v>
      </c>
      <c r="O388" s="87"/>
      <c r="P388" s="224">
        <f>O388*H388</f>
        <v>0</v>
      </c>
      <c r="Q388" s="224">
        <v>2.0000000000000002E-05</v>
      </c>
      <c r="R388" s="224">
        <f>Q388*H388</f>
        <v>0.0013823400000000001</v>
      </c>
      <c r="S388" s="224">
        <v>0</v>
      </c>
      <c r="T388" s="225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6" t="s">
        <v>745</v>
      </c>
      <c r="AT388" s="226" t="s">
        <v>648</v>
      </c>
      <c r="AU388" s="226" t="s">
        <v>81</v>
      </c>
      <c r="AY388" s="20" t="s">
        <v>187</v>
      </c>
      <c r="BE388" s="227">
        <f>IF(N388="základní",J388,0)</f>
        <v>0</v>
      </c>
      <c r="BF388" s="227">
        <f>IF(N388="snížená",J388,0)</f>
        <v>0</v>
      </c>
      <c r="BG388" s="227">
        <f>IF(N388="zákl. přenesená",J388,0)</f>
        <v>0</v>
      </c>
      <c r="BH388" s="227">
        <f>IF(N388="sníž. přenesená",J388,0)</f>
        <v>0</v>
      </c>
      <c r="BI388" s="227">
        <f>IF(N388="nulová",J388,0)</f>
        <v>0</v>
      </c>
      <c r="BJ388" s="20" t="s">
        <v>79</v>
      </c>
      <c r="BK388" s="227">
        <f>ROUND(I388*H388,2)</f>
        <v>0</v>
      </c>
      <c r="BL388" s="20" t="s">
        <v>265</v>
      </c>
      <c r="BM388" s="226" t="s">
        <v>1042</v>
      </c>
    </row>
    <row r="389" s="13" customFormat="1">
      <c r="A389" s="13"/>
      <c r="B389" s="233"/>
      <c r="C389" s="234"/>
      <c r="D389" s="235" t="s">
        <v>199</v>
      </c>
      <c r="E389" s="236" t="s">
        <v>19</v>
      </c>
      <c r="F389" s="237" t="s">
        <v>1034</v>
      </c>
      <c r="G389" s="234"/>
      <c r="H389" s="236" t="s">
        <v>19</v>
      </c>
      <c r="I389" s="238"/>
      <c r="J389" s="234"/>
      <c r="K389" s="234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199</v>
      </c>
      <c r="AU389" s="243" t="s">
        <v>81</v>
      </c>
      <c r="AV389" s="13" t="s">
        <v>79</v>
      </c>
      <c r="AW389" s="13" t="s">
        <v>33</v>
      </c>
      <c r="AX389" s="13" t="s">
        <v>72</v>
      </c>
      <c r="AY389" s="243" t="s">
        <v>187</v>
      </c>
    </row>
    <row r="390" s="13" customFormat="1">
      <c r="A390" s="13"/>
      <c r="B390" s="233"/>
      <c r="C390" s="234"/>
      <c r="D390" s="235" t="s">
        <v>199</v>
      </c>
      <c r="E390" s="236" t="s">
        <v>19</v>
      </c>
      <c r="F390" s="237" t="s">
        <v>921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199</v>
      </c>
      <c r="AU390" s="243" t="s">
        <v>81</v>
      </c>
      <c r="AV390" s="13" t="s">
        <v>79</v>
      </c>
      <c r="AW390" s="13" t="s">
        <v>33</v>
      </c>
      <c r="AX390" s="13" t="s">
        <v>72</v>
      </c>
      <c r="AY390" s="243" t="s">
        <v>187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855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3" customFormat="1">
      <c r="A392" s="13"/>
      <c r="B392" s="233"/>
      <c r="C392" s="234"/>
      <c r="D392" s="235" t="s">
        <v>199</v>
      </c>
      <c r="E392" s="236" t="s">
        <v>19</v>
      </c>
      <c r="F392" s="237" t="s">
        <v>856</v>
      </c>
      <c r="G392" s="234"/>
      <c r="H392" s="236" t="s">
        <v>19</v>
      </c>
      <c r="I392" s="238"/>
      <c r="J392" s="234"/>
      <c r="K392" s="234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199</v>
      </c>
      <c r="AU392" s="243" t="s">
        <v>81</v>
      </c>
      <c r="AV392" s="13" t="s">
        <v>79</v>
      </c>
      <c r="AW392" s="13" t="s">
        <v>33</v>
      </c>
      <c r="AX392" s="13" t="s">
        <v>72</v>
      </c>
      <c r="AY392" s="243" t="s">
        <v>187</v>
      </c>
    </row>
    <row r="393" s="14" customFormat="1">
      <c r="A393" s="14"/>
      <c r="B393" s="244"/>
      <c r="C393" s="245"/>
      <c r="D393" s="235" t="s">
        <v>199</v>
      </c>
      <c r="E393" s="246" t="s">
        <v>19</v>
      </c>
      <c r="F393" s="247" t="s">
        <v>944</v>
      </c>
      <c r="G393" s="245"/>
      <c r="H393" s="248">
        <v>21.625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199</v>
      </c>
      <c r="AU393" s="254" t="s">
        <v>81</v>
      </c>
      <c r="AV393" s="14" t="s">
        <v>81</v>
      </c>
      <c r="AW393" s="14" t="s">
        <v>33</v>
      </c>
      <c r="AX393" s="14" t="s">
        <v>72</v>
      </c>
      <c r="AY393" s="254" t="s">
        <v>187</v>
      </c>
    </row>
    <row r="394" s="13" customFormat="1">
      <c r="A394" s="13"/>
      <c r="B394" s="233"/>
      <c r="C394" s="234"/>
      <c r="D394" s="235" t="s">
        <v>199</v>
      </c>
      <c r="E394" s="236" t="s">
        <v>19</v>
      </c>
      <c r="F394" s="237" t="s">
        <v>1035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199</v>
      </c>
      <c r="AU394" s="243" t="s">
        <v>81</v>
      </c>
      <c r="AV394" s="13" t="s">
        <v>79</v>
      </c>
      <c r="AW394" s="13" t="s">
        <v>33</v>
      </c>
      <c r="AX394" s="13" t="s">
        <v>72</v>
      </c>
      <c r="AY394" s="243" t="s">
        <v>187</v>
      </c>
    </row>
    <row r="395" s="13" customFormat="1">
      <c r="A395" s="13"/>
      <c r="B395" s="233"/>
      <c r="C395" s="234"/>
      <c r="D395" s="235" t="s">
        <v>199</v>
      </c>
      <c r="E395" s="236" t="s">
        <v>19</v>
      </c>
      <c r="F395" s="237" t="s">
        <v>921</v>
      </c>
      <c r="G395" s="234"/>
      <c r="H395" s="236" t="s">
        <v>19</v>
      </c>
      <c r="I395" s="238"/>
      <c r="J395" s="234"/>
      <c r="K395" s="234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199</v>
      </c>
      <c r="AU395" s="243" t="s">
        <v>81</v>
      </c>
      <c r="AV395" s="13" t="s">
        <v>79</v>
      </c>
      <c r="AW395" s="13" t="s">
        <v>33</v>
      </c>
      <c r="AX395" s="13" t="s">
        <v>72</v>
      </c>
      <c r="AY395" s="243" t="s">
        <v>187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855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3" customFormat="1">
      <c r="A397" s="13"/>
      <c r="B397" s="233"/>
      <c r="C397" s="234"/>
      <c r="D397" s="235" t="s">
        <v>199</v>
      </c>
      <c r="E397" s="236" t="s">
        <v>19</v>
      </c>
      <c r="F397" s="237" t="s">
        <v>856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199</v>
      </c>
      <c r="AU397" s="243" t="s">
        <v>81</v>
      </c>
      <c r="AV397" s="13" t="s">
        <v>79</v>
      </c>
      <c r="AW397" s="13" t="s">
        <v>33</v>
      </c>
      <c r="AX397" s="13" t="s">
        <v>72</v>
      </c>
      <c r="AY397" s="243" t="s">
        <v>187</v>
      </c>
    </row>
    <row r="398" s="14" customFormat="1">
      <c r="A398" s="14"/>
      <c r="B398" s="244"/>
      <c r="C398" s="245"/>
      <c r="D398" s="235" t="s">
        <v>199</v>
      </c>
      <c r="E398" s="246" t="s">
        <v>19</v>
      </c>
      <c r="F398" s="247" t="s">
        <v>946</v>
      </c>
      <c r="G398" s="245"/>
      <c r="H398" s="248">
        <v>11.73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199</v>
      </c>
      <c r="AU398" s="254" t="s">
        <v>81</v>
      </c>
      <c r="AV398" s="14" t="s">
        <v>81</v>
      </c>
      <c r="AW398" s="14" t="s">
        <v>33</v>
      </c>
      <c r="AX398" s="14" t="s">
        <v>72</v>
      </c>
      <c r="AY398" s="254" t="s">
        <v>187</v>
      </c>
    </row>
    <row r="399" s="13" customFormat="1">
      <c r="A399" s="13"/>
      <c r="B399" s="233"/>
      <c r="C399" s="234"/>
      <c r="D399" s="235" t="s">
        <v>199</v>
      </c>
      <c r="E399" s="236" t="s">
        <v>19</v>
      </c>
      <c r="F399" s="237" t="s">
        <v>1036</v>
      </c>
      <c r="G399" s="234"/>
      <c r="H399" s="236" t="s">
        <v>19</v>
      </c>
      <c r="I399" s="238"/>
      <c r="J399" s="234"/>
      <c r="K399" s="234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199</v>
      </c>
      <c r="AU399" s="243" t="s">
        <v>81</v>
      </c>
      <c r="AV399" s="13" t="s">
        <v>79</v>
      </c>
      <c r="AW399" s="13" t="s">
        <v>33</v>
      </c>
      <c r="AX399" s="13" t="s">
        <v>72</v>
      </c>
      <c r="AY399" s="243" t="s">
        <v>187</v>
      </c>
    </row>
    <row r="400" s="13" customFormat="1">
      <c r="A400" s="13"/>
      <c r="B400" s="233"/>
      <c r="C400" s="234"/>
      <c r="D400" s="235" t="s">
        <v>199</v>
      </c>
      <c r="E400" s="236" t="s">
        <v>19</v>
      </c>
      <c r="F400" s="237" t="s">
        <v>334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199</v>
      </c>
      <c r="AU400" s="243" t="s">
        <v>81</v>
      </c>
      <c r="AV400" s="13" t="s">
        <v>79</v>
      </c>
      <c r="AW400" s="13" t="s">
        <v>33</v>
      </c>
      <c r="AX400" s="13" t="s">
        <v>72</v>
      </c>
      <c r="AY400" s="243" t="s">
        <v>187</v>
      </c>
    </row>
    <row r="401" s="13" customFormat="1">
      <c r="A401" s="13"/>
      <c r="B401" s="233"/>
      <c r="C401" s="234"/>
      <c r="D401" s="235" t="s">
        <v>199</v>
      </c>
      <c r="E401" s="236" t="s">
        <v>19</v>
      </c>
      <c r="F401" s="237" t="s">
        <v>855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199</v>
      </c>
      <c r="AU401" s="243" t="s">
        <v>81</v>
      </c>
      <c r="AV401" s="13" t="s">
        <v>79</v>
      </c>
      <c r="AW401" s="13" t="s">
        <v>33</v>
      </c>
      <c r="AX401" s="13" t="s">
        <v>72</v>
      </c>
      <c r="AY401" s="243" t="s">
        <v>187</v>
      </c>
    </row>
    <row r="402" s="13" customFormat="1">
      <c r="A402" s="13"/>
      <c r="B402" s="233"/>
      <c r="C402" s="234"/>
      <c r="D402" s="235" t="s">
        <v>199</v>
      </c>
      <c r="E402" s="236" t="s">
        <v>19</v>
      </c>
      <c r="F402" s="237" t="s">
        <v>856</v>
      </c>
      <c r="G402" s="234"/>
      <c r="H402" s="236" t="s">
        <v>19</v>
      </c>
      <c r="I402" s="238"/>
      <c r="J402" s="234"/>
      <c r="K402" s="234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199</v>
      </c>
      <c r="AU402" s="243" t="s">
        <v>81</v>
      </c>
      <c r="AV402" s="13" t="s">
        <v>79</v>
      </c>
      <c r="AW402" s="13" t="s">
        <v>33</v>
      </c>
      <c r="AX402" s="13" t="s">
        <v>72</v>
      </c>
      <c r="AY402" s="243" t="s">
        <v>187</v>
      </c>
    </row>
    <row r="403" s="14" customFormat="1">
      <c r="A403" s="14"/>
      <c r="B403" s="244"/>
      <c r="C403" s="245"/>
      <c r="D403" s="235" t="s">
        <v>199</v>
      </c>
      <c r="E403" s="246" t="s">
        <v>19</v>
      </c>
      <c r="F403" s="247" t="s">
        <v>950</v>
      </c>
      <c r="G403" s="245"/>
      <c r="H403" s="248">
        <v>1.7250000000000001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199</v>
      </c>
      <c r="AU403" s="254" t="s">
        <v>81</v>
      </c>
      <c r="AV403" s="14" t="s">
        <v>81</v>
      </c>
      <c r="AW403" s="14" t="s">
        <v>33</v>
      </c>
      <c r="AX403" s="14" t="s">
        <v>72</v>
      </c>
      <c r="AY403" s="254" t="s">
        <v>187</v>
      </c>
    </row>
    <row r="404" s="13" customFormat="1">
      <c r="A404" s="13"/>
      <c r="B404" s="233"/>
      <c r="C404" s="234"/>
      <c r="D404" s="235" t="s">
        <v>199</v>
      </c>
      <c r="E404" s="236" t="s">
        <v>19</v>
      </c>
      <c r="F404" s="237" t="s">
        <v>1037</v>
      </c>
      <c r="G404" s="234"/>
      <c r="H404" s="236" t="s">
        <v>19</v>
      </c>
      <c r="I404" s="238"/>
      <c r="J404" s="234"/>
      <c r="K404" s="234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199</v>
      </c>
      <c r="AU404" s="243" t="s">
        <v>81</v>
      </c>
      <c r="AV404" s="13" t="s">
        <v>79</v>
      </c>
      <c r="AW404" s="13" t="s">
        <v>33</v>
      </c>
      <c r="AX404" s="13" t="s">
        <v>72</v>
      </c>
      <c r="AY404" s="243" t="s">
        <v>187</v>
      </c>
    </row>
    <row r="405" s="13" customFormat="1">
      <c r="A405" s="13"/>
      <c r="B405" s="233"/>
      <c r="C405" s="234"/>
      <c r="D405" s="235" t="s">
        <v>199</v>
      </c>
      <c r="E405" s="236" t="s">
        <v>19</v>
      </c>
      <c r="F405" s="237" t="s">
        <v>337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199</v>
      </c>
      <c r="AU405" s="243" t="s">
        <v>81</v>
      </c>
      <c r="AV405" s="13" t="s">
        <v>79</v>
      </c>
      <c r="AW405" s="13" t="s">
        <v>33</v>
      </c>
      <c r="AX405" s="13" t="s">
        <v>72</v>
      </c>
      <c r="AY405" s="243" t="s">
        <v>187</v>
      </c>
    </row>
    <row r="406" s="13" customFormat="1">
      <c r="A406" s="13"/>
      <c r="B406" s="233"/>
      <c r="C406" s="234"/>
      <c r="D406" s="235" t="s">
        <v>199</v>
      </c>
      <c r="E406" s="236" t="s">
        <v>19</v>
      </c>
      <c r="F406" s="237" t="s">
        <v>855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199</v>
      </c>
      <c r="AU406" s="243" t="s">
        <v>81</v>
      </c>
      <c r="AV406" s="13" t="s">
        <v>79</v>
      </c>
      <c r="AW406" s="13" t="s">
        <v>33</v>
      </c>
      <c r="AX406" s="13" t="s">
        <v>72</v>
      </c>
      <c r="AY406" s="243" t="s">
        <v>187</v>
      </c>
    </row>
    <row r="407" s="13" customFormat="1">
      <c r="A407" s="13"/>
      <c r="B407" s="233"/>
      <c r="C407" s="234"/>
      <c r="D407" s="235" t="s">
        <v>199</v>
      </c>
      <c r="E407" s="236" t="s">
        <v>19</v>
      </c>
      <c r="F407" s="237" t="s">
        <v>856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199</v>
      </c>
      <c r="AU407" s="243" t="s">
        <v>81</v>
      </c>
      <c r="AV407" s="13" t="s">
        <v>79</v>
      </c>
      <c r="AW407" s="13" t="s">
        <v>33</v>
      </c>
      <c r="AX407" s="13" t="s">
        <v>72</v>
      </c>
      <c r="AY407" s="243" t="s">
        <v>187</v>
      </c>
    </row>
    <row r="408" s="14" customFormat="1">
      <c r="A408" s="14"/>
      <c r="B408" s="244"/>
      <c r="C408" s="245"/>
      <c r="D408" s="235" t="s">
        <v>199</v>
      </c>
      <c r="E408" s="246" t="s">
        <v>19</v>
      </c>
      <c r="F408" s="247" t="s">
        <v>952</v>
      </c>
      <c r="G408" s="245"/>
      <c r="H408" s="248">
        <v>8.9700000000000006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199</v>
      </c>
      <c r="AU408" s="254" t="s">
        <v>81</v>
      </c>
      <c r="AV408" s="14" t="s">
        <v>81</v>
      </c>
      <c r="AW408" s="14" t="s">
        <v>33</v>
      </c>
      <c r="AX408" s="14" t="s">
        <v>72</v>
      </c>
      <c r="AY408" s="254" t="s">
        <v>187</v>
      </c>
    </row>
    <row r="409" s="13" customFormat="1">
      <c r="A409" s="13"/>
      <c r="B409" s="233"/>
      <c r="C409" s="234"/>
      <c r="D409" s="235" t="s">
        <v>199</v>
      </c>
      <c r="E409" s="236" t="s">
        <v>19</v>
      </c>
      <c r="F409" s="237" t="s">
        <v>1038</v>
      </c>
      <c r="G409" s="234"/>
      <c r="H409" s="236" t="s">
        <v>19</v>
      </c>
      <c r="I409" s="238"/>
      <c r="J409" s="234"/>
      <c r="K409" s="234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199</v>
      </c>
      <c r="AU409" s="243" t="s">
        <v>81</v>
      </c>
      <c r="AV409" s="13" t="s">
        <v>79</v>
      </c>
      <c r="AW409" s="13" t="s">
        <v>33</v>
      </c>
      <c r="AX409" s="13" t="s">
        <v>72</v>
      </c>
      <c r="AY409" s="243" t="s">
        <v>187</v>
      </c>
    </row>
    <row r="410" s="13" customFormat="1">
      <c r="A410" s="13"/>
      <c r="B410" s="233"/>
      <c r="C410" s="234"/>
      <c r="D410" s="235" t="s">
        <v>199</v>
      </c>
      <c r="E410" s="236" t="s">
        <v>19</v>
      </c>
      <c r="F410" s="237" t="s">
        <v>337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199</v>
      </c>
      <c r="AU410" s="243" t="s">
        <v>81</v>
      </c>
      <c r="AV410" s="13" t="s">
        <v>79</v>
      </c>
      <c r="AW410" s="13" t="s">
        <v>33</v>
      </c>
      <c r="AX410" s="13" t="s">
        <v>72</v>
      </c>
      <c r="AY410" s="243" t="s">
        <v>187</v>
      </c>
    </row>
    <row r="411" s="13" customFormat="1">
      <c r="A411" s="13"/>
      <c r="B411" s="233"/>
      <c r="C411" s="234"/>
      <c r="D411" s="235" t="s">
        <v>199</v>
      </c>
      <c r="E411" s="236" t="s">
        <v>19</v>
      </c>
      <c r="F411" s="237" t="s">
        <v>855</v>
      </c>
      <c r="G411" s="234"/>
      <c r="H411" s="236" t="s">
        <v>19</v>
      </c>
      <c r="I411" s="238"/>
      <c r="J411" s="234"/>
      <c r="K411" s="234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199</v>
      </c>
      <c r="AU411" s="243" t="s">
        <v>81</v>
      </c>
      <c r="AV411" s="13" t="s">
        <v>79</v>
      </c>
      <c r="AW411" s="13" t="s">
        <v>33</v>
      </c>
      <c r="AX411" s="13" t="s">
        <v>72</v>
      </c>
      <c r="AY411" s="243" t="s">
        <v>187</v>
      </c>
    </row>
    <row r="412" s="13" customFormat="1">
      <c r="A412" s="13"/>
      <c r="B412" s="233"/>
      <c r="C412" s="234"/>
      <c r="D412" s="235" t="s">
        <v>199</v>
      </c>
      <c r="E412" s="236" t="s">
        <v>19</v>
      </c>
      <c r="F412" s="237" t="s">
        <v>856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199</v>
      </c>
      <c r="AU412" s="243" t="s">
        <v>81</v>
      </c>
      <c r="AV412" s="13" t="s">
        <v>79</v>
      </c>
      <c r="AW412" s="13" t="s">
        <v>33</v>
      </c>
      <c r="AX412" s="13" t="s">
        <v>72</v>
      </c>
      <c r="AY412" s="243" t="s">
        <v>187</v>
      </c>
    </row>
    <row r="413" s="14" customFormat="1">
      <c r="A413" s="14"/>
      <c r="B413" s="244"/>
      <c r="C413" s="245"/>
      <c r="D413" s="235" t="s">
        <v>199</v>
      </c>
      <c r="E413" s="246" t="s">
        <v>19</v>
      </c>
      <c r="F413" s="247" t="s">
        <v>954</v>
      </c>
      <c r="G413" s="245"/>
      <c r="H413" s="248">
        <v>11.385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199</v>
      </c>
      <c r="AU413" s="254" t="s">
        <v>81</v>
      </c>
      <c r="AV413" s="14" t="s">
        <v>81</v>
      </c>
      <c r="AW413" s="14" t="s">
        <v>33</v>
      </c>
      <c r="AX413" s="14" t="s">
        <v>72</v>
      </c>
      <c r="AY413" s="254" t="s">
        <v>187</v>
      </c>
    </row>
    <row r="414" s="13" customFormat="1">
      <c r="A414" s="13"/>
      <c r="B414" s="233"/>
      <c r="C414" s="234"/>
      <c r="D414" s="235" t="s">
        <v>199</v>
      </c>
      <c r="E414" s="236" t="s">
        <v>19</v>
      </c>
      <c r="F414" s="237" t="s">
        <v>1039</v>
      </c>
      <c r="G414" s="234"/>
      <c r="H414" s="236" t="s">
        <v>19</v>
      </c>
      <c r="I414" s="238"/>
      <c r="J414" s="234"/>
      <c r="K414" s="234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199</v>
      </c>
      <c r="AU414" s="243" t="s">
        <v>81</v>
      </c>
      <c r="AV414" s="13" t="s">
        <v>79</v>
      </c>
      <c r="AW414" s="13" t="s">
        <v>33</v>
      </c>
      <c r="AX414" s="13" t="s">
        <v>72</v>
      </c>
      <c r="AY414" s="243" t="s">
        <v>187</v>
      </c>
    </row>
    <row r="415" s="13" customFormat="1">
      <c r="A415" s="13"/>
      <c r="B415" s="233"/>
      <c r="C415" s="234"/>
      <c r="D415" s="235" t="s">
        <v>199</v>
      </c>
      <c r="E415" s="236" t="s">
        <v>19</v>
      </c>
      <c r="F415" s="237" t="s">
        <v>307</v>
      </c>
      <c r="G415" s="234"/>
      <c r="H415" s="236" t="s">
        <v>19</v>
      </c>
      <c r="I415" s="238"/>
      <c r="J415" s="234"/>
      <c r="K415" s="234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199</v>
      </c>
      <c r="AU415" s="243" t="s">
        <v>81</v>
      </c>
      <c r="AV415" s="13" t="s">
        <v>79</v>
      </c>
      <c r="AW415" s="13" t="s">
        <v>33</v>
      </c>
      <c r="AX415" s="13" t="s">
        <v>72</v>
      </c>
      <c r="AY415" s="243" t="s">
        <v>187</v>
      </c>
    </row>
    <row r="416" s="13" customFormat="1">
      <c r="A416" s="13"/>
      <c r="B416" s="233"/>
      <c r="C416" s="234"/>
      <c r="D416" s="235" t="s">
        <v>199</v>
      </c>
      <c r="E416" s="236" t="s">
        <v>19</v>
      </c>
      <c r="F416" s="237" t="s">
        <v>855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199</v>
      </c>
      <c r="AU416" s="243" t="s">
        <v>81</v>
      </c>
      <c r="AV416" s="13" t="s">
        <v>79</v>
      </c>
      <c r="AW416" s="13" t="s">
        <v>33</v>
      </c>
      <c r="AX416" s="13" t="s">
        <v>72</v>
      </c>
      <c r="AY416" s="243" t="s">
        <v>187</v>
      </c>
    </row>
    <row r="417" s="13" customFormat="1">
      <c r="A417" s="13"/>
      <c r="B417" s="233"/>
      <c r="C417" s="234"/>
      <c r="D417" s="235" t="s">
        <v>199</v>
      </c>
      <c r="E417" s="236" t="s">
        <v>19</v>
      </c>
      <c r="F417" s="237" t="s">
        <v>856</v>
      </c>
      <c r="G417" s="234"/>
      <c r="H417" s="236" t="s">
        <v>19</v>
      </c>
      <c r="I417" s="238"/>
      <c r="J417" s="234"/>
      <c r="K417" s="234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199</v>
      </c>
      <c r="AU417" s="243" t="s">
        <v>81</v>
      </c>
      <c r="AV417" s="13" t="s">
        <v>79</v>
      </c>
      <c r="AW417" s="13" t="s">
        <v>33</v>
      </c>
      <c r="AX417" s="13" t="s">
        <v>72</v>
      </c>
      <c r="AY417" s="243" t="s">
        <v>187</v>
      </c>
    </row>
    <row r="418" s="14" customFormat="1">
      <c r="A418" s="14"/>
      <c r="B418" s="244"/>
      <c r="C418" s="245"/>
      <c r="D418" s="235" t="s">
        <v>199</v>
      </c>
      <c r="E418" s="246" t="s">
        <v>19</v>
      </c>
      <c r="F418" s="247" t="s">
        <v>1040</v>
      </c>
      <c r="G418" s="245"/>
      <c r="H418" s="248">
        <v>3.9929999999999999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199</v>
      </c>
      <c r="AU418" s="254" t="s">
        <v>81</v>
      </c>
      <c r="AV418" s="14" t="s">
        <v>81</v>
      </c>
      <c r="AW418" s="14" t="s">
        <v>33</v>
      </c>
      <c r="AX418" s="14" t="s">
        <v>72</v>
      </c>
      <c r="AY418" s="254" t="s">
        <v>187</v>
      </c>
    </row>
    <row r="419" s="13" customFormat="1">
      <c r="A419" s="13"/>
      <c r="B419" s="233"/>
      <c r="C419" s="234"/>
      <c r="D419" s="235" t="s">
        <v>199</v>
      </c>
      <c r="E419" s="236" t="s">
        <v>19</v>
      </c>
      <c r="F419" s="237" t="s">
        <v>1041</v>
      </c>
      <c r="G419" s="234"/>
      <c r="H419" s="236" t="s">
        <v>19</v>
      </c>
      <c r="I419" s="238"/>
      <c r="J419" s="234"/>
      <c r="K419" s="234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199</v>
      </c>
      <c r="AU419" s="243" t="s">
        <v>81</v>
      </c>
      <c r="AV419" s="13" t="s">
        <v>79</v>
      </c>
      <c r="AW419" s="13" t="s">
        <v>33</v>
      </c>
      <c r="AX419" s="13" t="s">
        <v>72</v>
      </c>
      <c r="AY419" s="243" t="s">
        <v>187</v>
      </c>
    </row>
    <row r="420" s="13" customFormat="1">
      <c r="A420" s="13"/>
      <c r="B420" s="233"/>
      <c r="C420" s="234"/>
      <c r="D420" s="235" t="s">
        <v>199</v>
      </c>
      <c r="E420" s="236" t="s">
        <v>19</v>
      </c>
      <c r="F420" s="237" t="s">
        <v>330</v>
      </c>
      <c r="G420" s="234"/>
      <c r="H420" s="236" t="s">
        <v>19</v>
      </c>
      <c r="I420" s="238"/>
      <c r="J420" s="234"/>
      <c r="K420" s="234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199</v>
      </c>
      <c r="AU420" s="243" t="s">
        <v>81</v>
      </c>
      <c r="AV420" s="13" t="s">
        <v>79</v>
      </c>
      <c r="AW420" s="13" t="s">
        <v>33</v>
      </c>
      <c r="AX420" s="13" t="s">
        <v>72</v>
      </c>
      <c r="AY420" s="243" t="s">
        <v>187</v>
      </c>
    </row>
    <row r="421" s="13" customFormat="1">
      <c r="A421" s="13"/>
      <c r="B421" s="233"/>
      <c r="C421" s="234"/>
      <c r="D421" s="235" t="s">
        <v>199</v>
      </c>
      <c r="E421" s="236" t="s">
        <v>19</v>
      </c>
      <c r="F421" s="237" t="s">
        <v>855</v>
      </c>
      <c r="G421" s="234"/>
      <c r="H421" s="236" t="s">
        <v>19</v>
      </c>
      <c r="I421" s="238"/>
      <c r="J421" s="234"/>
      <c r="K421" s="234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199</v>
      </c>
      <c r="AU421" s="243" t="s">
        <v>81</v>
      </c>
      <c r="AV421" s="13" t="s">
        <v>79</v>
      </c>
      <c r="AW421" s="13" t="s">
        <v>33</v>
      </c>
      <c r="AX421" s="13" t="s">
        <v>72</v>
      </c>
      <c r="AY421" s="243" t="s">
        <v>187</v>
      </c>
    </row>
    <row r="422" s="13" customFormat="1">
      <c r="A422" s="13"/>
      <c r="B422" s="233"/>
      <c r="C422" s="234"/>
      <c r="D422" s="235" t="s">
        <v>199</v>
      </c>
      <c r="E422" s="236" t="s">
        <v>19</v>
      </c>
      <c r="F422" s="237" t="s">
        <v>856</v>
      </c>
      <c r="G422" s="234"/>
      <c r="H422" s="236" t="s">
        <v>19</v>
      </c>
      <c r="I422" s="238"/>
      <c r="J422" s="234"/>
      <c r="K422" s="234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199</v>
      </c>
      <c r="AU422" s="243" t="s">
        <v>81</v>
      </c>
      <c r="AV422" s="13" t="s">
        <v>79</v>
      </c>
      <c r="AW422" s="13" t="s">
        <v>33</v>
      </c>
      <c r="AX422" s="13" t="s">
        <v>72</v>
      </c>
      <c r="AY422" s="243" t="s">
        <v>187</v>
      </c>
    </row>
    <row r="423" s="14" customFormat="1">
      <c r="A423" s="14"/>
      <c r="B423" s="244"/>
      <c r="C423" s="245"/>
      <c r="D423" s="235" t="s">
        <v>199</v>
      </c>
      <c r="E423" s="246" t="s">
        <v>19</v>
      </c>
      <c r="F423" s="247" t="s">
        <v>956</v>
      </c>
      <c r="G423" s="245"/>
      <c r="H423" s="248">
        <v>3.4060000000000001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199</v>
      </c>
      <c r="AU423" s="254" t="s">
        <v>81</v>
      </c>
      <c r="AV423" s="14" t="s">
        <v>81</v>
      </c>
      <c r="AW423" s="14" t="s">
        <v>33</v>
      </c>
      <c r="AX423" s="14" t="s">
        <v>72</v>
      </c>
      <c r="AY423" s="254" t="s">
        <v>187</v>
      </c>
    </row>
    <row r="424" s="15" customFormat="1">
      <c r="A424" s="15"/>
      <c r="B424" s="255"/>
      <c r="C424" s="256"/>
      <c r="D424" s="235" t="s">
        <v>199</v>
      </c>
      <c r="E424" s="257" t="s">
        <v>19</v>
      </c>
      <c r="F424" s="258" t="s">
        <v>210</v>
      </c>
      <c r="G424" s="256"/>
      <c r="H424" s="259">
        <v>62.834000000000003</v>
      </c>
      <c r="I424" s="260"/>
      <c r="J424" s="256"/>
      <c r="K424" s="256"/>
      <c r="L424" s="261"/>
      <c r="M424" s="262"/>
      <c r="N424" s="263"/>
      <c r="O424" s="263"/>
      <c r="P424" s="263"/>
      <c r="Q424" s="263"/>
      <c r="R424" s="263"/>
      <c r="S424" s="263"/>
      <c r="T424" s="264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65" t="s">
        <v>199</v>
      </c>
      <c r="AU424" s="265" t="s">
        <v>81</v>
      </c>
      <c r="AV424" s="15" t="s">
        <v>195</v>
      </c>
      <c r="AW424" s="15" t="s">
        <v>33</v>
      </c>
      <c r="AX424" s="15" t="s">
        <v>79</v>
      </c>
      <c r="AY424" s="265" t="s">
        <v>187</v>
      </c>
    </row>
    <row r="425" s="14" customFormat="1">
      <c r="A425" s="14"/>
      <c r="B425" s="244"/>
      <c r="C425" s="245"/>
      <c r="D425" s="235" t="s">
        <v>199</v>
      </c>
      <c r="E425" s="245"/>
      <c r="F425" s="247" t="s">
        <v>1043</v>
      </c>
      <c r="G425" s="245"/>
      <c r="H425" s="248">
        <v>69.117000000000004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199</v>
      </c>
      <c r="AU425" s="254" t="s">
        <v>81</v>
      </c>
      <c r="AV425" s="14" t="s">
        <v>81</v>
      </c>
      <c r="AW425" s="14" t="s">
        <v>4</v>
      </c>
      <c r="AX425" s="14" t="s">
        <v>79</v>
      </c>
      <c r="AY425" s="254" t="s">
        <v>187</v>
      </c>
    </row>
    <row r="426" s="2" customFormat="1" ht="24.15" customHeight="1">
      <c r="A426" s="41"/>
      <c r="B426" s="42"/>
      <c r="C426" s="215" t="s">
        <v>812</v>
      </c>
      <c r="D426" s="215" t="s">
        <v>190</v>
      </c>
      <c r="E426" s="216" t="s">
        <v>868</v>
      </c>
      <c r="F426" s="217" t="s">
        <v>869</v>
      </c>
      <c r="G426" s="218" t="s">
        <v>193</v>
      </c>
      <c r="H426" s="219">
        <v>28.584</v>
      </c>
      <c r="I426" s="220"/>
      <c r="J426" s="221">
        <f>ROUND(I426*H426,2)</f>
        <v>0</v>
      </c>
      <c r="K426" s="217" t="s">
        <v>194</v>
      </c>
      <c r="L426" s="47"/>
      <c r="M426" s="222" t="s">
        <v>19</v>
      </c>
      <c r="N426" s="223" t="s">
        <v>43</v>
      </c>
      <c r="O426" s="87"/>
      <c r="P426" s="224">
        <f>O426*H426</f>
        <v>0</v>
      </c>
      <c r="Q426" s="224">
        <v>0</v>
      </c>
      <c r="R426" s="224">
        <f>Q426*H426</f>
        <v>0</v>
      </c>
      <c r="S426" s="224">
        <v>3.0000000000000001E-05</v>
      </c>
      <c r="T426" s="225">
        <f>S426*H426</f>
        <v>0.00085751999999999996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6" t="s">
        <v>265</v>
      </c>
      <c r="AT426" s="226" t="s">
        <v>190</v>
      </c>
      <c r="AU426" s="226" t="s">
        <v>81</v>
      </c>
      <c r="AY426" s="20" t="s">
        <v>187</v>
      </c>
      <c r="BE426" s="227">
        <f>IF(N426="základní",J426,0)</f>
        <v>0</v>
      </c>
      <c r="BF426" s="227">
        <f>IF(N426="snížená",J426,0)</f>
        <v>0</v>
      </c>
      <c r="BG426" s="227">
        <f>IF(N426="zákl. přenesená",J426,0)</f>
        <v>0</v>
      </c>
      <c r="BH426" s="227">
        <f>IF(N426="sníž. přenesená",J426,0)</f>
        <v>0</v>
      </c>
      <c r="BI426" s="227">
        <f>IF(N426="nulová",J426,0)</f>
        <v>0</v>
      </c>
      <c r="BJ426" s="20" t="s">
        <v>79</v>
      </c>
      <c r="BK426" s="227">
        <f>ROUND(I426*H426,2)</f>
        <v>0</v>
      </c>
      <c r="BL426" s="20" t="s">
        <v>265</v>
      </c>
      <c r="BM426" s="226" t="s">
        <v>1044</v>
      </c>
    </row>
    <row r="427" s="2" customFormat="1">
      <c r="A427" s="41"/>
      <c r="B427" s="42"/>
      <c r="C427" s="43"/>
      <c r="D427" s="228" t="s">
        <v>197</v>
      </c>
      <c r="E427" s="43"/>
      <c r="F427" s="229" t="s">
        <v>871</v>
      </c>
      <c r="G427" s="43"/>
      <c r="H427" s="43"/>
      <c r="I427" s="230"/>
      <c r="J427" s="43"/>
      <c r="K427" s="43"/>
      <c r="L427" s="47"/>
      <c r="M427" s="231"/>
      <c r="N427" s="232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197</v>
      </c>
      <c r="AU427" s="20" t="s">
        <v>81</v>
      </c>
    </row>
    <row r="428" s="13" customFormat="1">
      <c r="A428" s="13"/>
      <c r="B428" s="233"/>
      <c r="C428" s="234"/>
      <c r="D428" s="235" t="s">
        <v>199</v>
      </c>
      <c r="E428" s="236" t="s">
        <v>19</v>
      </c>
      <c r="F428" s="237" t="s">
        <v>1045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199</v>
      </c>
      <c r="AU428" s="243" t="s">
        <v>81</v>
      </c>
      <c r="AV428" s="13" t="s">
        <v>79</v>
      </c>
      <c r="AW428" s="13" t="s">
        <v>33</v>
      </c>
      <c r="AX428" s="13" t="s">
        <v>72</v>
      </c>
      <c r="AY428" s="243" t="s">
        <v>187</v>
      </c>
    </row>
    <row r="429" s="13" customFormat="1">
      <c r="A429" s="13"/>
      <c r="B429" s="233"/>
      <c r="C429" s="234"/>
      <c r="D429" s="235" t="s">
        <v>199</v>
      </c>
      <c r="E429" s="236" t="s">
        <v>19</v>
      </c>
      <c r="F429" s="237" t="s">
        <v>921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199</v>
      </c>
      <c r="AU429" s="243" t="s">
        <v>81</v>
      </c>
      <c r="AV429" s="13" t="s">
        <v>79</v>
      </c>
      <c r="AW429" s="13" t="s">
        <v>33</v>
      </c>
      <c r="AX429" s="13" t="s">
        <v>72</v>
      </c>
      <c r="AY429" s="243" t="s">
        <v>187</v>
      </c>
    </row>
    <row r="430" s="13" customFormat="1">
      <c r="A430" s="13"/>
      <c r="B430" s="233"/>
      <c r="C430" s="234"/>
      <c r="D430" s="235" t="s">
        <v>199</v>
      </c>
      <c r="E430" s="236" t="s">
        <v>19</v>
      </c>
      <c r="F430" s="237" t="s">
        <v>855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199</v>
      </c>
      <c r="AU430" s="243" t="s">
        <v>81</v>
      </c>
      <c r="AV430" s="13" t="s">
        <v>79</v>
      </c>
      <c r="AW430" s="13" t="s">
        <v>33</v>
      </c>
      <c r="AX430" s="13" t="s">
        <v>72</v>
      </c>
      <c r="AY430" s="243" t="s">
        <v>187</v>
      </c>
    </row>
    <row r="431" s="13" customFormat="1">
      <c r="A431" s="13"/>
      <c r="B431" s="233"/>
      <c r="C431" s="234"/>
      <c r="D431" s="235" t="s">
        <v>199</v>
      </c>
      <c r="E431" s="236" t="s">
        <v>19</v>
      </c>
      <c r="F431" s="237" t="s">
        <v>873</v>
      </c>
      <c r="G431" s="234"/>
      <c r="H431" s="236" t="s">
        <v>19</v>
      </c>
      <c r="I431" s="238"/>
      <c r="J431" s="234"/>
      <c r="K431" s="234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199</v>
      </c>
      <c r="AU431" s="243" t="s">
        <v>81</v>
      </c>
      <c r="AV431" s="13" t="s">
        <v>79</v>
      </c>
      <c r="AW431" s="13" t="s">
        <v>33</v>
      </c>
      <c r="AX431" s="13" t="s">
        <v>72</v>
      </c>
      <c r="AY431" s="243" t="s">
        <v>187</v>
      </c>
    </row>
    <row r="432" s="14" customFormat="1">
      <c r="A432" s="14"/>
      <c r="B432" s="244"/>
      <c r="C432" s="245"/>
      <c r="D432" s="235" t="s">
        <v>199</v>
      </c>
      <c r="E432" s="246" t="s">
        <v>19</v>
      </c>
      <c r="F432" s="247" t="s">
        <v>1046</v>
      </c>
      <c r="G432" s="245"/>
      <c r="H432" s="248">
        <v>2.9550000000000001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199</v>
      </c>
      <c r="AU432" s="254" t="s">
        <v>81</v>
      </c>
      <c r="AV432" s="14" t="s">
        <v>81</v>
      </c>
      <c r="AW432" s="14" t="s">
        <v>33</v>
      </c>
      <c r="AX432" s="14" t="s">
        <v>72</v>
      </c>
      <c r="AY432" s="254" t="s">
        <v>187</v>
      </c>
    </row>
    <row r="433" s="13" customFormat="1">
      <c r="A433" s="13"/>
      <c r="B433" s="233"/>
      <c r="C433" s="234"/>
      <c r="D433" s="235" t="s">
        <v>199</v>
      </c>
      <c r="E433" s="236" t="s">
        <v>19</v>
      </c>
      <c r="F433" s="237" t="s">
        <v>1047</v>
      </c>
      <c r="G433" s="234"/>
      <c r="H433" s="236" t="s">
        <v>19</v>
      </c>
      <c r="I433" s="238"/>
      <c r="J433" s="234"/>
      <c r="K433" s="234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199</v>
      </c>
      <c r="AU433" s="243" t="s">
        <v>81</v>
      </c>
      <c r="AV433" s="13" t="s">
        <v>79</v>
      </c>
      <c r="AW433" s="13" t="s">
        <v>33</v>
      </c>
      <c r="AX433" s="13" t="s">
        <v>72</v>
      </c>
      <c r="AY433" s="243" t="s">
        <v>187</v>
      </c>
    </row>
    <row r="434" s="13" customFormat="1">
      <c r="A434" s="13"/>
      <c r="B434" s="233"/>
      <c r="C434" s="234"/>
      <c r="D434" s="235" t="s">
        <v>199</v>
      </c>
      <c r="E434" s="236" t="s">
        <v>19</v>
      </c>
      <c r="F434" s="237" t="s">
        <v>921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199</v>
      </c>
      <c r="AU434" s="243" t="s">
        <v>81</v>
      </c>
      <c r="AV434" s="13" t="s">
        <v>79</v>
      </c>
      <c r="AW434" s="13" t="s">
        <v>33</v>
      </c>
      <c r="AX434" s="13" t="s">
        <v>72</v>
      </c>
      <c r="AY434" s="243" t="s">
        <v>187</v>
      </c>
    </row>
    <row r="435" s="13" customFormat="1">
      <c r="A435" s="13"/>
      <c r="B435" s="233"/>
      <c r="C435" s="234"/>
      <c r="D435" s="235" t="s">
        <v>199</v>
      </c>
      <c r="E435" s="236" t="s">
        <v>19</v>
      </c>
      <c r="F435" s="237" t="s">
        <v>855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199</v>
      </c>
      <c r="AU435" s="243" t="s">
        <v>81</v>
      </c>
      <c r="AV435" s="13" t="s">
        <v>79</v>
      </c>
      <c r="AW435" s="13" t="s">
        <v>33</v>
      </c>
      <c r="AX435" s="13" t="s">
        <v>72</v>
      </c>
      <c r="AY435" s="243" t="s">
        <v>187</v>
      </c>
    </row>
    <row r="436" s="13" customFormat="1">
      <c r="A436" s="13"/>
      <c r="B436" s="233"/>
      <c r="C436" s="234"/>
      <c r="D436" s="235" t="s">
        <v>199</v>
      </c>
      <c r="E436" s="236" t="s">
        <v>19</v>
      </c>
      <c r="F436" s="237" t="s">
        <v>873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199</v>
      </c>
      <c r="AU436" s="243" t="s">
        <v>81</v>
      </c>
      <c r="AV436" s="13" t="s">
        <v>79</v>
      </c>
      <c r="AW436" s="13" t="s">
        <v>33</v>
      </c>
      <c r="AX436" s="13" t="s">
        <v>72</v>
      </c>
      <c r="AY436" s="243" t="s">
        <v>187</v>
      </c>
    </row>
    <row r="437" s="14" customFormat="1">
      <c r="A437" s="14"/>
      <c r="B437" s="244"/>
      <c r="C437" s="245"/>
      <c r="D437" s="235" t="s">
        <v>199</v>
      </c>
      <c r="E437" s="246" t="s">
        <v>19</v>
      </c>
      <c r="F437" s="247" t="s">
        <v>1048</v>
      </c>
      <c r="G437" s="245"/>
      <c r="H437" s="248">
        <v>6.2400000000000002</v>
      </c>
      <c r="I437" s="249"/>
      <c r="J437" s="245"/>
      <c r="K437" s="245"/>
      <c r="L437" s="250"/>
      <c r="M437" s="251"/>
      <c r="N437" s="252"/>
      <c r="O437" s="252"/>
      <c r="P437" s="252"/>
      <c r="Q437" s="252"/>
      <c r="R437" s="252"/>
      <c r="S437" s="252"/>
      <c r="T437" s="253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4" t="s">
        <v>199</v>
      </c>
      <c r="AU437" s="254" t="s">
        <v>81</v>
      </c>
      <c r="AV437" s="14" t="s">
        <v>81</v>
      </c>
      <c r="AW437" s="14" t="s">
        <v>33</v>
      </c>
      <c r="AX437" s="14" t="s">
        <v>72</v>
      </c>
      <c r="AY437" s="254" t="s">
        <v>187</v>
      </c>
    </row>
    <row r="438" s="13" customFormat="1">
      <c r="A438" s="13"/>
      <c r="B438" s="233"/>
      <c r="C438" s="234"/>
      <c r="D438" s="235" t="s">
        <v>199</v>
      </c>
      <c r="E438" s="236" t="s">
        <v>19</v>
      </c>
      <c r="F438" s="237" t="s">
        <v>1049</v>
      </c>
      <c r="G438" s="234"/>
      <c r="H438" s="236" t="s">
        <v>19</v>
      </c>
      <c r="I438" s="238"/>
      <c r="J438" s="234"/>
      <c r="K438" s="234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199</v>
      </c>
      <c r="AU438" s="243" t="s">
        <v>81</v>
      </c>
      <c r="AV438" s="13" t="s">
        <v>79</v>
      </c>
      <c r="AW438" s="13" t="s">
        <v>33</v>
      </c>
      <c r="AX438" s="13" t="s">
        <v>72</v>
      </c>
      <c r="AY438" s="243" t="s">
        <v>187</v>
      </c>
    </row>
    <row r="439" s="13" customFormat="1">
      <c r="A439" s="13"/>
      <c r="B439" s="233"/>
      <c r="C439" s="234"/>
      <c r="D439" s="235" t="s">
        <v>199</v>
      </c>
      <c r="E439" s="236" t="s">
        <v>19</v>
      </c>
      <c r="F439" s="237" t="s">
        <v>334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199</v>
      </c>
      <c r="AU439" s="243" t="s">
        <v>81</v>
      </c>
      <c r="AV439" s="13" t="s">
        <v>79</v>
      </c>
      <c r="AW439" s="13" t="s">
        <v>33</v>
      </c>
      <c r="AX439" s="13" t="s">
        <v>72</v>
      </c>
      <c r="AY439" s="243" t="s">
        <v>187</v>
      </c>
    </row>
    <row r="440" s="13" customFormat="1">
      <c r="A440" s="13"/>
      <c r="B440" s="233"/>
      <c r="C440" s="234"/>
      <c r="D440" s="235" t="s">
        <v>199</v>
      </c>
      <c r="E440" s="236" t="s">
        <v>19</v>
      </c>
      <c r="F440" s="237" t="s">
        <v>855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199</v>
      </c>
      <c r="AU440" s="243" t="s">
        <v>81</v>
      </c>
      <c r="AV440" s="13" t="s">
        <v>79</v>
      </c>
      <c r="AW440" s="13" t="s">
        <v>33</v>
      </c>
      <c r="AX440" s="13" t="s">
        <v>72</v>
      </c>
      <c r="AY440" s="243" t="s">
        <v>187</v>
      </c>
    </row>
    <row r="441" s="13" customFormat="1">
      <c r="A441" s="13"/>
      <c r="B441" s="233"/>
      <c r="C441" s="234"/>
      <c r="D441" s="235" t="s">
        <v>199</v>
      </c>
      <c r="E441" s="236" t="s">
        <v>19</v>
      </c>
      <c r="F441" s="237" t="s">
        <v>873</v>
      </c>
      <c r="G441" s="234"/>
      <c r="H441" s="236" t="s">
        <v>19</v>
      </c>
      <c r="I441" s="238"/>
      <c r="J441" s="234"/>
      <c r="K441" s="234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199</v>
      </c>
      <c r="AU441" s="243" t="s">
        <v>81</v>
      </c>
      <c r="AV441" s="13" t="s">
        <v>79</v>
      </c>
      <c r="AW441" s="13" t="s">
        <v>33</v>
      </c>
      <c r="AX441" s="13" t="s">
        <v>72</v>
      </c>
      <c r="AY441" s="243" t="s">
        <v>187</v>
      </c>
    </row>
    <row r="442" s="14" customFormat="1">
      <c r="A442" s="14"/>
      <c r="B442" s="244"/>
      <c r="C442" s="245"/>
      <c r="D442" s="235" t="s">
        <v>199</v>
      </c>
      <c r="E442" s="246" t="s">
        <v>19</v>
      </c>
      <c r="F442" s="247" t="s">
        <v>209</v>
      </c>
      <c r="G442" s="245"/>
      <c r="H442" s="248">
        <v>1.1819999999999999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199</v>
      </c>
      <c r="AU442" s="254" t="s">
        <v>81</v>
      </c>
      <c r="AV442" s="14" t="s">
        <v>81</v>
      </c>
      <c r="AW442" s="14" t="s">
        <v>33</v>
      </c>
      <c r="AX442" s="14" t="s">
        <v>72</v>
      </c>
      <c r="AY442" s="254" t="s">
        <v>187</v>
      </c>
    </row>
    <row r="443" s="13" customFormat="1">
      <c r="A443" s="13"/>
      <c r="B443" s="233"/>
      <c r="C443" s="234"/>
      <c r="D443" s="235" t="s">
        <v>199</v>
      </c>
      <c r="E443" s="236" t="s">
        <v>19</v>
      </c>
      <c r="F443" s="237" t="s">
        <v>1050</v>
      </c>
      <c r="G443" s="234"/>
      <c r="H443" s="236" t="s">
        <v>19</v>
      </c>
      <c r="I443" s="238"/>
      <c r="J443" s="234"/>
      <c r="K443" s="234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199</v>
      </c>
      <c r="AU443" s="243" t="s">
        <v>81</v>
      </c>
      <c r="AV443" s="13" t="s">
        <v>79</v>
      </c>
      <c r="AW443" s="13" t="s">
        <v>33</v>
      </c>
      <c r="AX443" s="13" t="s">
        <v>72</v>
      </c>
      <c r="AY443" s="243" t="s">
        <v>187</v>
      </c>
    </row>
    <row r="444" s="13" customFormat="1">
      <c r="A444" s="13"/>
      <c r="B444" s="233"/>
      <c r="C444" s="234"/>
      <c r="D444" s="235" t="s">
        <v>199</v>
      </c>
      <c r="E444" s="236" t="s">
        <v>19</v>
      </c>
      <c r="F444" s="237" t="s">
        <v>337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199</v>
      </c>
      <c r="AU444" s="243" t="s">
        <v>81</v>
      </c>
      <c r="AV444" s="13" t="s">
        <v>79</v>
      </c>
      <c r="AW444" s="13" t="s">
        <v>33</v>
      </c>
      <c r="AX444" s="13" t="s">
        <v>72</v>
      </c>
      <c r="AY444" s="243" t="s">
        <v>187</v>
      </c>
    </row>
    <row r="445" s="13" customFormat="1">
      <c r="A445" s="13"/>
      <c r="B445" s="233"/>
      <c r="C445" s="234"/>
      <c r="D445" s="235" t="s">
        <v>199</v>
      </c>
      <c r="E445" s="236" t="s">
        <v>19</v>
      </c>
      <c r="F445" s="237" t="s">
        <v>855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199</v>
      </c>
      <c r="AU445" s="243" t="s">
        <v>81</v>
      </c>
      <c r="AV445" s="13" t="s">
        <v>79</v>
      </c>
      <c r="AW445" s="13" t="s">
        <v>33</v>
      </c>
      <c r="AX445" s="13" t="s">
        <v>72</v>
      </c>
      <c r="AY445" s="243" t="s">
        <v>187</v>
      </c>
    </row>
    <row r="446" s="13" customFormat="1">
      <c r="A446" s="13"/>
      <c r="B446" s="233"/>
      <c r="C446" s="234"/>
      <c r="D446" s="235" t="s">
        <v>199</v>
      </c>
      <c r="E446" s="236" t="s">
        <v>19</v>
      </c>
      <c r="F446" s="237" t="s">
        <v>873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199</v>
      </c>
      <c r="AU446" s="243" t="s">
        <v>81</v>
      </c>
      <c r="AV446" s="13" t="s">
        <v>79</v>
      </c>
      <c r="AW446" s="13" t="s">
        <v>33</v>
      </c>
      <c r="AX446" s="13" t="s">
        <v>72</v>
      </c>
      <c r="AY446" s="243" t="s">
        <v>187</v>
      </c>
    </row>
    <row r="447" s="14" customFormat="1">
      <c r="A447" s="14"/>
      <c r="B447" s="244"/>
      <c r="C447" s="245"/>
      <c r="D447" s="235" t="s">
        <v>199</v>
      </c>
      <c r="E447" s="246" t="s">
        <v>19</v>
      </c>
      <c r="F447" s="247" t="s">
        <v>1051</v>
      </c>
      <c r="G447" s="245"/>
      <c r="H447" s="248">
        <v>1.7729999999999999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199</v>
      </c>
      <c r="AU447" s="254" t="s">
        <v>81</v>
      </c>
      <c r="AV447" s="14" t="s">
        <v>81</v>
      </c>
      <c r="AW447" s="14" t="s">
        <v>33</v>
      </c>
      <c r="AX447" s="14" t="s">
        <v>72</v>
      </c>
      <c r="AY447" s="254" t="s">
        <v>187</v>
      </c>
    </row>
    <row r="448" s="13" customFormat="1">
      <c r="A448" s="13"/>
      <c r="B448" s="233"/>
      <c r="C448" s="234"/>
      <c r="D448" s="235" t="s">
        <v>199</v>
      </c>
      <c r="E448" s="236" t="s">
        <v>19</v>
      </c>
      <c r="F448" s="237" t="s">
        <v>1052</v>
      </c>
      <c r="G448" s="234"/>
      <c r="H448" s="236" t="s">
        <v>19</v>
      </c>
      <c r="I448" s="238"/>
      <c r="J448" s="234"/>
      <c r="K448" s="234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199</v>
      </c>
      <c r="AU448" s="243" t="s">
        <v>81</v>
      </c>
      <c r="AV448" s="13" t="s">
        <v>79</v>
      </c>
      <c r="AW448" s="13" t="s">
        <v>33</v>
      </c>
      <c r="AX448" s="13" t="s">
        <v>72</v>
      </c>
      <c r="AY448" s="243" t="s">
        <v>187</v>
      </c>
    </row>
    <row r="449" s="13" customFormat="1">
      <c r="A449" s="13"/>
      <c r="B449" s="233"/>
      <c r="C449" s="234"/>
      <c r="D449" s="235" t="s">
        <v>199</v>
      </c>
      <c r="E449" s="236" t="s">
        <v>19</v>
      </c>
      <c r="F449" s="237" t="s">
        <v>337</v>
      </c>
      <c r="G449" s="234"/>
      <c r="H449" s="236" t="s">
        <v>19</v>
      </c>
      <c r="I449" s="238"/>
      <c r="J449" s="234"/>
      <c r="K449" s="234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199</v>
      </c>
      <c r="AU449" s="243" t="s">
        <v>81</v>
      </c>
      <c r="AV449" s="13" t="s">
        <v>79</v>
      </c>
      <c r="AW449" s="13" t="s">
        <v>33</v>
      </c>
      <c r="AX449" s="13" t="s">
        <v>72</v>
      </c>
      <c r="AY449" s="243" t="s">
        <v>187</v>
      </c>
    </row>
    <row r="450" s="13" customFormat="1">
      <c r="A450" s="13"/>
      <c r="B450" s="233"/>
      <c r="C450" s="234"/>
      <c r="D450" s="235" t="s">
        <v>199</v>
      </c>
      <c r="E450" s="236" t="s">
        <v>19</v>
      </c>
      <c r="F450" s="237" t="s">
        <v>855</v>
      </c>
      <c r="G450" s="234"/>
      <c r="H450" s="236" t="s">
        <v>19</v>
      </c>
      <c r="I450" s="238"/>
      <c r="J450" s="234"/>
      <c r="K450" s="234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199</v>
      </c>
      <c r="AU450" s="243" t="s">
        <v>81</v>
      </c>
      <c r="AV450" s="13" t="s">
        <v>79</v>
      </c>
      <c r="AW450" s="13" t="s">
        <v>33</v>
      </c>
      <c r="AX450" s="13" t="s">
        <v>72</v>
      </c>
      <c r="AY450" s="243" t="s">
        <v>187</v>
      </c>
    </row>
    <row r="451" s="13" customFormat="1">
      <c r="A451" s="13"/>
      <c r="B451" s="233"/>
      <c r="C451" s="234"/>
      <c r="D451" s="235" t="s">
        <v>199</v>
      </c>
      <c r="E451" s="236" t="s">
        <v>19</v>
      </c>
      <c r="F451" s="237" t="s">
        <v>873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199</v>
      </c>
      <c r="AU451" s="243" t="s">
        <v>81</v>
      </c>
      <c r="AV451" s="13" t="s">
        <v>79</v>
      </c>
      <c r="AW451" s="13" t="s">
        <v>33</v>
      </c>
      <c r="AX451" s="13" t="s">
        <v>72</v>
      </c>
      <c r="AY451" s="243" t="s">
        <v>187</v>
      </c>
    </row>
    <row r="452" s="14" customFormat="1">
      <c r="A452" s="14"/>
      <c r="B452" s="244"/>
      <c r="C452" s="245"/>
      <c r="D452" s="235" t="s">
        <v>199</v>
      </c>
      <c r="E452" s="246" t="s">
        <v>19</v>
      </c>
      <c r="F452" s="247" t="s">
        <v>1053</v>
      </c>
      <c r="G452" s="245"/>
      <c r="H452" s="248">
        <v>5.8079999999999998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199</v>
      </c>
      <c r="AU452" s="254" t="s">
        <v>81</v>
      </c>
      <c r="AV452" s="14" t="s">
        <v>81</v>
      </c>
      <c r="AW452" s="14" t="s">
        <v>33</v>
      </c>
      <c r="AX452" s="14" t="s">
        <v>72</v>
      </c>
      <c r="AY452" s="254" t="s">
        <v>187</v>
      </c>
    </row>
    <row r="453" s="13" customFormat="1">
      <c r="A453" s="13"/>
      <c r="B453" s="233"/>
      <c r="C453" s="234"/>
      <c r="D453" s="235" t="s">
        <v>199</v>
      </c>
      <c r="E453" s="236" t="s">
        <v>19</v>
      </c>
      <c r="F453" s="237" t="s">
        <v>1054</v>
      </c>
      <c r="G453" s="234"/>
      <c r="H453" s="236" t="s">
        <v>19</v>
      </c>
      <c r="I453" s="238"/>
      <c r="J453" s="234"/>
      <c r="K453" s="234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199</v>
      </c>
      <c r="AU453" s="243" t="s">
        <v>81</v>
      </c>
      <c r="AV453" s="13" t="s">
        <v>79</v>
      </c>
      <c r="AW453" s="13" t="s">
        <v>33</v>
      </c>
      <c r="AX453" s="13" t="s">
        <v>72</v>
      </c>
      <c r="AY453" s="243" t="s">
        <v>187</v>
      </c>
    </row>
    <row r="454" s="13" customFormat="1">
      <c r="A454" s="13"/>
      <c r="B454" s="233"/>
      <c r="C454" s="234"/>
      <c r="D454" s="235" t="s">
        <v>199</v>
      </c>
      <c r="E454" s="236" t="s">
        <v>19</v>
      </c>
      <c r="F454" s="237" t="s">
        <v>307</v>
      </c>
      <c r="G454" s="234"/>
      <c r="H454" s="236" t="s">
        <v>19</v>
      </c>
      <c r="I454" s="238"/>
      <c r="J454" s="234"/>
      <c r="K454" s="234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199</v>
      </c>
      <c r="AU454" s="243" t="s">
        <v>81</v>
      </c>
      <c r="AV454" s="13" t="s">
        <v>79</v>
      </c>
      <c r="AW454" s="13" t="s">
        <v>33</v>
      </c>
      <c r="AX454" s="13" t="s">
        <v>72</v>
      </c>
      <c r="AY454" s="243" t="s">
        <v>187</v>
      </c>
    </row>
    <row r="455" s="13" customFormat="1">
      <c r="A455" s="13"/>
      <c r="B455" s="233"/>
      <c r="C455" s="234"/>
      <c r="D455" s="235" t="s">
        <v>199</v>
      </c>
      <c r="E455" s="236" t="s">
        <v>19</v>
      </c>
      <c r="F455" s="237" t="s">
        <v>855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199</v>
      </c>
      <c r="AU455" s="243" t="s">
        <v>81</v>
      </c>
      <c r="AV455" s="13" t="s">
        <v>79</v>
      </c>
      <c r="AW455" s="13" t="s">
        <v>33</v>
      </c>
      <c r="AX455" s="13" t="s">
        <v>72</v>
      </c>
      <c r="AY455" s="243" t="s">
        <v>187</v>
      </c>
    </row>
    <row r="456" s="13" customFormat="1">
      <c r="A456" s="13"/>
      <c r="B456" s="233"/>
      <c r="C456" s="234"/>
      <c r="D456" s="235" t="s">
        <v>199</v>
      </c>
      <c r="E456" s="236" t="s">
        <v>19</v>
      </c>
      <c r="F456" s="237" t="s">
        <v>873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199</v>
      </c>
      <c r="AU456" s="243" t="s">
        <v>81</v>
      </c>
      <c r="AV456" s="13" t="s">
        <v>79</v>
      </c>
      <c r="AW456" s="13" t="s">
        <v>33</v>
      </c>
      <c r="AX456" s="13" t="s">
        <v>72</v>
      </c>
      <c r="AY456" s="243" t="s">
        <v>187</v>
      </c>
    </row>
    <row r="457" s="14" customFormat="1">
      <c r="A457" s="14"/>
      <c r="B457" s="244"/>
      <c r="C457" s="245"/>
      <c r="D457" s="235" t="s">
        <v>199</v>
      </c>
      <c r="E457" s="246" t="s">
        <v>19</v>
      </c>
      <c r="F457" s="247" t="s">
        <v>1016</v>
      </c>
      <c r="G457" s="245"/>
      <c r="H457" s="248">
        <v>5.0819999999999999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199</v>
      </c>
      <c r="AU457" s="254" t="s">
        <v>81</v>
      </c>
      <c r="AV457" s="14" t="s">
        <v>81</v>
      </c>
      <c r="AW457" s="14" t="s">
        <v>33</v>
      </c>
      <c r="AX457" s="14" t="s">
        <v>72</v>
      </c>
      <c r="AY457" s="254" t="s">
        <v>187</v>
      </c>
    </row>
    <row r="458" s="13" customFormat="1">
      <c r="A458" s="13"/>
      <c r="B458" s="233"/>
      <c r="C458" s="234"/>
      <c r="D458" s="235" t="s">
        <v>199</v>
      </c>
      <c r="E458" s="236" t="s">
        <v>19</v>
      </c>
      <c r="F458" s="237" t="s">
        <v>1055</v>
      </c>
      <c r="G458" s="234"/>
      <c r="H458" s="236" t="s">
        <v>19</v>
      </c>
      <c r="I458" s="238"/>
      <c r="J458" s="234"/>
      <c r="K458" s="234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199</v>
      </c>
      <c r="AU458" s="243" t="s">
        <v>81</v>
      </c>
      <c r="AV458" s="13" t="s">
        <v>79</v>
      </c>
      <c r="AW458" s="13" t="s">
        <v>33</v>
      </c>
      <c r="AX458" s="13" t="s">
        <v>72</v>
      </c>
      <c r="AY458" s="243" t="s">
        <v>187</v>
      </c>
    </row>
    <row r="459" s="13" customFormat="1">
      <c r="A459" s="13"/>
      <c r="B459" s="233"/>
      <c r="C459" s="234"/>
      <c r="D459" s="235" t="s">
        <v>199</v>
      </c>
      <c r="E459" s="236" t="s">
        <v>19</v>
      </c>
      <c r="F459" s="237" t="s">
        <v>330</v>
      </c>
      <c r="G459" s="234"/>
      <c r="H459" s="236" t="s">
        <v>19</v>
      </c>
      <c r="I459" s="238"/>
      <c r="J459" s="234"/>
      <c r="K459" s="234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199</v>
      </c>
      <c r="AU459" s="243" t="s">
        <v>81</v>
      </c>
      <c r="AV459" s="13" t="s">
        <v>79</v>
      </c>
      <c r="AW459" s="13" t="s">
        <v>33</v>
      </c>
      <c r="AX459" s="13" t="s">
        <v>72</v>
      </c>
      <c r="AY459" s="243" t="s">
        <v>187</v>
      </c>
    </row>
    <row r="460" s="13" customFormat="1">
      <c r="A460" s="13"/>
      <c r="B460" s="233"/>
      <c r="C460" s="234"/>
      <c r="D460" s="235" t="s">
        <v>199</v>
      </c>
      <c r="E460" s="236" t="s">
        <v>19</v>
      </c>
      <c r="F460" s="237" t="s">
        <v>855</v>
      </c>
      <c r="G460" s="234"/>
      <c r="H460" s="236" t="s">
        <v>19</v>
      </c>
      <c r="I460" s="238"/>
      <c r="J460" s="234"/>
      <c r="K460" s="234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199</v>
      </c>
      <c r="AU460" s="243" t="s">
        <v>81</v>
      </c>
      <c r="AV460" s="13" t="s">
        <v>79</v>
      </c>
      <c r="AW460" s="13" t="s">
        <v>33</v>
      </c>
      <c r="AX460" s="13" t="s">
        <v>72</v>
      </c>
      <c r="AY460" s="243" t="s">
        <v>187</v>
      </c>
    </row>
    <row r="461" s="13" customFormat="1">
      <c r="A461" s="13"/>
      <c r="B461" s="233"/>
      <c r="C461" s="234"/>
      <c r="D461" s="235" t="s">
        <v>199</v>
      </c>
      <c r="E461" s="236" t="s">
        <v>19</v>
      </c>
      <c r="F461" s="237" t="s">
        <v>873</v>
      </c>
      <c r="G461" s="234"/>
      <c r="H461" s="236" t="s">
        <v>19</v>
      </c>
      <c r="I461" s="238"/>
      <c r="J461" s="234"/>
      <c r="K461" s="234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199</v>
      </c>
      <c r="AU461" s="243" t="s">
        <v>81</v>
      </c>
      <c r="AV461" s="13" t="s">
        <v>79</v>
      </c>
      <c r="AW461" s="13" t="s">
        <v>33</v>
      </c>
      <c r="AX461" s="13" t="s">
        <v>72</v>
      </c>
      <c r="AY461" s="243" t="s">
        <v>187</v>
      </c>
    </row>
    <row r="462" s="14" customFormat="1">
      <c r="A462" s="14"/>
      <c r="B462" s="244"/>
      <c r="C462" s="245"/>
      <c r="D462" s="235" t="s">
        <v>199</v>
      </c>
      <c r="E462" s="246" t="s">
        <v>19</v>
      </c>
      <c r="F462" s="247" t="s">
        <v>1019</v>
      </c>
      <c r="G462" s="245"/>
      <c r="H462" s="248">
        <v>5.5439999999999996</v>
      </c>
      <c r="I462" s="249"/>
      <c r="J462" s="245"/>
      <c r="K462" s="245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199</v>
      </c>
      <c r="AU462" s="254" t="s">
        <v>81</v>
      </c>
      <c r="AV462" s="14" t="s">
        <v>81</v>
      </c>
      <c r="AW462" s="14" t="s">
        <v>33</v>
      </c>
      <c r="AX462" s="14" t="s">
        <v>72</v>
      </c>
      <c r="AY462" s="254" t="s">
        <v>187</v>
      </c>
    </row>
    <row r="463" s="15" customFormat="1">
      <c r="A463" s="15"/>
      <c r="B463" s="255"/>
      <c r="C463" s="256"/>
      <c r="D463" s="235" t="s">
        <v>199</v>
      </c>
      <c r="E463" s="257" t="s">
        <v>19</v>
      </c>
      <c r="F463" s="258" t="s">
        <v>210</v>
      </c>
      <c r="G463" s="256"/>
      <c r="H463" s="259">
        <v>28.584</v>
      </c>
      <c r="I463" s="260"/>
      <c r="J463" s="256"/>
      <c r="K463" s="256"/>
      <c r="L463" s="261"/>
      <c r="M463" s="262"/>
      <c r="N463" s="263"/>
      <c r="O463" s="263"/>
      <c r="P463" s="263"/>
      <c r="Q463" s="263"/>
      <c r="R463" s="263"/>
      <c r="S463" s="263"/>
      <c r="T463" s="264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5" t="s">
        <v>199</v>
      </c>
      <c r="AU463" s="265" t="s">
        <v>81</v>
      </c>
      <c r="AV463" s="15" t="s">
        <v>195</v>
      </c>
      <c r="AW463" s="15" t="s">
        <v>33</v>
      </c>
      <c r="AX463" s="15" t="s">
        <v>79</v>
      </c>
      <c r="AY463" s="265" t="s">
        <v>187</v>
      </c>
    </row>
    <row r="464" s="2" customFormat="1" ht="16.5" customHeight="1">
      <c r="A464" s="41"/>
      <c r="B464" s="42"/>
      <c r="C464" s="269" t="s">
        <v>816</v>
      </c>
      <c r="D464" s="269" t="s">
        <v>648</v>
      </c>
      <c r="E464" s="270" t="s">
        <v>863</v>
      </c>
      <c r="F464" s="271" t="s">
        <v>864</v>
      </c>
      <c r="G464" s="272" t="s">
        <v>193</v>
      </c>
      <c r="H464" s="273">
        <v>31.442</v>
      </c>
      <c r="I464" s="274"/>
      <c r="J464" s="275">
        <f>ROUND(I464*H464,2)</f>
        <v>0</v>
      </c>
      <c r="K464" s="271" t="s">
        <v>194</v>
      </c>
      <c r="L464" s="276"/>
      <c r="M464" s="277" t="s">
        <v>19</v>
      </c>
      <c r="N464" s="278" t="s">
        <v>43</v>
      </c>
      <c r="O464" s="87"/>
      <c r="P464" s="224">
        <f>O464*H464</f>
        <v>0</v>
      </c>
      <c r="Q464" s="224">
        <v>2.0000000000000002E-05</v>
      </c>
      <c r="R464" s="224">
        <f>Q464*H464</f>
        <v>0.00062884000000000008</v>
      </c>
      <c r="S464" s="224">
        <v>0</v>
      </c>
      <c r="T464" s="225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6" t="s">
        <v>745</v>
      </c>
      <c r="AT464" s="226" t="s">
        <v>648</v>
      </c>
      <c r="AU464" s="226" t="s">
        <v>81</v>
      </c>
      <c r="AY464" s="20" t="s">
        <v>187</v>
      </c>
      <c r="BE464" s="227">
        <f>IF(N464="základní",J464,0)</f>
        <v>0</v>
      </c>
      <c r="BF464" s="227">
        <f>IF(N464="snížená",J464,0)</f>
        <v>0</v>
      </c>
      <c r="BG464" s="227">
        <f>IF(N464="zákl. přenesená",J464,0)</f>
        <v>0</v>
      </c>
      <c r="BH464" s="227">
        <f>IF(N464="sníž. přenesená",J464,0)</f>
        <v>0</v>
      </c>
      <c r="BI464" s="227">
        <f>IF(N464="nulová",J464,0)</f>
        <v>0</v>
      </c>
      <c r="BJ464" s="20" t="s">
        <v>79</v>
      </c>
      <c r="BK464" s="227">
        <f>ROUND(I464*H464,2)</f>
        <v>0</v>
      </c>
      <c r="BL464" s="20" t="s">
        <v>265</v>
      </c>
      <c r="BM464" s="226" t="s">
        <v>1056</v>
      </c>
    </row>
    <row r="465" s="13" customFormat="1">
      <c r="A465" s="13"/>
      <c r="B465" s="233"/>
      <c r="C465" s="234"/>
      <c r="D465" s="235" t="s">
        <v>199</v>
      </c>
      <c r="E465" s="236" t="s">
        <v>19</v>
      </c>
      <c r="F465" s="237" t="s">
        <v>1045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199</v>
      </c>
      <c r="AU465" s="243" t="s">
        <v>81</v>
      </c>
      <c r="AV465" s="13" t="s">
        <v>79</v>
      </c>
      <c r="AW465" s="13" t="s">
        <v>33</v>
      </c>
      <c r="AX465" s="13" t="s">
        <v>72</v>
      </c>
      <c r="AY465" s="243" t="s">
        <v>187</v>
      </c>
    </row>
    <row r="466" s="13" customFormat="1">
      <c r="A466" s="13"/>
      <c r="B466" s="233"/>
      <c r="C466" s="234"/>
      <c r="D466" s="235" t="s">
        <v>199</v>
      </c>
      <c r="E466" s="236" t="s">
        <v>19</v>
      </c>
      <c r="F466" s="237" t="s">
        <v>921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199</v>
      </c>
      <c r="AU466" s="243" t="s">
        <v>81</v>
      </c>
      <c r="AV466" s="13" t="s">
        <v>79</v>
      </c>
      <c r="AW466" s="13" t="s">
        <v>33</v>
      </c>
      <c r="AX466" s="13" t="s">
        <v>72</v>
      </c>
      <c r="AY466" s="243" t="s">
        <v>187</v>
      </c>
    </row>
    <row r="467" s="13" customFormat="1">
      <c r="A467" s="13"/>
      <c r="B467" s="233"/>
      <c r="C467" s="234"/>
      <c r="D467" s="235" t="s">
        <v>199</v>
      </c>
      <c r="E467" s="236" t="s">
        <v>19</v>
      </c>
      <c r="F467" s="237" t="s">
        <v>855</v>
      </c>
      <c r="G467" s="234"/>
      <c r="H467" s="236" t="s">
        <v>19</v>
      </c>
      <c r="I467" s="238"/>
      <c r="J467" s="234"/>
      <c r="K467" s="234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199</v>
      </c>
      <c r="AU467" s="243" t="s">
        <v>81</v>
      </c>
      <c r="AV467" s="13" t="s">
        <v>79</v>
      </c>
      <c r="AW467" s="13" t="s">
        <v>33</v>
      </c>
      <c r="AX467" s="13" t="s">
        <v>72</v>
      </c>
      <c r="AY467" s="243" t="s">
        <v>187</v>
      </c>
    </row>
    <row r="468" s="13" customFormat="1">
      <c r="A468" s="13"/>
      <c r="B468" s="233"/>
      <c r="C468" s="234"/>
      <c r="D468" s="235" t="s">
        <v>199</v>
      </c>
      <c r="E468" s="236" t="s">
        <v>19</v>
      </c>
      <c r="F468" s="237" t="s">
        <v>873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199</v>
      </c>
      <c r="AU468" s="243" t="s">
        <v>81</v>
      </c>
      <c r="AV468" s="13" t="s">
        <v>79</v>
      </c>
      <c r="AW468" s="13" t="s">
        <v>33</v>
      </c>
      <c r="AX468" s="13" t="s">
        <v>72</v>
      </c>
      <c r="AY468" s="243" t="s">
        <v>187</v>
      </c>
    </row>
    <row r="469" s="14" customFormat="1">
      <c r="A469" s="14"/>
      <c r="B469" s="244"/>
      <c r="C469" s="245"/>
      <c r="D469" s="235" t="s">
        <v>199</v>
      </c>
      <c r="E469" s="246" t="s">
        <v>19</v>
      </c>
      <c r="F469" s="247" t="s">
        <v>1046</v>
      </c>
      <c r="G469" s="245"/>
      <c r="H469" s="248">
        <v>2.9550000000000001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199</v>
      </c>
      <c r="AU469" s="254" t="s">
        <v>81</v>
      </c>
      <c r="AV469" s="14" t="s">
        <v>81</v>
      </c>
      <c r="AW469" s="14" t="s">
        <v>33</v>
      </c>
      <c r="AX469" s="14" t="s">
        <v>72</v>
      </c>
      <c r="AY469" s="254" t="s">
        <v>187</v>
      </c>
    </row>
    <row r="470" s="13" customFormat="1">
      <c r="A470" s="13"/>
      <c r="B470" s="233"/>
      <c r="C470" s="234"/>
      <c r="D470" s="235" t="s">
        <v>199</v>
      </c>
      <c r="E470" s="236" t="s">
        <v>19</v>
      </c>
      <c r="F470" s="237" t="s">
        <v>1047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199</v>
      </c>
      <c r="AU470" s="243" t="s">
        <v>81</v>
      </c>
      <c r="AV470" s="13" t="s">
        <v>79</v>
      </c>
      <c r="AW470" s="13" t="s">
        <v>33</v>
      </c>
      <c r="AX470" s="13" t="s">
        <v>72</v>
      </c>
      <c r="AY470" s="243" t="s">
        <v>187</v>
      </c>
    </row>
    <row r="471" s="13" customFormat="1">
      <c r="A471" s="13"/>
      <c r="B471" s="233"/>
      <c r="C471" s="234"/>
      <c r="D471" s="235" t="s">
        <v>199</v>
      </c>
      <c r="E471" s="236" t="s">
        <v>19</v>
      </c>
      <c r="F471" s="237" t="s">
        <v>921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199</v>
      </c>
      <c r="AU471" s="243" t="s">
        <v>81</v>
      </c>
      <c r="AV471" s="13" t="s">
        <v>79</v>
      </c>
      <c r="AW471" s="13" t="s">
        <v>33</v>
      </c>
      <c r="AX471" s="13" t="s">
        <v>72</v>
      </c>
      <c r="AY471" s="243" t="s">
        <v>187</v>
      </c>
    </row>
    <row r="472" s="13" customFormat="1">
      <c r="A472" s="13"/>
      <c r="B472" s="233"/>
      <c r="C472" s="234"/>
      <c r="D472" s="235" t="s">
        <v>199</v>
      </c>
      <c r="E472" s="236" t="s">
        <v>19</v>
      </c>
      <c r="F472" s="237" t="s">
        <v>855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199</v>
      </c>
      <c r="AU472" s="243" t="s">
        <v>81</v>
      </c>
      <c r="AV472" s="13" t="s">
        <v>79</v>
      </c>
      <c r="AW472" s="13" t="s">
        <v>33</v>
      </c>
      <c r="AX472" s="13" t="s">
        <v>72</v>
      </c>
      <c r="AY472" s="243" t="s">
        <v>187</v>
      </c>
    </row>
    <row r="473" s="13" customFormat="1">
      <c r="A473" s="13"/>
      <c r="B473" s="233"/>
      <c r="C473" s="234"/>
      <c r="D473" s="235" t="s">
        <v>199</v>
      </c>
      <c r="E473" s="236" t="s">
        <v>19</v>
      </c>
      <c r="F473" s="237" t="s">
        <v>873</v>
      </c>
      <c r="G473" s="234"/>
      <c r="H473" s="236" t="s">
        <v>19</v>
      </c>
      <c r="I473" s="238"/>
      <c r="J473" s="234"/>
      <c r="K473" s="234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199</v>
      </c>
      <c r="AU473" s="243" t="s">
        <v>81</v>
      </c>
      <c r="AV473" s="13" t="s">
        <v>79</v>
      </c>
      <c r="AW473" s="13" t="s">
        <v>33</v>
      </c>
      <c r="AX473" s="13" t="s">
        <v>72</v>
      </c>
      <c r="AY473" s="243" t="s">
        <v>187</v>
      </c>
    </row>
    <row r="474" s="14" customFormat="1">
      <c r="A474" s="14"/>
      <c r="B474" s="244"/>
      <c r="C474" s="245"/>
      <c r="D474" s="235" t="s">
        <v>199</v>
      </c>
      <c r="E474" s="246" t="s">
        <v>19</v>
      </c>
      <c r="F474" s="247" t="s">
        <v>1048</v>
      </c>
      <c r="G474" s="245"/>
      <c r="H474" s="248">
        <v>6.2400000000000002</v>
      </c>
      <c r="I474" s="249"/>
      <c r="J474" s="245"/>
      <c r="K474" s="245"/>
      <c r="L474" s="250"/>
      <c r="M474" s="251"/>
      <c r="N474" s="252"/>
      <c r="O474" s="252"/>
      <c r="P474" s="252"/>
      <c r="Q474" s="252"/>
      <c r="R474" s="252"/>
      <c r="S474" s="252"/>
      <c r="T474" s="253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4" t="s">
        <v>199</v>
      </c>
      <c r="AU474" s="254" t="s">
        <v>81</v>
      </c>
      <c r="AV474" s="14" t="s">
        <v>81</v>
      </c>
      <c r="AW474" s="14" t="s">
        <v>33</v>
      </c>
      <c r="AX474" s="14" t="s">
        <v>72</v>
      </c>
      <c r="AY474" s="254" t="s">
        <v>187</v>
      </c>
    </row>
    <row r="475" s="13" customFormat="1">
      <c r="A475" s="13"/>
      <c r="B475" s="233"/>
      <c r="C475" s="234"/>
      <c r="D475" s="235" t="s">
        <v>199</v>
      </c>
      <c r="E475" s="236" t="s">
        <v>19</v>
      </c>
      <c r="F475" s="237" t="s">
        <v>1049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199</v>
      </c>
      <c r="AU475" s="243" t="s">
        <v>81</v>
      </c>
      <c r="AV475" s="13" t="s">
        <v>79</v>
      </c>
      <c r="AW475" s="13" t="s">
        <v>33</v>
      </c>
      <c r="AX475" s="13" t="s">
        <v>72</v>
      </c>
      <c r="AY475" s="243" t="s">
        <v>187</v>
      </c>
    </row>
    <row r="476" s="13" customFormat="1">
      <c r="A476" s="13"/>
      <c r="B476" s="233"/>
      <c r="C476" s="234"/>
      <c r="D476" s="235" t="s">
        <v>199</v>
      </c>
      <c r="E476" s="236" t="s">
        <v>19</v>
      </c>
      <c r="F476" s="237" t="s">
        <v>334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199</v>
      </c>
      <c r="AU476" s="243" t="s">
        <v>81</v>
      </c>
      <c r="AV476" s="13" t="s">
        <v>79</v>
      </c>
      <c r="AW476" s="13" t="s">
        <v>33</v>
      </c>
      <c r="AX476" s="13" t="s">
        <v>72</v>
      </c>
      <c r="AY476" s="243" t="s">
        <v>187</v>
      </c>
    </row>
    <row r="477" s="13" customFormat="1">
      <c r="A477" s="13"/>
      <c r="B477" s="233"/>
      <c r="C477" s="234"/>
      <c r="D477" s="235" t="s">
        <v>199</v>
      </c>
      <c r="E477" s="236" t="s">
        <v>19</v>
      </c>
      <c r="F477" s="237" t="s">
        <v>855</v>
      </c>
      <c r="G477" s="234"/>
      <c r="H477" s="236" t="s">
        <v>19</v>
      </c>
      <c r="I477" s="238"/>
      <c r="J477" s="234"/>
      <c r="K477" s="234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199</v>
      </c>
      <c r="AU477" s="243" t="s">
        <v>81</v>
      </c>
      <c r="AV477" s="13" t="s">
        <v>79</v>
      </c>
      <c r="AW477" s="13" t="s">
        <v>33</v>
      </c>
      <c r="AX477" s="13" t="s">
        <v>72</v>
      </c>
      <c r="AY477" s="243" t="s">
        <v>187</v>
      </c>
    </row>
    <row r="478" s="13" customFormat="1">
      <c r="A478" s="13"/>
      <c r="B478" s="233"/>
      <c r="C478" s="234"/>
      <c r="D478" s="235" t="s">
        <v>199</v>
      </c>
      <c r="E478" s="236" t="s">
        <v>19</v>
      </c>
      <c r="F478" s="237" t="s">
        <v>873</v>
      </c>
      <c r="G478" s="234"/>
      <c r="H478" s="236" t="s">
        <v>19</v>
      </c>
      <c r="I478" s="238"/>
      <c r="J478" s="234"/>
      <c r="K478" s="234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199</v>
      </c>
      <c r="AU478" s="243" t="s">
        <v>81</v>
      </c>
      <c r="AV478" s="13" t="s">
        <v>79</v>
      </c>
      <c r="AW478" s="13" t="s">
        <v>33</v>
      </c>
      <c r="AX478" s="13" t="s">
        <v>72</v>
      </c>
      <c r="AY478" s="243" t="s">
        <v>187</v>
      </c>
    </row>
    <row r="479" s="14" customFormat="1">
      <c r="A479" s="14"/>
      <c r="B479" s="244"/>
      <c r="C479" s="245"/>
      <c r="D479" s="235" t="s">
        <v>199</v>
      </c>
      <c r="E479" s="246" t="s">
        <v>19</v>
      </c>
      <c r="F479" s="247" t="s">
        <v>209</v>
      </c>
      <c r="G479" s="245"/>
      <c r="H479" s="248">
        <v>1.1819999999999999</v>
      </c>
      <c r="I479" s="249"/>
      <c r="J479" s="245"/>
      <c r="K479" s="245"/>
      <c r="L479" s="250"/>
      <c r="M479" s="251"/>
      <c r="N479" s="252"/>
      <c r="O479" s="252"/>
      <c r="P479" s="252"/>
      <c r="Q479" s="252"/>
      <c r="R479" s="252"/>
      <c r="S479" s="252"/>
      <c r="T479" s="25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4" t="s">
        <v>199</v>
      </c>
      <c r="AU479" s="254" t="s">
        <v>81</v>
      </c>
      <c r="AV479" s="14" t="s">
        <v>81</v>
      </c>
      <c r="AW479" s="14" t="s">
        <v>33</v>
      </c>
      <c r="AX479" s="14" t="s">
        <v>72</v>
      </c>
      <c r="AY479" s="254" t="s">
        <v>187</v>
      </c>
    </row>
    <row r="480" s="13" customFormat="1">
      <c r="A480" s="13"/>
      <c r="B480" s="233"/>
      <c r="C480" s="234"/>
      <c r="D480" s="235" t="s">
        <v>199</v>
      </c>
      <c r="E480" s="236" t="s">
        <v>19</v>
      </c>
      <c r="F480" s="237" t="s">
        <v>1050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199</v>
      </c>
      <c r="AU480" s="243" t="s">
        <v>81</v>
      </c>
      <c r="AV480" s="13" t="s">
        <v>79</v>
      </c>
      <c r="AW480" s="13" t="s">
        <v>33</v>
      </c>
      <c r="AX480" s="13" t="s">
        <v>72</v>
      </c>
      <c r="AY480" s="243" t="s">
        <v>187</v>
      </c>
    </row>
    <row r="481" s="13" customFormat="1">
      <c r="A481" s="13"/>
      <c r="B481" s="233"/>
      <c r="C481" s="234"/>
      <c r="D481" s="235" t="s">
        <v>199</v>
      </c>
      <c r="E481" s="236" t="s">
        <v>19</v>
      </c>
      <c r="F481" s="237" t="s">
        <v>337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199</v>
      </c>
      <c r="AU481" s="243" t="s">
        <v>81</v>
      </c>
      <c r="AV481" s="13" t="s">
        <v>79</v>
      </c>
      <c r="AW481" s="13" t="s">
        <v>33</v>
      </c>
      <c r="AX481" s="13" t="s">
        <v>72</v>
      </c>
      <c r="AY481" s="243" t="s">
        <v>187</v>
      </c>
    </row>
    <row r="482" s="13" customFormat="1">
      <c r="A482" s="13"/>
      <c r="B482" s="233"/>
      <c r="C482" s="234"/>
      <c r="D482" s="235" t="s">
        <v>199</v>
      </c>
      <c r="E482" s="236" t="s">
        <v>19</v>
      </c>
      <c r="F482" s="237" t="s">
        <v>855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199</v>
      </c>
      <c r="AU482" s="243" t="s">
        <v>81</v>
      </c>
      <c r="AV482" s="13" t="s">
        <v>79</v>
      </c>
      <c r="AW482" s="13" t="s">
        <v>33</v>
      </c>
      <c r="AX482" s="13" t="s">
        <v>72</v>
      </c>
      <c r="AY482" s="243" t="s">
        <v>187</v>
      </c>
    </row>
    <row r="483" s="13" customFormat="1">
      <c r="A483" s="13"/>
      <c r="B483" s="233"/>
      <c r="C483" s="234"/>
      <c r="D483" s="235" t="s">
        <v>199</v>
      </c>
      <c r="E483" s="236" t="s">
        <v>19</v>
      </c>
      <c r="F483" s="237" t="s">
        <v>873</v>
      </c>
      <c r="G483" s="234"/>
      <c r="H483" s="236" t="s">
        <v>19</v>
      </c>
      <c r="I483" s="238"/>
      <c r="J483" s="234"/>
      <c r="K483" s="234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199</v>
      </c>
      <c r="AU483" s="243" t="s">
        <v>81</v>
      </c>
      <c r="AV483" s="13" t="s">
        <v>79</v>
      </c>
      <c r="AW483" s="13" t="s">
        <v>33</v>
      </c>
      <c r="AX483" s="13" t="s">
        <v>72</v>
      </c>
      <c r="AY483" s="243" t="s">
        <v>187</v>
      </c>
    </row>
    <row r="484" s="14" customFormat="1">
      <c r="A484" s="14"/>
      <c r="B484" s="244"/>
      <c r="C484" s="245"/>
      <c r="D484" s="235" t="s">
        <v>199</v>
      </c>
      <c r="E484" s="246" t="s">
        <v>19</v>
      </c>
      <c r="F484" s="247" t="s">
        <v>1051</v>
      </c>
      <c r="G484" s="245"/>
      <c r="H484" s="248">
        <v>1.7729999999999999</v>
      </c>
      <c r="I484" s="249"/>
      <c r="J484" s="245"/>
      <c r="K484" s="245"/>
      <c r="L484" s="250"/>
      <c r="M484" s="251"/>
      <c r="N484" s="252"/>
      <c r="O484" s="252"/>
      <c r="P484" s="252"/>
      <c r="Q484" s="252"/>
      <c r="R484" s="252"/>
      <c r="S484" s="252"/>
      <c r="T484" s="25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4" t="s">
        <v>199</v>
      </c>
      <c r="AU484" s="254" t="s">
        <v>81</v>
      </c>
      <c r="AV484" s="14" t="s">
        <v>81</v>
      </c>
      <c r="AW484" s="14" t="s">
        <v>33</v>
      </c>
      <c r="AX484" s="14" t="s">
        <v>72</v>
      </c>
      <c r="AY484" s="254" t="s">
        <v>187</v>
      </c>
    </row>
    <row r="485" s="13" customFormat="1">
      <c r="A485" s="13"/>
      <c r="B485" s="233"/>
      <c r="C485" s="234"/>
      <c r="D485" s="235" t="s">
        <v>199</v>
      </c>
      <c r="E485" s="236" t="s">
        <v>19</v>
      </c>
      <c r="F485" s="237" t="s">
        <v>1052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199</v>
      </c>
      <c r="AU485" s="243" t="s">
        <v>81</v>
      </c>
      <c r="AV485" s="13" t="s">
        <v>79</v>
      </c>
      <c r="AW485" s="13" t="s">
        <v>33</v>
      </c>
      <c r="AX485" s="13" t="s">
        <v>72</v>
      </c>
      <c r="AY485" s="243" t="s">
        <v>187</v>
      </c>
    </row>
    <row r="486" s="13" customFormat="1">
      <c r="A486" s="13"/>
      <c r="B486" s="233"/>
      <c r="C486" s="234"/>
      <c r="D486" s="235" t="s">
        <v>199</v>
      </c>
      <c r="E486" s="236" t="s">
        <v>19</v>
      </c>
      <c r="F486" s="237" t="s">
        <v>337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199</v>
      </c>
      <c r="AU486" s="243" t="s">
        <v>81</v>
      </c>
      <c r="AV486" s="13" t="s">
        <v>79</v>
      </c>
      <c r="AW486" s="13" t="s">
        <v>33</v>
      </c>
      <c r="AX486" s="13" t="s">
        <v>72</v>
      </c>
      <c r="AY486" s="243" t="s">
        <v>187</v>
      </c>
    </row>
    <row r="487" s="13" customFormat="1">
      <c r="A487" s="13"/>
      <c r="B487" s="233"/>
      <c r="C487" s="234"/>
      <c r="D487" s="235" t="s">
        <v>199</v>
      </c>
      <c r="E487" s="236" t="s">
        <v>19</v>
      </c>
      <c r="F487" s="237" t="s">
        <v>855</v>
      </c>
      <c r="G487" s="234"/>
      <c r="H487" s="236" t="s">
        <v>19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199</v>
      </c>
      <c r="AU487" s="243" t="s">
        <v>81</v>
      </c>
      <c r="AV487" s="13" t="s">
        <v>79</v>
      </c>
      <c r="AW487" s="13" t="s">
        <v>33</v>
      </c>
      <c r="AX487" s="13" t="s">
        <v>72</v>
      </c>
      <c r="AY487" s="243" t="s">
        <v>187</v>
      </c>
    </row>
    <row r="488" s="13" customFormat="1">
      <c r="A488" s="13"/>
      <c r="B488" s="233"/>
      <c r="C488" s="234"/>
      <c r="D488" s="235" t="s">
        <v>199</v>
      </c>
      <c r="E488" s="236" t="s">
        <v>19</v>
      </c>
      <c r="F488" s="237" t="s">
        <v>873</v>
      </c>
      <c r="G488" s="234"/>
      <c r="H488" s="236" t="s">
        <v>19</v>
      </c>
      <c r="I488" s="238"/>
      <c r="J488" s="234"/>
      <c r="K488" s="234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199</v>
      </c>
      <c r="AU488" s="243" t="s">
        <v>81</v>
      </c>
      <c r="AV488" s="13" t="s">
        <v>79</v>
      </c>
      <c r="AW488" s="13" t="s">
        <v>33</v>
      </c>
      <c r="AX488" s="13" t="s">
        <v>72</v>
      </c>
      <c r="AY488" s="243" t="s">
        <v>187</v>
      </c>
    </row>
    <row r="489" s="14" customFormat="1">
      <c r="A489" s="14"/>
      <c r="B489" s="244"/>
      <c r="C489" s="245"/>
      <c r="D489" s="235" t="s">
        <v>199</v>
      </c>
      <c r="E489" s="246" t="s">
        <v>19</v>
      </c>
      <c r="F489" s="247" t="s">
        <v>1053</v>
      </c>
      <c r="G489" s="245"/>
      <c r="H489" s="248">
        <v>5.8079999999999998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199</v>
      </c>
      <c r="AU489" s="254" t="s">
        <v>81</v>
      </c>
      <c r="AV489" s="14" t="s">
        <v>81</v>
      </c>
      <c r="AW489" s="14" t="s">
        <v>33</v>
      </c>
      <c r="AX489" s="14" t="s">
        <v>72</v>
      </c>
      <c r="AY489" s="254" t="s">
        <v>187</v>
      </c>
    </row>
    <row r="490" s="13" customFormat="1">
      <c r="A490" s="13"/>
      <c r="B490" s="233"/>
      <c r="C490" s="234"/>
      <c r="D490" s="235" t="s">
        <v>199</v>
      </c>
      <c r="E490" s="236" t="s">
        <v>19</v>
      </c>
      <c r="F490" s="237" t="s">
        <v>1054</v>
      </c>
      <c r="G490" s="234"/>
      <c r="H490" s="236" t="s">
        <v>19</v>
      </c>
      <c r="I490" s="238"/>
      <c r="J490" s="234"/>
      <c r="K490" s="234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199</v>
      </c>
      <c r="AU490" s="243" t="s">
        <v>81</v>
      </c>
      <c r="AV490" s="13" t="s">
        <v>79</v>
      </c>
      <c r="AW490" s="13" t="s">
        <v>33</v>
      </c>
      <c r="AX490" s="13" t="s">
        <v>72</v>
      </c>
      <c r="AY490" s="243" t="s">
        <v>187</v>
      </c>
    </row>
    <row r="491" s="13" customFormat="1">
      <c r="A491" s="13"/>
      <c r="B491" s="233"/>
      <c r="C491" s="234"/>
      <c r="D491" s="235" t="s">
        <v>199</v>
      </c>
      <c r="E491" s="236" t="s">
        <v>19</v>
      </c>
      <c r="F491" s="237" t="s">
        <v>307</v>
      </c>
      <c r="G491" s="234"/>
      <c r="H491" s="236" t="s">
        <v>19</v>
      </c>
      <c r="I491" s="238"/>
      <c r="J491" s="234"/>
      <c r="K491" s="234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199</v>
      </c>
      <c r="AU491" s="243" t="s">
        <v>81</v>
      </c>
      <c r="AV491" s="13" t="s">
        <v>79</v>
      </c>
      <c r="AW491" s="13" t="s">
        <v>33</v>
      </c>
      <c r="AX491" s="13" t="s">
        <v>72</v>
      </c>
      <c r="AY491" s="243" t="s">
        <v>187</v>
      </c>
    </row>
    <row r="492" s="13" customFormat="1">
      <c r="A492" s="13"/>
      <c r="B492" s="233"/>
      <c r="C492" s="234"/>
      <c r="D492" s="235" t="s">
        <v>199</v>
      </c>
      <c r="E492" s="236" t="s">
        <v>19</v>
      </c>
      <c r="F492" s="237" t="s">
        <v>855</v>
      </c>
      <c r="G492" s="234"/>
      <c r="H492" s="236" t="s">
        <v>19</v>
      </c>
      <c r="I492" s="238"/>
      <c r="J492" s="234"/>
      <c r="K492" s="234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199</v>
      </c>
      <c r="AU492" s="243" t="s">
        <v>81</v>
      </c>
      <c r="AV492" s="13" t="s">
        <v>79</v>
      </c>
      <c r="AW492" s="13" t="s">
        <v>33</v>
      </c>
      <c r="AX492" s="13" t="s">
        <v>72</v>
      </c>
      <c r="AY492" s="243" t="s">
        <v>187</v>
      </c>
    </row>
    <row r="493" s="13" customFormat="1">
      <c r="A493" s="13"/>
      <c r="B493" s="233"/>
      <c r="C493" s="234"/>
      <c r="D493" s="235" t="s">
        <v>199</v>
      </c>
      <c r="E493" s="236" t="s">
        <v>19</v>
      </c>
      <c r="F493" s="237" t="s">
        <v>873</v>
      </c>
      <c r="G493" s="234"/>
      <c r="H493" s="236" t="s">
        <v>19</v>
      </c>
      <c r="I493" s="238"/>
      <c r="J493" s="234"/>
      <c r="K493" s="234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199</v>
      </c>
      <c r="AU493" s="243" t="s">
        <v>81</v>
      </c>
      <c r="AV493" s="13" t="s">
        <v>79</v>
      </c>
      <c r="AW493" s="13" t="s">
        <v>33</v>
      </c>
      <c r="AX493" s="13" t="s">
        <v>72</v>
      </c>
      <c r="AY493" s="243" t="s">
        <v>187</v>
      </c>
    </row>
    <row r="494" s="14" customFormat="1">
      <c r="A494" s="14"/>
      <c r="B494" s="244"/>
      <c r="C494" s="245"/>
      <c r="D494" s="235" t="s">
        <v>199</v>
      </c>
      <c r="E494" s="246" t="s">
        <v>19</v>
      </c>
      <c r="F494" s="247" t="s">
        <v>1016</v>
      </c>
      <c r="G494" s="245"/>
      <c r="H494" s="248">
        <v>5.0819999999999999</v>
      </c>
      <c r="I494" s="249"/>
      <c r="J494" s="245"/>
      <c r="K494" s="245"/>
      <c r="L494" s="250"/>
      <c r="M494" s="251"/>
      <c r="N494" s="252"/>
      <c r="O494" s="252"/>
      <c r="P494" s="252"/>
      <c r="Q494" s="252"/>
      <c r="R494" s="252"/>
      <c r="S494" s="252"/>
      <c r="T494" s="253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4" t="s">
        <v>199</v>
      </c>
      <c r="AU494" s="254" t="s">
        <v>81</v>
      </c>
      <c r="AV494" s="14" t="s">
        <v>81</v>
      </c>
      <c r="AW494" s="14" t="s">
        <v>33</v>
      </c>
      <c r="AX494" s="14" t="s">
        <v>72</v>
      </c>
      <c r="AY494" s="254" t="s">
        <v>187</v>
      </c>
    </row>
    <row r="495" s="13" customFormat="1">
      <c r="A495" s="13"/>
      <c r="B495" s="233"/>
      <c r="C495" s="234"/>
      <c r="D495" s="235" t="s">
        <v>199</v>
      </c>
      <c r="E495" s="236" t="s">
        <v>19</v>
      </c>
      <c r="F495" s="237" t="s">
        <v>1055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199</v>
      </c>
      <c r="AU495" s="243" t="s">
        <v>81</v>
      </c>
      <c r="AV495" s="13" t="s">
        <v>79</v>
      </c>
      <c r="AW495" s="13" t="s">
        <v>33</v>
      </c>
      <c r="AX495" s="13" t="s">
        <v>72</v>
      </c>
      <c r="AY495" s="243" t="s">
        <v>187</v>
      </c>
    </row>
    <row r="496" s="13" customFormat="1">
      <c r="A496" s="13"/>
      <c r="B496" s="233"/>
      <c r="C496" s="234"/>
      <c r="D496" s="235" t="s">
        <v>199</v>
      </c>
      <c r="E496" s="236" t="s">
        <v>19</v>
      </c>
      <c r="F496" s="237" t="s">
        <v>330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199</v>
      </c>
      <c r="AU496" s="243" t="s">
        <v>81</v>
      </c>
      <c r="AV496" s="13" t="s">
        <v>79</v>
      </c>
      <c r="AW496" s="13" t="s">
        <v>33</v>
      </c>
      <c r="AX496" s="13" t="s">
        <v>72</v>
      </c>
      <c r="AY496" s="243" t="s">
        <v>187</v>
      </c>
    </row>
    <row r="497" s="13" customFormat="1">
      <c r="A497" s="13"/>
      <c r="B497" s="233"/>
      <c r="C497" s="234"/>
      <c r="D497" s="235" t="s">
        <v>199</v>
      </c>
      <c r="E497" s="236" t="s">
        <v>19</v>
      </c>
      <c r="F497" s="237" t="s">
        <v>855</v>
      </c>
      <c r="G497" s="234"/>
      <c r="H497" s="236" t="s">
        <v>19</v>
      </c>
      <c r="I497" s="238"/>
      <c r="J497" s="234"/>
      <c r="K497" s="234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199</v>
      </c>
      <c r="AU497" s="243" t="s">
        <v>81</v>
      </c>
      <c r="AV497" s="13" t="s">
        <v>79</v>
      </c>
      <c r="AW497" s="13" t="s">
        <v>33</v>
      </c>
      <c r="AX497" s="13" t="s">
        <v>72</v>
      </c>
      <c r="AY497" s="243" t="s">
        <v>187</v>
      </c>
    </row>
    <row r="498" s="13" customFormat="1">
      <c r="A498" s="13"/>
      <c r="B498" s="233"/>
      <c r="C498" s="234"/>
      <c r="D498" s="235" t="s">
        <v>199</v>
      </c>
      <c r="E498" s="236" t="s">
        <v>19</v>
      </c>
      <c r="F498" s="237" t="s">
        <v>873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199</v>
      </c>
      <c r="AU498" s="243" t="s">
        <v>81</v>
      </c>
      <c r="AV498" s="13" t="s">
        <v>79</v>
      </c>
      <c r="AW498" s="13" t="s">
        <v>33</v>
      </c>
      <c r="AX498" s="13" t="s">
        <v>72</v>
      </c>
      <c r="AY498" s="243" t="s">
        <v>187</v>
      </c>
    </row>
    <row r="499" s="14" customFormat="1">
      <c r="A499" s="14"/>
      <c r="B499" s="244"/>
      <c r="C499" s="245"/>
      <c r="D499" s="235" t="s">
        <v>199</v>
      </c>
      <c r="E499" s="246" t="s">
        <v>19</v>
      </c>
      <c r="F499" s="247" t="s">
        <v>1019</v>
      </c>
      <c r="G499" s="245"/>
      <c r="H499" s="248">
        <v>5.5439999999999996</v>
      </c>
      <c r="I499" s="249"/>
      <c r="J499" s="245"/>
      <c r="K499" s="245"/>
      <c r="L499" s="250"/>
      <c r="M499" s="251"/>
      <c r="N499" s="252"/>
      <c r="O499" s="252"/>
      <c r="P499" s="252"/>
      <c r="Q499" s="252"/>
      <c r="R499" s="252"/>
      <c r="S499" s="252"/>
      <c r="T499" s="25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4" t="s">
        <v>199</v>
      </c>
      <c r="AU499" s="254" t="s">
        <v>81</v>
      </c>
      <c r="AV499" s="14" t="s">
        <v>81</v>
      </c>
      <c r="AW499" s="14" t="s">
        <v>33</v>
      </c>
      <c r="AX499" s="14" t="s">
        <v>72</v>
      </c>
      <c r="AY499" s="254" t="s">
        <v>187</v>
      </c>
    </row>
    <row r="500" s="15" customFormat="1">
      <c r="A500" s="15"/>
      <c r="B500" s="255"/>
      <c r="C500" s="256"/>
      <c r="D500" s="235" t="s">
        <v>199</v>
      </c>
      <c r="E500" s="257" t="s">
        <v>19</v>
      </c>
      <c r="F500" s="258" t="s">
        <v>210</v>
      </c>
      <c r="G500" s="256"/>
      <c r="H500" s="259">
        <v>28.584</v>
      </c>
      <c r="I500" s="260"/>
      <c r="J500" s="256"/>
      <c r="K500" s="256"/>
      <c r="L500" s="261"/>
      <c r="M500" s="262"/>
      <c r="N500" s="263"/>
      <c r="O500" s="263"/>
      <c r="P500" s="263"/>
      <c r="Q500" s="263"/>
      <c r="R500" s="263"/>
      <c r="S500" s="263"/>
      <c r="T500" s="264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65" t="s">
        <v>199</v>
      </c>
      <c r="AU500" s="265" t="s">
        <v>81</v>
      </c>
      <c r="AV500" s="15" t="s">
        <v>195</v>
      </c>
      <c r="AW500" s="15" t="s">
        <v>33</v>
      </c>
      <c r="AX500" s="15" t="s">
        <v>79</v>
      </c>
      <c r="AY500" s="265" t="s">
        <v>187</v>
      </c>
    </row>
    <row r="501" s="14" customFormat="1">
      <c r="A501" s="14"/>
      <c r="B501" s="244"/>
      <c r="C501" s="245"/>
      <c r="D501" s="235" t="s">
        <v>199</v>
      </c>
      <c r="E501" s="245"/>
      <c r="F501" s="247" t="s">
        <v>1057</v>
      </c>
      <c r="G501" s="245"/>
      <c r="H501" s="248">
        <v>31.442</v>
      </c>
      <c r="I501" s="249"/>
      <c r="J501" s="245"/>
      <c r="K501" s="245"/>
      <c r="L501" s="250"/>
      <c r="M501" s="251"/>
      <c r="N501" s="252"/>
      <c r="O501" s="252"/>
      <c r="P501" s="252"/>
      <c r="Q501" s="252"/>
      <c r="R501" s="252"/>
      <c r="S501" s="252"/>
      <c r="T501" s="25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4" t="s">
        <v>199</v>
      </c>
      <c r="AU501" s="254" t="s">
        <v>81</v>
      </c>
      <c r="AV501" s="14" t="s">
        <v>81</v>
      </c>
      <c r="AW501" s="14" t="s">
        <v>4</v>
      </c>
      <c r="AX501" s="14" t="s">
        <v>79</v>
      </c>
      <c r="AY501" s="254" t="s">
        <v>187</v>
      </c>
    </row>
    <row r="502" s="2" customFormat="1" ht="16.5" customHeight="1">
      <c r="A502" s="41"/>
      <c r="B502" s="42"/>
      <c r="C502" s="215" t="s">
        <v>821</v>
      </c>
      <c r="D502" s="215" t="s">
        <v>190</v>
      </c>
      <c r="E502" s="216" t="s">
        <v>887</v>
      </c>
      <c r="F502" s="217" t="s">
        <v>888</v>
      </c>
      <c r="G502" s="218" t="s">
        <v>193</v>
      </c>
      <c r="H502" s="219">
        <v>90.820999999999998</v>
      </c>
      <c r="I502" s="220"/>
      <c r="J502" s="221">
        <f>ROUND(I502*H502,2)</f>
        <v>0</v>
      </c>
      <c r="K502" s="217" t="s">
        <v>194</v>
      </c>
      <c r="L502" s="47"/>
      <c r="M502" s="222" t="s">
        <v>19</v>
      </c>
      <c r="N502" s="223" t="s">
        <v>43</v>
      </c>
      <c r="O502" s="87"/>
      <c r="P502" s="224">
        <f>O502*H502</f>
        <v>0</v>
      </c>
      <c r="Q502" s="224">
        <v>0.000205</v>
      </c>
      <c r="R502" s="224">
        <f>Q502*H502</f>
        <v>0.018618304999999998</v>
      </c>
      <c r="S502" s="224">
        <v>0</v>
      </c>
      <c r="T502" s="225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6" t="s">
        <v>265</v>
      </c>
      <c r="AT502" s="226" t="s">
        <v>190</v>
      </c>
      <c r="AU502" s="226" t="s">
        <v>81</v>
      </c>
      <c r="AY502" s="20" t="s">
        <v>187</v>
      </c>
      <c r="BE502" s="227">
        <f>IF(N502="základní",J502,0)</f>
        <v>0</v>
      </c>
      <c r="BF502" s="227">
        <f>IF(N502="snížená",J502,0)</f>
        <v>0</v>
      </c>
      <c r="BG502" s="227">
        <f>IF(N502="zákl. přenesená",J502,0)</f>
        <v>0</v>
      </c>
      <c r="BH502" s="227">
        <f>IF(N502="sníž. přenesená",J502,0)</f>
        <v>0</v>
      </c>
      <c r="BI502" s="227">
        <f>IF(N502="nulová",J502,0)</f>
        <v>0</v>
      </c>
      <c r="BJ502" s="20" t="s">
        <v>79</v>
      </c>
      <c r="BK502" s="227">
        <f>ROUND(I502*H502,2)</f>
        <v>0</v>
      </c>
      <c r="BL502" s="20" t="s">
        <v>265</v>
      </c>
      <c r="BM502" s="226" t="s">
        <v>1058</v>
      </c>
    </row>
    <row r="503" s="2" customFormat="1">
      <c r="A503" s="41"/>
      <c r="B503" s="42"/>
      <c r="C503" s="43"/>
      <c r="D503" s="228" t="s">
        <v>197</v>
      </c>
      <c r="E503" s="43"/>
      <c r="F503" s="229" t="s">
        <v>890</v>
      </c>
      <c r="G503" s="43"/>
      <c r="H503" s="43"/>
      <c r="I503" s="230"/>
      <c r="J503" s="43"/>
      <c r="K503" s="43"/>
      <c r="L503" s="47"/>
      <c r="M503" s="231"/>
      <c r="N503" s="232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197</v>
      </c>
      <c r="AU503" s="20" t="s">
        <v>81</v>
      </c>
    </row>
    <row r="504" s="13" customFormat="1">
      <c r="A504" s="13"/>
      <c r="B504" s="233"/>
      <c r="C504" s="234"/>
      <c r="D504" s="235" t="s">
        <v>199</v>
      </c>
      <c r="E504" s="236" t="s">
        <v>19</v>
      </c>
      <c r="F504" s="237" t="s">
        <v>1059</v>
      </c>
      <c r="G504" s="234"/>
      <c r="H504" s="236" t="s">
        <v>19</v>
      </c>
      <c r="I504" s="238"/>
      <c r="J504" s="234"/>
      <c r="K504" s="234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199</v>
      </c>
      <c r="AU504" s="243" t="s">
        <v>81</v>
      </c>
      <c r="AV504" s="13" t="s">
        <v>79</v>
      </c>
      <c r="AW504" s="13" t="s">
        <v>33</v>
      </c>
      <c r="AX504" s="13" t="s">
        <v>72</v>
      </c>
      <c r="AY504" s="243" t="s">
        <v>187</v>
      </c>
    </row>
    <row r="505" s="13" customFormat="1">
      <c r="A505" s="13"/>
      <c r="B505" s="233"/>
      <c r="C505" s="234"/>
      <c r="D505" s="235" t="s">
        <v>199</v>
      </c>
      <c r="E505" s="236" t="s">
        <v>19</v>
      </c>
      <c r="F505" s="237" t="s">
        <v>921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199</v>
      </c>
      <c r="AU505" s="243" t="s">
        <v>81</v>
      </c>
      <c r="AV505" s="13" t="s">
        <v>79</v>
      </c>
      <c r="AW505" s="13" t="s">
        <v>33</v>
      </c>
      <c r="AX505" s="13" t="s">
        <v>72</v>
      </c>
      <c r="AY505" s="243" t="s">
        <v>187</v>
      </c>
    </row>
    <row r="506" s="13" customFormat="1">
      <c r="A506" s="13"/>
      <c r="B506" s="233"/>
      <c r="C506" s="234"/>
      <c r="D506" s="235" t="s">
        <v>199</v>
      </c>
      <c r="E506" s="236" t="s">
        <v>19</v>
      </c>
      <c r="F506" s="237" t="s">
        <v>892</v>
      </c>
      <c r="G506" s="234"/>
      <c r="H506" s="236" t="s">
        <v>19</v>
      </c>
      <c r="I506" s="238"/>
      <c r="J506" s="234"/>
      <c r="K506" s="234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199</v>
      </c>
      <c r="AU506" s="243" t="s">
        <v>81</v>
      </c>
      <c r="AV506" s="13" t="s">
        <v>79</v>
      </c>
      <c r="AW506" s="13" t="s">
        <v>33</v>
      </c>
      <c r="AX506" s="13" t="s">
        <v>72</v>
      </c>
      <c r="AY506" s="243" t="s">
        <v>187</v>
      </c>
    </row>
    <row r="507" s="13" customFormat="1">
      <c r="A507" s="13"/>
      <c r="B507" s="233"/>
      <c r="C507" s="234"/>
      <c r="D507" s="235" t="s">
        <v>199</v>
      </c>
      <c r="E507" s="236" t="s">
        <v>19</v>
      </c>
      <c r="F507" s="237" t="s">
        <v>893</v>
      </c>
      <c r="G507" s="234"/>
      <c r="H507" s="236" t="s">
        <v>19</v>
      </c>
      <c r="I507" s="238"/>
      <c r="J507" s="234"/>
      <c r="K507" s="234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199</v>
      </c>
      <c r="AU507" s="243" t="s">
        <v>81</v>
      </c>
      <c r="AV507" s="13" t="s">
        <v>79</v>
      </c>
      <c r="AW507" s="13" t="s">
        <v>33</v>
      </c>
      <c r="AX507" s="13" t="s">
        <v>72</v>
      </c>
      <c r="AY507" s="243" t="s">
        <v>187</v>
      </c>
    </row>
    <row r="508" s="14" customFormat="1">
      <c r="A508" s="14"/>
      <c r="B508" s="244"/>
      <c r="C508" s="245"/>
      <c r="D508" s="235" t="s">
        <v>199</v>
      </c>
      <c r="E508" s="246" t="s">
        <v>19</v>
      </c>
      <c r="F508" s="247" t="s">
        <v>1060</v>
      </c>
      <c r="G508" s="245"/>
      <c r="H508" s="248">
        <v>9.0739999999999998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199</v>
      </c>
      <c r="AU508" s="254" t="s">
        <v>81</v>
      </c>
      <c r="AV508" s="14" t="s">
        <v>81</v>
      </c>
      <c r="AW508" s="14" t="s">
        <v>33</v>
      </c>
      <c r="AX508" s="14" t="s">
        <v>72</v>
      </c>
      <c r="AY508" s="254" t="s">
        <v>187</v>
      </c>
    </row>
    <row r="509" s="13" customFormat="1">
      <c r="A509" s="13"/>
      <c r="B509" s="233"/>
      <c r="C509" s="234"/>
      <c r="D509" s="235" t="s">
        <v>199</v>
      </c>
      <c r="E509" s="236" t="s">
        <v>19</v>
      </c>
      <c r="F509" s="237" t="s">
        <v>1061</v>
      </c>
      <c r="G509" s="234"/>
      <c r="H509" s="236" t="s">
        <v>19</v>
      </c>
      <c r="I509" s="238"/>
      <c r="J509" s="234"/>
      <c r="K509" s="234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199</v>
      </c>
      <c r="AU509" s="243" t="s">
        <v>81</v>
      </c>
      <c r="AV509" s="13" t="s">
        <v>79</v>
      </c>
      <c r="AW509" s="13" t="s">
        <v>33</v>
      </c>
      <c r="AX509" s="13" t="s">
        <v>72</v>
      </c>
      <c r="AY509" s="243" t="s">
        <v>187</v>
      </c>
    </row>
    <row r="510" s="13" customFormat="1">
      <c r="A510" s="13"/>
      <c r="B510" s="233"/>
      <c r="C510" s="234"/>
      <c r="D510" s="235" t="s">
        <v>199</v>
      </c>
      <c r="E510" s="236" t="s">
        <v>19</v>
      </c>
      <c r="F510" s="237" t="s">
        <v>921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199</v>
      </c>
      <c r="AU510" s="243" t="s">
        <v>81</v>
      </c>
      <c r="AV510" s="13" t="s">
        <v>79</v>
      </c>
      <c r="AW510" s="13" t="s">
        <v>33</v>
      </c>
      <c r="AX510" s="13" t="s">
        <v>72</v>
      </c>
      <c r="AY510" s="243" t="s">
        <v>187</v>
      </c>
    </row>
    <row r="511" s="13" customFormat="1">
      <c r="A511" s="13"/>
      <c r="B511" s="233"/>
      <c r="C511" s="234"/>
      <c r="D511" s="235" t="s">
        <v>199</v>
      </c>
      <c r="E511" s="236" t="s">
        <v>19</v>
      </c>
      <c r="F511" s="237" t="s">
        <v>1062</v>
      </c>
      <c r="G511" s="234"/>
      <c r="H511" s="236" t="s">
        <v>19</v>
      </c>
      <c r="I511" s="238"/>
      <c r="J511" s="234"/>
      <c r="K511" s="234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199</v>
      </c>
      <c r="AU511" s="243" t="s">
        <v>81</v>
      </c>
      <c r="AV511" s="13" t="s">
        <v>79</v>
      </c>
      <c r="AW511" s="13" t="s">
        <v>33</v>
      </c>
      <c r="AX511" s="13" t="s">
        <v>72</v>
      </c>
      <c r="AY511" s="243" t="s">
        <v>187</v>
      </c>
    </row>
    <row r="512" s="13" customFormat="1">
      <c r="A512" s="13"/>
      <c r="B512" s="233"/>
      <c r="C512" s="234"/>
      <c r="D512" s="235" t="s">
        <v>199</v>
      </c>
      <c r="E512" s="236" t="s">
        <v>19</v>
      </c>
      <c r="F512" s="237" t="s">
        <v>893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199</v>
      </c>
      <c r="AU512" s="243" t="s">
        <v>81</v>
      </c>
      <c r="AV512" s="13" t="s">
        <v>79</v>
      </c>
      <c r="AW512" s="13" t="s">
        <v>33</v>
      </c>
      <c r="AX512" s="13" t="s">
        <v>72</v>
      </c>
      <c r="AY512" s="243" t="s">
        <v>187</v>
      </c>
    </row>
    <row r="513" s="14" customFormat="1">
      <c r="A513" s="14"/>
      <c r="B513" s="244"/>
      <c r="C513" s="245"/>
      <c r="D513" s="235" t="s">
        <v>199</v>
      </c>
      <c r="E513" s="246" t="s">
        <v>19</v>
      </c>
      <c r="F513" s="247" t="s">
        <v>1063</v>
      </c>
      <c r="G513" s="245"/>
      <c r="H513" s="248">
        <v>22.792000000000002</v>
      </c>
      <c r="I513" s="249"/>
      <c r="J513" s="245"/>
      <c r="K513" s="245"/>
      <c r="L513" s="250"/>
      <c r="M513" s="251"/>
      <c r="N513" s="252"/>
      <c r="O513" s="252"/>
      <c r="P513" s="252"/>
      <c r="Q513" s="252"/>
      <c r="R513" s="252"/>
      <c r="S513" s="252"/>
      <c r="T513" s="253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4" t="s">
        <v>199</v>
      </c>
      <c r="AU513" s="254" t="s">
        <v>81</v>
      </c>
      <c r="AV513" s="14" t="s">
        <v>81</v>
      </c>
      <c r="AW513" s="14" t="s">
        <v>33</v>
      </c>
      <c r="AX513" s="14" t="s">
        <v>72</v>
      </c>
      <c r="AY513" s="254" t="s">
        <v>187</v>
      </c>
    </row>
    <row r="514" s="13" customFormat="1">
      <c r="A514" s="13"/>
      <c r="B514" s="233"/>
      <c r="C514" s="234"/>
      <c r="D514" s="235" t="s">
        <v>199</v>
      </c>
      <c r="E514" s="236" t="s">
        <v>19</v>
      </c>
      <c r="F514" s="237" t="s">
        <v>1064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199</v>
      </c>
      <c r="AU514" s="243" t="s">
        <v>81</v>
      </c>
      <c r="AV514" s="13" t="s">
        <v>79</v>
      </c>
      <c r="AW514" s="13" t="s">
        <v>33</v>
      </c>
      <c r="AX514" s="13" t="s">
        <v>72</v>
      </c>
      <c r="AY514" s="243" t="s">
        <v>187</v>
      </c>
    </row>
    <row r="515" s="13" customFormat="1">
      <c r="A515" s="13"/>
      <c r="B515" s="233"/>
      <c r="C515" s="234"/>
      <c r="D515" s="235" t="s">
        <v>199</v>
      </c>
      <c r="E515" s="236" t="s">
        <v>19</v>
      </c>
      <c r="F515" s="237" t="s">
        <v>334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199</v>
      </c>
      <c r="AU515" s="243" t="s">
        <v>81</v>
      </c>
      <c r="AV515" s="13" t="s">
        <v>79</v>
      </c>
      <c r="AW515" s="13" t="s">
        <v>33</v>
      </c>
      <c r="AX515" s="13" t="s">
        <v>72</v>
      </c>
      <c r="AY515" s="243" t="s">
        <v>187</v>
      </c>
    </row>
    <row r="516" s="13" customFormat="1">
      <c r="A516" s="13"/>
      <c r="B516" s="233"/>
      <c r="C516" s="234"/>
      <c r="D516" s="235" t="s">
        <v>199</v>
      </c>
      <c r="E516" s="236" t="s">
        <v>19</v>
      </c>
      <c r="F516" s="237" t="s">
        <v>892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199</v>
      </c>
      <c r="AU516" s="243" t="s">
        <v>81</v>
      </c>
      <c r="AV516" s="13" t="s">
        <v>79</v>
      </c>
      <c r="AW516" s="13" t="s">
        <v>33</v>
      </c>
      <c r="AX516" s="13" t="s">
        <v>72</v>
      </c>
      <c r="AY516" s="243" t="s">
        <v>187</v>
      </c>
    </row>
    <row r="517" s="13" customFormat="1">
      <c r="A517" s="13"/>
      <c r="B517" s="233"/>
      <c r="C517" s="234"/>
      <c r="D517" s="235" t="s">
        <v>199</v>
      </c>
      <c r="E517" s="236" t="s">
        <v>19</v>
      </c>
      <c r="F517" s="237" t="s">
        <v>893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199</v>
      </c>
      <c r="AU517" s="243" t="s">
        <v>81</v>
      </c>
      <c r="AV517" s="13" t="s">
        <v>79</v>
      </c>
      <c r="AW517" s="13" t="s">
        <v>33</v>
      </c>
      <c r="AX517" s="13" t="s">
        <v>72</v>
      </c>
      <c r="AY517" s="243" t="s">
        <v>187</v>
      </c>
    </row>
    <row r="518" s="14" customFormat="1">
      <c r="A518" s="14"/>
      <c r="B518" s="244"/>
      <c r="C518" s="245"/>
      <c r="D518" s="235" t="s">
        <v>199</v>
      </c>
      <c r="E518" s="246" t="s">
        <v>19</v>
      </c>
      <c r="F518" s="247" t="s">
        <v>923</v>
      </c>
      <c r="G518" s="245"/>
      <c r="H518" s="248">
        <v>13.939</v>
      </c>
      <c r="I518" s="249"/>
      <c r="J518" s="245"/>
      <c r="K518" s="245"/>
      <c r="L518" s="250"/>
      <c r="M518" s="251"/>
      <c r="N518" s="252"/>
      <c r="O518" s="252"/>
      <c r="P518" s="252"/>
      <c r="Q518" s="252"/>
      <c r="R518" s="252"/>
      <c r="S518" s="252"/>
      <c r="T518" s="25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4" t="s">
        <v>199</v>
      </c>
      <c r="AU518" s="254" t="s">
        <v>81</v>
      </c>
      <c r="AV518" s="14" t="s">
        <v>81</v>
      </c>
      <c r="AW518" s="14" t="s">
        <v>33</v>
      </c>
      <c r="AX518" s="14" t="s">
        <v>72</v>
      </c>
      <c r="AY518" s="254" t="s">
        <v>187</v>
      </c>
    </row>
    <row r="519" s="13" customFormat="1">
      <c r="A519" s="13"/>
      <c r="B519" s="233"/>
      <c r="C519" s="234"/>
      <c r="D519" s="235" t="s">
        <v>199</v>
      </c>
      <c r="E519" s="236" t="s">
        <v>19</v>
      </c>
      <c r="F519" s="237" t="s">
        <v>1065</v>
      </c>
      <c r="G519" s="234"/>
      <c r="H519" s="236" t="s">
        <v>19</v>
      </c>
      <c r="I519" s="238"/>
      <c r="J519" s="234"/>
      <c r="K519" s="234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199</v>
      </c>
      <c r="AU519" s="243" t="s">
        <v>81</v>
      </c>
      <c r="AV519" s="13" t="s">
        <v>79</v>
      </c>
      <c r="AW519" s="13" t="s">
        <v>33</v>
      </c>
      <c r="AX519" s="13" t="s">
        <v>72</v>
      </c>
      <c r="AY519" s="243" t="s">
        <v>187</v>
      </c>
    </row>
    <row r="520" s="13" customFormat="1">
      <c r="A520" s="13"/>
      <c r="B520" s="233"/>
      <c r="C520" s="234"/>
      <c r="D520" s="235" t="s">
        <v>199</v>
      </c>
      <c r="E520" s="236" t="s">
        <v>19</v>
      </c>
      <c r="F520" s="237" t="s">
        <v>337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199</v>
      </c>
      <c r="AU520" s="243" t="s">
        <v>81</v>
      </c>
      <c r="AV520" s="13" t="s">
        <v>79</v>
      </c>
      <c r="AW520" s="13" t="s">
        <v>33</v>
      </c>
      <c r="AX520" s="13" t="s">
        <v>72</v>
      </c>
      <c r="AY520" s="243" t="s">
        <v>187</v>
      </c>
    </row>
    <row r="521" s="13" customFormat="1">
      <c r="A521" s="13"/>
      <c r="B521" s="233"/>
      <c r="C521" s="234"/>
      <c r="D521" s="235" t="s">
        <v>199</v>
      </c>
      <c r="E521" s="236" t="s">
        <v>19</v>
      </c>
      <c r="F521" s="237" t="s">
        <v>892</v>
      </c>
      <c r="G521" s="234"/>
      <c r="H521" s="236" t="s">
        <v>19</v>
      </c>
      <c r="I521" s="238"/>
      <c r="J521" s="234"/>
      <c r="K521" s="234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199</v>
      </c>
      <c r="AU521" s="243" t="s">
        <v>81</v>
      </c>
      <c r="AV521" s="13" t="s">
        <v>79</v>
      </c>
      <c r="AW521" s="13" t="s">
        <v>33</v>
      </c>
      <c r="AX521" s="13" t="s">
        <v>72</v>
      </c>
      <c r="AY521" s="243" t="s">
        <v>187</v>
      </c>
    </row>
    <row r="522" s="13" customFormat="1">
      <c r="A522" s="13"/>
      <c r="B522" s="233"/>
      <c r="C522" s="234"/>
      <c r="D522" s="235" t="s">
        <v>199</v>
      </c>
      <c r="E522" s="236" t="s">
        <v>19</v>
      </c>
      <c r="F522" s="237" t="s">
        <v>893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199</v>
      </c>
      <c r="AU522" s="243" t="s">
        <v>81</v>
      </c>
      <c r="AV522" s="13" t="s">
        <v>79</v>
      </c>
      <c r="AW522" s="13" t="s">
        <v>33</v>
      </c>
      <c r="AX522" s="13" t="s">
        <v>72</v>
      </c>
      <c r="AY522" s="243" t="s">
        <v>187</v>
      </c>
    </row>
    <row r="523" s="14" customFormat="1">
      <c r="A523" s="14"/>
      <c r="B523" s="244"/>
      <c r="C523" s="245"/>
      <c r="D523" s="235" t="s">
        <v>199</v>
      </c>
      <c r="E523" s="246" t="s">
        <v>19</v>
      </c>
      <c r="F523" s="247" t="s">
        <v>925</v>
      </c>
      <c r="G523" s="245"/>
      <c r="H523" s="248">
        <v>22.75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199</v>
      </c>
      <c r="AU523" s="254" t="s">
        <v>81</v>
      </c>
      <c r="AV523" s="14" t="s">
        <v>81</v>
      </c>
      <c r="AW523" s="14" t="s">
        <v>33</v>
      </c>
      <c r="AX523" s="14" t="s">
        <v>72</v>
      </c>
      <c r="AY523" s="254" t="s">
        <v>187</v>
      </c>
    </row>
    <row r="524" s="13" customFormat="1">
      <c r="A524" s="13"/>
      <c r="B524" s="233"/>
      <c r="C524" s="234"/>
      <c r="D524" s="235" t="s">
        <v>199</v>
      </c>
      <c r="E524" s="236" t="s">
        <v>19</v>
      </c>
      <c r="F524" s="237" t="s">
        <v>1066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199</v>
      </c>
      <c r="AU524" s="243" t="s">
        <v>81</v>
      </c>
      <c r="AV524" s="13" t="s">
        <v>79</v>
      </c>
      <c r="AW524" s="13" t="s">
        <v>33</v>
      </c>
      <c r="AX524" s="13" t="s">
        <v>72</v>
      </c>
      <c r="AY524" s="243" t="s">
        <v>187</v>
      </c>
    </row>
    <row r="525" s="13" customFormat="1">
      <c r="A525" s="13"/>
      <c r="B525" s="233"/>
      <c r="C525" s="234"/>
      <c r="D525" s="235" t="s">
        <v>199</v>
      </c>
      <c r="E525" s="236" t="s">
        <v>19</v>
      </c>
      <c r="F525" s="237" t="s">
        <v>337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199</v>
      </c>
      <c r="AU525" s="243" t="s">
        <v>81</v>
      </c>
      <c r="AV525" s="13" t="s">
        <v>79</v>
      </c>
      <c r="AW525" s="13" t="s">
        <v>33</v>
      </c>
      <c r="AX525" s="13" t="s">
        <v>72</v>
      </c>
      <c r="AY525" s="243" t="s">
        <v>187</v>
      </c>
    </row>
    <row r="526" s="13" customFormat="1">
      <c r="A526" s="13"/>
      <c r="B526" s="233"/>
      <c r="C526" s="234"/>
      <c r="D526" s="235" t="s">
        <v>199</v>
      </c>
      <c r="E526" s="236" t="s">
        <v>19</v>
      </c>
      <c r="F526" s="237" t="s">
        <v>1062</v>
      </c>
      <c r="G526" s="234"/>
      <c r="H526" s="236" t="s">
        <v>19</v>
      </c>
      <c r="I526" s="238"/>
      <c r="J526" s="234"/>
      <c r="K526" s="234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199</v>
      </c>
      <c r="AU526" s="243" t="s">
        <v>81</v>
      </c>
      <c r="AV526" s="13" t="s">
        <v>79</v>
      </c>
      <c r="AW526" s="13" t="s">
        <v>33</v>
      </c>
      <c r="AX526" s="13" t="s">
        <v>72</v>
      </c>
      <c r="AY526" s="243" t="s">
        <v>187</v>
      </c>
    </row>
    <row r="527" s="13" customFormat="1">
      <c r="A527" s="13"/>
      <c r="B527" s="233"/>
      <c r="C527" s="234"/>
      <c r="D527" s="235" t="s">
        <v>199</v>
      </c>
      <c r="E527" s="236" t="s">
        <v>19</v>
      </c>
      <c r="F527" s="237" t="s">
        <v>893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199</v>
      </c>
      <c r="AU527" s="243" t="s">
        <v>81</v>
      </c>
      <c r="AV527" s="13" t="s">
        <v>79</v>
      </c>
      <c r="AW527" s="13" t="s">
        <v>33</v>
      </c>
      <c r="AX527" s="13" t="s">
        <v>72</v>
      </c>
      <c r="AY527" s="243" t="s">
        <v>187</v>
      </c>
    </row>
    <row r="528" s="14" customFormat="1">
      <c r="A528" s="14"/>
      <c r="B528" s="244"/>
      <c r="C528" s="245"/>
      <c r="D528" s="235" t="s">
        <v>199</v>
      </c>
      <c r="E528" s="246" t="s">
        <v>19</v>
      </c>
      <c r="F528" s="247" t="s">
        <v>1067</v>
      </c>
      <c r="G528" s="245"/>
      <c r="H528" s="248">
        <v>22.265999999999998</v>
      </c>
      <c r="I528" s="249"/>
      <c r="J528" s="245"/>
      <c r="K528" s="245"/>
      <c r="L528" s="250"/>
      <c r="M528" s="251"/>
      <c r="N528" s="252"/>
      <c r="O528" s="252"/>
      <c r="P528" s="252"/>
      <c r="Q528" s="252"/>
      <c r="R528" s="252"/>
      <c r="S528" s="252"/>
      <c r="T528" s="253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4" t="s">
        <v>199</v>
      </c>
      <c r="AU528" s="254" t="s">
        <v>81</v>
      </c>
      <c r="AV528" s="14" t="s">
        <v>81</v>
      </c>
      <c r="AW528" s="14" t="s">
        <v>33</v>
      </c>
      <c r="AX528" s="14" t="s">
        <v>72</v>
      </c>
      <c r="AY528" s="254" t="s">
        <v>187</v>
      </c>
    </row>
    <row r="529" s="15" customFormat="1">
      <c r="A529" s="15"/>
      <c r="B529" s="255"/>
      <c r="C529" s="256"/>
      <c r="D529" s="235" t="s">
        <v>199</v>
      </c>
      <c r="E529" s="257" t="s">
        <v>19</v>
      </c>
      <c r="F529" s="258" t="s">
        <v>210</v>
      </c>
      <c r="G529" s="256"/>
      <c r="H529" s="259">
        <v>90.820999999999998</v>
      </c>
      <c r="I529" s="260"/>
      <c r="J529" s="256"/>
      <c r="K529" s="256"/>
      <c r="L529" s="261"/>
      <c r="M529" s="262"/>
      <c r="N529" s="263"/>
      <c r="O529" s="263"/>
      <c r="P529" s="263"/>
      <c r="Q529" s="263"/>
      <c r="R529" s="263"/>
      <c r="S529" s="263"/>
      <c r="T529" s="264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5" t="s">
        <v>199</v>
      </c>
      <c r="AU529" s="265" t="s">
        <v>81</v>
      </c>
      <c r="AV529" s="15" t="s">
        <v>195</v>
      </c>
      <c r="AW529" s="15" t="s">
        <v>33</v>
      </c>
      <c r="AX529" s="15" t="s">
        <v>79</v>
      </c>
      <c r="AY529" s="265" t="s">
        <v>187</v>
      </c>
    </row>
    <row r="530" s="2" customFormat="1" ht="16.5" customHeight="1">
      <c r="A530" s="41"/>
      <c r="B530" s="42"/>
      <c r="C530" s="215" t="s">
        <v>825</v>
      </c>
      <c r="D530" s="215" t="s">
        <v>190</v>
      </c>
      <c r="E530" s="216" t="s">
        <v>904</v>
      </c>
      <c r="F530" s="217" t="s">
        <v>905</v>
      </c>
      <c r="G530" s="218" t="s">
        <v>193</v>
      </c>
      <c r="H530" s="219">
        <v>28.783999999999999</v>
      </c>
      <c r="I530" s="220"/>
      <c r="J530" s="221">
        <f>ROUND(I530*H530,2)</f>
        <v>0</v>
      </c>
      <c r="K530" s="217" t="s">
        <v>194</v>
      </c>
      <c r="L530" s="47"/>
      <c r="M530" s="222" t="s">
        <v>19</v>
      </c>
      <c r="N530" s="223" t="s">
        <v>43</v>
      </c>
      <c r="O530" s="87"/>
      <c r="P530" s="224">
        <f>O530*H530</f>
        <v>0</v>
      </c>
      <c r="Q530" s="224">
        <v>7.1500000000000002E-06</v>
      </c>
      <c r="R530" s="224">
        <f>Q530*H530</f>
        <v>0.0002058056</v>
      </c>
      <c r="S530" s="224">
        <v>0</v>
      </c>
      <c r="T530" s="225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6" t="s">
        <v>265</v>
      </c>
      <c r="AT530" s="226" t="s">
        <v>190</v>
      </c>
      <c r="AU530" s="226" t="s">
        <v>81</v>
      </c>
      <c r="AY530" s="20" t="s">
        <v>187</v>
      </c>
      <c r="BE530" s="227">
        <f>IF(N530="základní",J530,0)</f>
        <v>0</v>
      </c>
      <c r="BF530" s="227">
        <f>IF(N530="snížená",J530,0)</f>
        <v>0</v>
      </c>
      <c r="BG530" s="227">
        <f>IF(N530="zákl. přenesená",J530,0)</f>
        <v>0</v>
      </c>
      <c r="BH530" s="227">
        <f>IF(N530="sníž. přenesená",J530,0)</f>
        <v>0</v>
      </c>
      <c r="BI530" s="227">
        <f>IF(N530="nulová",J530,0)</f>
        <v>0</v>
      </c>
      <c r="BJ530" s="20" t="s">
        <v>79</v>
      </c>
      <c r="BK530" s="227">
        <f>ROUND(I530*H530,2)</f>
        <v>0</v>
      </c>
      <c r="BL530" s="20" t="s">
        <v>265</v>
      </c>
      <c r="BM530" s="226" t="s">
        <v>1068</v>
      </c>
    </row>
    <row r="531" s="2" customFormat="1">
      <c r="A531" s="41"/>
      <c r="B531" s="42"/>
      <c r="C531" s="43"/>
      <c r="D531" s="228" t="s">
        <v>197</v>
      </c>
      <c r="E531" s="43"/>
      <c r="F531" s="229" t="s">
        <v>907</v>
      </c>
      <c r="G531" s="43"/>
      <c r="H531" s="43"/>
      <c r="I531" s="230"/>
      <c r="J531" s="43"/>
      <c r="K531" s="43"/>
      <c r="L531" s="47"/>
      <c r="M531" s="231"/>
      <c r="N531" s="232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197</v>
      </c>
      <c r="AU531" s="20" t="s">
        <v>81</v>
      </c>
    </row>
    <row r="532" s="13" customFormat="1">
      <c r="A532" s="13"/>
      <c r="B532" s="233"/>
      <c r="C532" s="234"/>
      <c r="D532" s="235" t="s">
        <v>199</v>
      </c>
      <c r="E532" s="236" t="s">
        <v>19</v>
      </c>
      <c r="F532" s="237" t="s">
        <v>1045</v>
      </c>
      <c r="G532" s="234"/>
      <c r="H532" s="236" t="s">
        <v>19</v>
      </c>
      <c r="I532" s="238"/>
      <c r="J532" s="234"/>
      <c r="K532" s="234"/>
      <c r="L532" s="239"/>
      <c r="M532" s="240"/>
      <c r="N532" s="241"/>
      <c r="O532" s="241"/>
      <c r="P532" s="241"/>
      <c r="Q532" s="241"/>
      <c r="R532" s="241"/>
      <c r="S532" s="241"/>
      <c r="T532" s="242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3" t="s">
        <v>199</v>
      </c>
      <c r="AU532" s="243" t="s">
        <v>81</v>
      </c>
      <c r="AV532" s="13" t="s">
        <v>79</v>
      </c>
      <c r="AW532" s="13" t="s">
        <v>33</v>
      </c>
      <c r="AX532" s="13" t="s">
        <v>72</v>
      </c>
      <c r="AY532" s="243" t="s">
        <v>187</v>
      </c>
    </row>
    <row r="533" s="13" customFormat="1">
      <c r="A533" s="13"/>
      <c r="B533" s="233"/>
      <c r="C533" s="234"/>
      <c r="D533" s="235" t="s">
        <v>199</v>
      </c>
      <c r="E533" s="236" t="s">
        <v>19</v>
      </c>
      <c r="F533" s="237" t="s">
        <v>921</v>
      </c>
      <c r="G533" s="234"/>
      <c r="H533" s="236" t="s">
        <v>19</v>
      </c>
      <c r="I533" s="238"/>
      <c r="J533" s="234"/>
      <c r="K533" s="234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199</v>
      </c>
      <c r="AU533" s="243" t="s">
        <v>81</v>
      </c>
      <c r="AV533" s="13" t="s">
        <v>79</v>
      </c>
      <c r="AW533" s="13" t="s">
        <v>33</v>
      </c>
      <c r="AX533" s="13" t="s">
        <v>72</v>
      </c>
      <c r="AY533" s="243" t="s">
        <v>187</v>
      </c>
    </row>
    <row r="534" s="13" customFormat="1">
      <c r="A534" s="13"/>
      <c r="B534" s="233"/>
      <c r="C534" s="234"/>
      <c r="D534" s="235" t="s">
        <v>199</v>
      </c>
      <c r="E534" s="236" t="s">
        <v>19</v>
      </c>
      <c r="F534" s="237" t="s">
        <v>855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199</v>
      </c>
      <c r="AU534" s="243" t="s">
        <v>81</v>
      </c>
      <c r="AV534" s="13" t="s">
        <v>79</v>
      </c>
      <c r="AW534" s="13" t="s">
        <v>33</v>
      </c>
      <c r="AX534" s="13" t="s">
        <v>72</v>
      </c>
      <c r="AY534" s="243" t="s">
        <v>187</v>
      </c>
    </row>
    <row r="535" s="13" customFormat="1">
      <c r="A535" s="13"/>
      <c r="B535" s="233"/>
      <c r="C535" s="234"/>
      <c r="D535" s="235" t="s">
        <v>199</v>
      </c>
      <c r="E535" s="236" t="s">
        <v>19</v>
      </c>
      <c r="F535" s="237" t="s">
        <v>873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199</v>
      </c>
      <c r="AU535" s="243" t="s">
        <v>81</v>
      </c>
      <c r="AV535" s="13" t="s">
        <v>79</v>
      </c>
      <c r="AW535" s="13" t="s">
        <v>33</v>
      </c>
      <c r="AX535" s="13" t="s">
        <v>72</v>
      </c>
      <c r="AY535" s="243" t="s">
        <v>187</v>
      </c>
    </row>
    <row r="536" s="14" customFormat="1">
      <c r="A536" s="14"/>
      <c r="B536" s="244"/>
      <c r="C536" s="245"/>
      <c r="D536" s="235" t="s">
        <v>199</v>
      </c>
      <c r="E536" s="246" t="s">
        <v>19</v>
      </c>
      <c r="F536" s="247" t="s">
        <v>1046</v>
      </c>
      <c r="G536" s="245"/>
      <c r="H536" s="248">
        <v>2.9550000000000001</v>
      </c>
      <c r="I536" s="249"/>
      <c r="J536" s="245"/>
      <c r="K536" s="245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199</v>
      </c>
      <c r="AU536" s="254" t="s">
        <v>81</v>
      </c>
      <c r="AV536" s="14" t="s">
        <v>81</v>
      </c>
      <c r="AW536" s="14" t="s">
        <v>33</v>
      </c>
      <c r="AX536" s="14" t="s">
        <v>72</v>
      </c>
      <c r="AY536" s="254" t="s">
        <v>187</v>
      </c>
    </row>
    <row r="537" s="13" customFormat="1">
      <c r="A537" s="13"/>
      <c r="B537" s="233"/>
      <c r="C537" s="234"/>
      <c r="D537" s="235" t="s">
        <v>199</v>
      </c>
      <c r="E537" s="236" t="s">
        <v>19</v>
      </c>
      <c r="F537" s="237" t="s">
        <v>1047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199</v>
      </c>
      <c r="AU537" s="243" t="s">
        <v>81</v>
      </c>
      <c r="AV537" s="13" t="s">
        <v>79</v>
      </c>
      <c r="AW537" s="13" t="s">
        <v>33</v>
      </c>
      <c r="AX537" s="13" t="s">
        <v>72</v>
      </c>
      <c r="AY537" s="243" t="s">
        <v>187</v>
      </c>
    </row>
    <row r="538" s="13" customFormat="1">
      <c r="A538" s="13"/>
      <c r="B538" s="233"/>
      <c r="C538" s="234"/>
      <c r="D538" s="235" t="s">
        <v>199</v>
      </c>
      <c r="E538" s="236" t="s">
        <v>19</v>
      </c>
      <c r="F538" s="237" t="s">
        <v>921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199</v>
      </c>
      <c r="AU538" s="243" t="s">
        <v>81</v>
      </c>
      <c r="AV538" s="13" t="s">
        <v>79</v>
      </c>
      <c r="AW538" s="13" t="s">
        <v>33</v>
      </c>
      <c r="AX538" s="13" t="s">
        <v>72</v>
      </c>
      <c r="AY538" s="243" t="s">
        <v>187</v>
      </c>
    </row>
    <row r="539" s="13" customFormat="1">
      <c r="A539" s="13"/>
      <c r="B539" s="233"/>
      <c r="C539" s="234"/>
      <c r="D539" s="235" t="s">
        <v>199</v>
      </c>
      <c r="E539" s="236" t="s">
        <v>19</v>
      </c>
      <c r="F539" s="237" t="s">
        <v>855</v>
      </c>
      <c r="G539" s="234"/>
      <c r="H539" s="236" t="s">
        <v>19</v>
      </c>
      <c r="I539" s="238"/>
      <c r="J539" s="234"/>
      <c r="K539" s="234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199</v>
      </c>
      <c r="AU539" s="243" t="s">
        <v>81</v>
      </c>
      <c r="AV539" s="13" t="s">
        <v>79</v>
      </c>
      <c r="AW539" s="13" t="s">
        <v>33</v>
      </c>
      <c r="AX539" s="13" t="s">
        <v>72</v>
      </c>
      <c r="AY539" s="243" t="s">
        <v>187</v>
      </c>
    </row>
    <row r="540" s="13" customFormat="1">
      <c r="A540" s="13"/>
      <c r="B540" s="233"/>
      <c r="C540" s="234"/>
      <c r="D540" s="235" t="s">
        <v>199</v>
      </c>
      <c r="E540" s="236" t="s">
        <v>19</v>
      </c>
      <c r="F540" s="237" t="s">
        <v>873</v>
      </c>
      <c r="G540" s="234"/>
      <c r="H540" s="236" t="s">
        <v>19</v>
      </c>
      <c r="I540" s="238"/>
      <c r="J540" s="234"/>
      <c r="K540" s="234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199</v>
      </c>
      <c r="AU540" s="243" t="s">
        <v>81</v>
      </c>
      <c r="AV540" s="13" t="s">
        <v>79</v>
      </c>
      <c r="AW540" s="13" t="s">
        <v>33</v>
      </c>
      <c r="AX540" s="13" t="s">
        <v>72</v>
      </c>
      <c r="AY540" s="243" t="s">
        <v>187</v>
      </c>
    </row>
    <row r="541" s="14" customFormat="1">
      <c r="A541" s="14"/>
      <c r="B541" s="244"/>
      <c r="C541" s="245"/>
      <c r="D541" s="235" t="s">
        <v>199</v>
      </c>
      <c r="E541" s="246" t="s">
        <v>19</v>
      </c>
      <c r="F541" s="247" t="s">
        <v>1048</v>
      </c>
      <c r="G541" s="245"/>
      <c r="H541" s="248">
        <v>6.2400000000000002</v>
      </c>
      <c r="I541" s="249"/>
      <c r="J541" s="245"/>
      <c r="K541" s="245"/>
      <c r="L541" s="250"/>
      <c r="M541" s="251"/>
      <c r="N541" s="252"/>
      <c r="O541" s="252"/>
      <c r="P541" s="252"/>
      <c r="Q541" s="252"/>
      <c r="R541" s="252"/>
      <c r="S541" s="252"/>
      <c r="T541" s="253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4" t="s">
        <v>199</v>
      </c>
      <c r="AU541" s="254" t="s">
        <v>81</v>
      </c>
      <c r="AV541" s="14" t="s">
        <v>81</v>
      </c>
      <c r="AW541" s="14" t="s">
        <v>33</v>
      </c>
      <c r="AX541" s="14" t="s">
        <v>72</v>
      </c>
      <c r="AY541" s="254" t="s">
        <v>187</v>
      </c>
    </row>
    <row r="542" s="13" customFormat="1">
      <c r="A542" s="13"/>
      <c r="B542" s="233"/>
      <c r="C542" s="234"/>
      <c r="D542" s="235" t="s">
        <v>199</v>
      </c>
      <c r="E542" s="236" t="s">
        <v>19</v>
      </c>
      <c r="F542" s="237" t="s">
        <v>1049</v>
      </c>
      <c r="G542" s="234"/>
      <c r="H542" s="236" t="s">
        <v>19</v>
      </c>
      <c r="I542" s="238"/>
      <c r="J542" s="234"/>
      <c r="K542" s="234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199</v>
      </c>
      <c r="AU542" s="243" t="s">
        <v>81</v>
      </c>
      <c r="AV542" s="13" t="s">
        <v>79</v>
      </c>
      <c r="AW542" s="13" t="s">
        <v>33</v>
      </c>
      <c r="AX542" s="13" t="s">
        <v>72</v>
      </c>
      <c r="AY542" s="243" t="s">
        <v>187</v>
      </c>
    </row>
    <row r="543" s="13" customFormat="1">
      <c r="A543" s="13"/>
      <c r="B543" s="233"/>
      <c r="C543" s="234"/>
      <c r="D543" s="235" t="s">
        <v>199</v>
      </c>
      <c r="E543" s="236" t="s">
        <v>19</v>
      </c>
      <c r="F543" s="237" t="s">
        <v>334</v>
      </c>
      <c r="G543" s="234"/>
      <c r="H543" s="236" t="s">
        <v>19</v>
      </c>
      <c r="I543" s="238"/>
      <c r="J543" s="234"/>
      <c r="K543" s="234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199</v>
      </c>
      <c r="AU543" s="243" t="s">
        <v>81</v>
      </c>
      <c r="AV543" s="13" t="s">
        <v>79</v>
      </c>
      <c r="AW543" s="13" t="s">
        <v>33</v>
      </c>
      <c r="AX543" s="13" t="s">
        <v>72</v>
      </c>
      <c r="AY543" s="243" t="s">
        <v>187</v>
      </c>
    </row>
    <row r="544" s="13" customFormat="1">
      <c r="A544" s="13"/>
      <c r="B544" s="233"/>
      <c r="C544" s="234"/>
      <c r="D544" s="235" t="s">
        <v>199</v>
      </c>
      <c r="E544" s="236" t="s">
        <v>19</v>
      </c>
      <c r="F544" s="237" t="s">
        <v>855</v>
      </c>
      <c r="G544" s="234"/>
      <c r="H544" s="236" t="s">
        <v>19</v>
      </c>
      <c r="I544" s="238"/>
      <c r="J544" s="234"/>
      <c r="K544" s="234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199</v>
      </c>
      <c r="AU544" s="243" t="s">
        <v>81</v>
      </c>
      <c r="AV544" s="13" t="s">
        <v>79</v>
      </c>
      <c r="AW544" s="13" t="s">
        <v>33</v>
      </c>
      <c r="AX544" s="13" t="s">
        <v>72</v>
      </c>
      <c r="AY544" s="243" t="s">
        <v>187</v>
      </c>
    </row>
    <row r="545" s="13" customFormat="1">
      <c r="A545" s="13"/>
      <c r="B545" s="233"/>
      <c r="C545" s="234"/>
      <c r="D545" s="235" t="s">
        <v>199</v>
      </c>
      <c r="E545" s="236" t="s">
        <v>19</v>
      </c>
      <c r="F545" s="237" t="s">
        <v>873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199</v>
      </c>
      <c r="AU545" s="243" t="s">
        <v>81</v>
      </c>
      <c r="AV545" s="13" t="s">
        <v>79</v>
      </c>
      <c r="AW545" s="13" t="s">
        <v>33</v>
      </c>
      <c r="AX545" s="13" t="s">
        <v>72</v>
      </c>
      <c r="AY545" s="243" t="s">
        <v>187</v>
      </c>
    </row>
    <row r="546" s="14" customFormat="1">
      <c r="A546" s="14"/>
      <c r="B546" s="244"/>
      <c r="C546" s="245"/>
      <c r="D546" s="235" t="s">
        <v>199</v>
      </c>
      <c r="E546" s="246" t="s">
        <v>19</v>
      </c>
      <c r="F546" s="247" t="s">
        <v>209</v>
      </c>
      <c r="G546" s="245"/>
      <c r="H546" s="248">
        <v>1.1819999999999999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199</v>
      </c>
      <c r="AU546" s="254" t="s">
        <v>81</v>
      </c>
      <c r="AV546" s="14" t="s">
        <v>81</v>
      </c>
      <c r="AW546" s="14" t="s">
        <v>33</v>
      </c>
      <c r="AX546" s="14" t="s">
        <v>72</v>
      </c>
      <c r="AY546" s="254" t="s">
        <v>187</v>
      </c>
    </row>
    <row r="547" s="13" customFormat="1">
      <c r="A547" s="13"/>
      <c r="B547" s="233"/>
      <c r="C547" s="234"/>
      <c r="D547" s="235" t="s">
        <v>199</v>
      </c>
      <c r="E547" s="236" t="s">
        <v>19</v>
      </c>
      <c r="F547" s="237" t="s">
        <v>1050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199</v>
      </c>
      <c r="AU547" s="243" t="s">
        <v>81</v>
      </c>
      <c r="AV547" s="13" t="s">
        <v>79</v>
      </c>
      <c r="AW547" s="13" t="s">
        <v>33</v>
      </c>
      <c r="AX547" s="13" t="s">
        <v>72</v>
      </c>
      <c r="AY547" s="243" t="s">
        <v>187</v>
      </c>
    </row>
    <row r="548" s="13" customFormat="1">
      <c r="A548" s="13"/>
      <c r="B548" s="233"/>
      <c r="C548" s="234"/>
      <c r="D548" s="235" t="s">
        <v>199</v>
      </c>
      <c r="E548" s="236" t="s">
        <v>19</v>
      </c>
      <c r="F548" s="237" t="s">
        <v>337</v>
      </c>
      <c r="G548" s="234"/>
      <c r="H548" s="236" t="s">
        <v>19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199</v>
      </c>
      <c r="AU548" s="243" t="s">
        <v>81</v>
      </c>
      <c r="AV548" s="13" t="s">
        <v>79</v>
      </c>
      <c r="AW548" s="13" t="s">
        <v>33</v>
      </c>
      <c r="AX548" s="13" t="s">
        <v>72</v>
      </c>
      <c r="AY548" s="243" t="s">
        <v>187</v>
      </c>
    </row>
    <row r="549" s="13" customFormat="1">
      <c r="A549" s="13"/>
      <c r="B549" s="233"/>
      <c r="C549" s="234"/>
      <c r="D549" s="235" t="s">
        <v>199</v>
      </c>
      <c r="E549" s="236" t="s">
        <v>19</v>
      </c>
      <c r="F549" s="237" t="s">
        <v>855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199</v>
      </c>
      <c r="AU549" s="243" t="s">
        <v>81</v>
      </c>
      <c r="AV549" s="13" t="s">
        <v>79</v>
      </c>
      <c r="AW549" s="13" t="s">
        <v>33</v>
      </c>
      <c r="AX549" s="13" t="s">
        <v>72</v>
      </c>
      <c r="AY549" s="243" t="s">
        <v>187</v>
      </c>
    </row>
    <row r="550" s="13" customFormat="1">
      <c r="A550" s="13"/>
      <c r="B550" s="233"/>
      <c r="C550" s="234"/>
      <c r="D550" s="235" t="s">
        <v>199</v>
      </c>
      <c r="E550" s="236" t="s">
        <v>19</v>
      </c>
      <c r="F550" s="237" t="s">
        <v>873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199</v>
      </c>
      <c r="AU550" s="243" t="s">
        <v>81</v>
      </c>
      <c r="AV550" s="13" t="s">
        <v>79</v>
      </c>
      <c r="AW550" s="13" t="s">
        <v>33</v>
      </c>
      <c r="AX550" s="13" t="s">
        <v>72</v>
      </c>
      <c r="AY550" s="243" t="s">
        <v>187</v>
      </c>
    </row>
    <row r="551" s="14" customFormat="1">
      <c r="A551" s="14"/>
      <c r="B551" s="244"/>
      <c r="C551" s="245"/>
      <c r="D551" s="235" t="s">
        <v>199</v>
      </c>
      <c r="E551" s="246" t="s">
        <v>19</v>
      </c>
      <c r="F551" s="247" t="s">
        <v>1051</v>
      </c>
      <c r="G551" s="245"/>
      <c r="H551" s="248">
        <v>1.7729999999999999</v>
      </c>
      <c r="I551" s="249"/>
      <c r="J551" s="245"/>
      <c r="K551" s="245"/>
      <c r="L551" s="250"/>
      <c r="M551" s="251"/>
      <c r="N551" s="252"/>
      <c r="O551" s="252"/>
      <c r="P551" s="252"/>
      <c r="Q551" s="252"/>
      <c r="R551" s="252"/>
      <c r="S551" s="252"/>
      <c r="T551" s="253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4" t="s">
        <v>199</v>
      </c>
      <c r="AU551" s="254" t="s">
        <v>81</v>
      </c>
      <c r="AV551" s="14" t="s">
        <v>81</v>
      </c>
      <c r="AW551" s="14" t="s">
        <v>33</v>
      </c>
      <c r="AX551" s="14" t="s">
        <v>72</v>
      </c>
      <c r="AY551" s="254" t="s">
        <v>187</v>
      </c>
    </row>
    <row r="552" s="13" customFormat="1">
      <c r="A552" s="13"/>
      <c r="B552" s="233"/>
      <c r="C552" s="234"/>
      <c r="D552" s="235" t="s">
        <v>199</v>
      </c>
      <c r="E552" s="236" t="s">
        <v>19</v>
      </c>
      <c r="F552" s="237" t="s">
        <v>1052</v>
      </c>
      <c r="G552" s="234"/>
      <c r="H552" s="236" t="s">
        <v>19</v>
      </c>
      <c r="I552" s="238"/>
      <c r="J552" s="234"/>
      <c r="K552" s="234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199</v>
      </c>
      <c r="AU552" s="243" t="s">
        <v>81</v>
      </c>
      <c r="AV552" s="13" t="s">
        <v>79</v>
      </c>
      <c r="AW552" s="13" t="s">
        <v>33</v>
      </c>
      <c r="AX552" s="13" t="s">
        <v>72</v>
      </c>
      <c r="AY552" s="243" t="s">
        <v>187</v>
      </c>
    </row>
    <row r="553" s="13" customFormat="1">
      <c r="A553" s="13"/>
      <c r="B553" s="233"/>
      <c r="C553" s="234"/>
      <c r="D553" s="235" t="s">
        <v>199</v>
      </c>
      <c r="E553" s="236" t="s">
        <v>19</v>
      </c>
      <c r="F553" s="237" t="s">
        <v>337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199</v>
      </c>
      <c r="AU553" s="243" t="s">
        <v>81</v>
      </c>
      <c r="AV553" s="13" t="s">
        <v>79</v>
      </c>
      <c r="AW553" s="13" t="s">
        <v>33</v>
      </c>
      <c r="AX553" s="13" t="s">
        <v>72</v>
      </c>
      <c r="AY553" s="243" t="s">
        <v>187</v>
      </c>
    </row>
    <row r="554" s="13" customFormat="1">
      <c r="A554" s="13"/>
      <c r="B554" s="233"/>
      <c r="C554" s="234"/>
      <c r="D554" s="235" t="s">
        <v>199</v>
      </c>
      <c r="E554" s="236" t="s">
        <v>19</v>
      </c>
      <c r="F554" s="237" t="s">
        <v>855</v>
      </c>
      <c r="G554" s="234"/>
      <c r="H554" s="236" t="s">
        <v>19</v>
      </c>
      <c r="I554" s="238"/>
      <c r="J554" s="234"/>
      <c r="K554" s="234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199</v>
      </c>
      <c r="AU554" s="243" t="s">
        <v>81</v>
      </c>
      <c r="AV554" s="13" t="s">
        <v>79</v>
      </c>
      <c r="AW554" s="13" t="s">
        <v>33</v>
      </c>
      <c r="AX554" s="13" t="s">
        <v>72</v>
      </c>
      <c r="AY554" s="243" t="s">
        <v>187</v>
      </c>
    </row>
    <row r="555" s="13" customFormat="1">
      <c r="A555" s="13"/>
      <c r="B555" s="233"/>
      <c r="C555" s="234"/>
      <c r="D555" s="235" t="s">
        <v>199</v>
      </c>
      <c r="E555" s="236" t="s">
        <v>19</v>
      </c>
      <c r="F555" s="237" t="s">
        <v>873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199</v>
      </c>
      <c r="AU555" s="243" t="s">
        <v>81</v>
      </c>
      <c r="AV555" s="13" t="s">
        <v>79</v>
      </c>
      <c r="AW555" s="13" t="s">
        <v>33</v>
      </c>
      <c r="AX555" s="13" t="s">
        <v>72</v>
      </c>
      <c r="AY555" s="243" t="s">
        <v>187</v>
      </c>
    </row>
    <row r="556" s="14" customFormat="1">
      <c r="A556" s="14"/>
      <c r="B556" s="244"/>
      <c r="C556" s="245"/>
      <c r="D556" s="235" t="s">
        <v>199</v>
      </c>
      <c r="E556" s="246" t="s">
        <v>19</v>
      </c>
      <c r="F556" s="247" t="s">
        <v>1053</v>
      </c>
      <c r="G556" s="245"/>
      <c r="H556" s="248">
        <v>5.8079999999999998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199</v>
      </c>
      <c r="AU556" s="254" t="s">
        <v>81</v>
      </c>
      <c r="AV556" s="14" t="s">
        <v>81</v>
      </c>
      <c r="AW556" s="14" t="s">
        <v>33</v>
      </c>
      <c r="AX556" s="14" t="s">
        <v>72</v>
      </c>
      <c r="AY556" s="254" t="s">
        <v>187</v>
      </c>
    </row>
    <row r="557" s="13" customFormat="1">
      <c r="A557" s="13"/>
      <c r="B557" s="233"/>
      <c r="C557" s="234"/>
      <c r="D557" s="235" t="s">
        <v>199</v>
      </c>
      <c r="E557" s="236" t="s">
        <v>19</v>
      </c>
      <c r="F557" s="237" t="s">
        <v>1054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199</v>
      </c>
      <c r="AU557" s="243" t="s">
        <v>81</v>
      </c>
      <c r="AV557" s="13" t="s">
        <v>79</v>
      </c>
      <c r="AW557" s="13" t="s">
        <v>33</v>
      </c>
      <c r="AX557" s="13" t="s">
        <v>72</v>
      </c>
      <c r="AY557" s="243" t="s">
        <v>187</v>
      </c>
    </row>
    <row r="558" s="13" customFormat="1">
      <c r="A558" s="13"/>
      <c r="B558" s="233"/>
      <c r="C558" s="234"/>
      <c r="D558" s="235" t="s">
        <v>199</v>
      </c>
      <c r="E558" s="236" t="s">
        <v>19</v>
      </c>
      <c r="F558" s="237" t="s">
        <v>307</v>
      </c>
      <c r="G558" s="234"/>
      <c r="H558" s="236" t="s">
        <v>19</v>
      </c>
      <c r="I558" s="238"/>
      <c r="J558" s="234"/>
      <c r="K558" s="234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199</v>
      </c>
      <c r="AU558" s="243" t="s">
        <v>81</v>
      </c>
      <c r="AV558" s="13" t="s">
        <v>79</v>
      </c>
      <c r="AW558" s="13" t="s">
        <v>33</v>
      </c>
      <c r="AX558" s="13" t="s">
        <v>72</v>
      </c>
      <c r="AY558" s="243" t="s">
        <v>187</v>
      </c>
    </row>
    <row r="559" s="13" customFormat="1">
      <c r="A559" s="13"/>
      <c r="B559" s="233"/>
      <c r="C559" s="234"/>
      <c r="D559" s="235" t="s">
        <v>199</v>
      </c>
      <c r="E559" s="236" t="s">
        <v>19</v>
      </c>
      <c r="F559" s="237" t="s">
        <v>855</v>
      </c>
      <c r="G559" s="234"/>
      <c r="H559" s="236" t="s">
        <v>19</v>
      </c>
      <c r="I559" s="238"/>
      <c r="J559" s="234"/>
      <c r="K559" s="234"/>
      <c r="L559" s="239"/>
      <c r="M559" s="240"/>
      <c r="N559" s="241"/>
      <c r="O559" s="241"/>
      <c r="P559" s="241"/>
      <c r="Q559" s="241"/>
      <c r="R559" s="241"/>
      <c r="S559" s="241"/>
      <c r="T559" s="24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3" t="s">
        <v>199</v>
      </c>
      <c r="AU559" s="243" t="s">
        <v>81</v>
      </c>
      <c r="AV559" s="13" t="s">
        <v>79</v>
      </c>
      <c r="AW559" s="13" t="s">
        <v>33</v>
      </c>
      <c r="AX559" s="13" t="s">
        <v>72</v>
      </c>
      <c r="AY559" s="243" t="s">
        <v>187</v>
      </c>
    </row>
    <row r="560" s="13" customFormat="1">
      <c r="A560" s="13"/>
      <c r="B560" s="233"/>
      <c r="C560" s="234"/>
      <c r="D560" s="235" t="s">
        <v>199</v>
      </c>
      <c r="E560" s="236" t="s">
        <v>19</v>
      </c>
      <c r="F560" s="237" t="s">
        <v>873</v>
      </c>
      <c r="G560" s="234"/>
      <c r="H560" s="236" t="s">
        <v>19</v>
      </c>
      <c r="I560" s="238"/>
      <c r="J560" s="234"/>
      <c r="K560" s="234"/>
      <c r="L560" s="239"/>
      <c r="M560" s="240"/>
      <c r="N560" s="241"/>
      <c r="O560" s="241"/>
      <c r="P560" s="241"/>
      <c r="Q560" s="241"/>
      <c r="R560" s="241"/>
      <c r="S560" s="241"/>
      <c r="T560" s="24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3" t="s">
        <v>199</v>
      </c>
      <c r="AU560" s="243" t="s">
        <v>81</v>
      </c>
      <c r="AV560" s="13" t="s">
        <v>79</v>
      </c>
      <c r="AW560" s="13" t="s">
        <v>33</v>
      </c>
      <c r="AX560" s="13" t="s">
        <v>72</v>
      </c>
      <c r="AY560" s="243" t="s">
        <v>187</v>
      </c>
    </row>
    <row r="561" s="14" customFormat="1">
      <c r="A561" s="14"/>
      <c r="B561" s="244"/>
      <c r="C561" s="245"/>
      <c r="D561" s="235" t="s">
        <v>199</v>
      </c>
      <c r="E561" s="246" t="s">
        <v>19</v>
      </c>
      <c r="F561" s="247" t="s">
        <v>1069</v>
      </c>
      <c r="G561" s="245"/>
      <c r="H561" s="248">
        <v>5.3239999999999998</v>
      </c>
      <c r="I561" s="249"/>
      <c r="J561" s="245"/>
      <c r="K561" s="245"/>
      <c r="L561" s="250"/>
      <c r="M561" s="251"/>
      <c r="N561" s="252"/>
      <c r="O561" s="252"/>
      <c r="P561" s="252"/>
      <c r="Q561" s="252"/>
      <c r="R561" s="252"/>
      <c r="S561" s="252"/>
      <c r="T561" s="253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4" t="s">
        <v>199</v>
      </c>
      <c r="AU561" s="254" t="s">
        <v>81</v>
      </c>
      <c r="AV561" s="14" t="s">
        <v>81</v>
      </c>
      <c r="AW561" s="14" t="s">
        <v>33</v>
      </c>
      <c r="AX561" s="14" t="s">
        <v>72</v>
      </c>
      <c r="AY561" s="254" t="s">
        <v>187</v>
      </c>
    </row>
    <row r="562" s="13" customFormat="1">
      <c r="A562" s="13"/>
      <c r="B562" s="233"/>
      <c r="C562" s="234"/>
      <c r="D562" s="235" t="s">
        <v>199</v>
      </c>
      <c r="E562" s="236" t="s">
        <v>19</v>
      </c>
      <c r="F562" s="237" t="s">
        <v>1055</v>
      </c>
      <c r="G562" s="234"/>
      <c r="H562" s="236" t="s">
        <v>19</v>
      </c>
      <c r="I562" s="238"/>
      <c r="J562" s="234"/>
      <c r="K562" s="234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199</v>
      </c>
      <c r="AU562" s="243" t="s">
        <v>81</v>
      </c>
      <c r="AV562" s="13" t="s">
        <v>79</v>
      </c>
      <c r="AW562" s="13" t="s">
        <v>33</v>
      </c>
      <c r="AX562" s="13" t="s">
        <v>72</v>
      </c>
      <c r="AY562" s="243" t="s">
        <v>187</v>
      </c>
    </row>
    <row r="563" s="13" customFormat="1">
      <c r="A563" s="13"/>
      <c r="B563" s="233"/>
      <c r="C563" s="234"/>
      <c r="D563" s="235" t="s">
        <v>199</v>
      </c>
      <c r="E563" s="236" t="s">
        <v>19</v>
      </c>
      <c r="F563" s="237" t="s">
        <v>330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199</v>
      </c>
      <c r="AU563" s="243" t="s">
        <v>81</v>
      </c>
      <c r="AV563" s="13" t="s">
        <v>79</v>
      </c>
      <c r="AW563" s="13" t="s">
        <v>33</v>
      </c>
      <c r="AX563" s="13" t="s">
        <v>72</v>
      </c>
      <c r="AY563" s="243" t="s">
        <v>187</v>
      </c>
    </row>
    <row r="564" s="13" customFormat="1">
      <c r="A564" s="13"/>
      <c r="B564" s="233"/>
      <c r="C564" s="234"/>
      <c r="D564" s="235" t="s">
        <v>199</v>
      </c>
      <c r="E564" s="236" t="s">
        <v>19</v>
      </c>
      <c r="F564" s="237" t="s">
        <v>855</v>
      </c>
      <c r="G564" s="234"/>
      <c r="H564" s="236" t="s">
        <v>19</v>
      </c>
      <c r="I564" s="238"/>
      <c r="J564" s="234"/>
      <c r="K564" s="234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199</v>
      </c>
      <c r="AU564" s="243" t="s">
        <v>81</v>
      </c>
      <c r="AV564" s="13" t="s">
        <v>79</v>
      </c>
      <c r="AW564" s="13" t="s">
        <v>33</v>
      </c>
      <c r="AX564" s="13" t="s">
        <v>72</v>
      </c>
      <c r="AY564" s="243" t="s">
        <v>187</v>
      </c>
    </row>
    <row r="565" s="13" customFormat="1">
      <c r="A565" s="13"/>
      <c r="B565" s="233"/>
      <c r="C565" s="234"/>
      <c r="D565" s="235" t="s">
        <v>199</v>
      </c>
      <c r="E565" s="236" t="s">
        <v>19</v>
      </c>
      <c r="F565" s="237" t="s">
        <v>873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199</v>
      </c>
      <c r="AU565" s="243" t="s">
        <v>81</v>
      </c>
      <c r="AV565" s="13" t="s">
        <v>79</v>
      </c>
      <c r="AW565" s="13" t="s">
        <v>33</v>
      </c>
      <c r="AX565" s="13" t="s">
        <v>72</v>
      </c>
      <c r="AY565" s="243" t="s">
        <v>187</v>
      </c>
    </row>
    <row r="566" s="14" customFormat="1">
      <c r="A566" s="14"/>
      <c r="B566" s="244"/>
      <c r="C566" s="245"/>
      <c r="D566" s="235" t="s">
        <v>199</v>
      </c>
      <c r="E566" s="246" t="s">
        <v>19</v>
      </c>
      <c r="F566" s="247" t="s">
        <v>1070</v>
      </c>
      <c r="G566" s="245"/>
      <c r="H566" s="248">
        <v>5.5019999999999998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199</v>
      </c>
      <c r="AU566" s="254" t="s">
        <v>81</v>
      </c>
      <c r="AV566" s="14" t="s">
        <v>81</v>
      </c>
      <c r="AW566" s="14" t="s">
        <v>33</v>
      </c>
      <c r="AX566" s="14" t="s">
        <v>72</v>
      </c>
      <c r="AY566" s="254" t="s">
        <v>187</v>
      </c>
    </row>
    <row r="567" s="15" customFormat="1">
      <c r="A567" s="15"/>
      <c r="B567" s="255"/>
      <c r="C567" s="256"/>
      <c r="D567" s="235" t="s">
        <v>199</v>
      </c>
      <c r="E567" s="257" t="s">
        <v>19</v>
      </c>
      <c r="F567" s="258" t="s">
        <v>210</v>
      </c>
      <c r="G567" s="256"/>
      <c r="H567" s="259">
        <v>28.783999999999995</v>
      </c>
      <c r="I567" s="260"/>
      <c r="J567" s="256"/>
      <c r="K567" s="256"/>
      <c r="L567" s="261"/>
      <c r="M567" s="262"/>
      <c r="N567" s="263"/>
      <c r="O567" s="263"/>
      <c r="P567" s="263"/>
      <c r="Q567" s="263"/>
      <c r="R567" s="263"/>
      <c r="S567" s="263"/>
      <c r="T567" s="264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65" t="s">
        <v>199</v>
      </c>
      <c r="AU567" s="265" t="s">
        <v>81</v>
      </c>
      <c r="AV567" s="15" t="s">
        <v>195</v>
      </c>
      <c r="AW567" s="15" t="s">
        <v>33</v>
      </c>
      <c r="AX567" s="15" t="s">
        <v>79</v>
      </c>
      <c r="AY567" s="265" t="s">
        <v>187</v>
      </c>
    </row>
    <row r="568" s="2" customFormat="1" ht="16.5" customHeight="1">
      <c r="A568" s="41"/>
      <c r="B568" s="42"/>
      <c r="C568" s="215" t="s">
        <v>745</v>
      </c>
      <c r="D568" s="215" t="s">
        <v>190</v>
      </c>
      <c r="E568" s="216" t="s">
        <v>909</v>
      </c>
      <c r="F568" s="217" t="s">
        <v>910</v>
      </c>
      <c r="G568" s="218" t="s">
        <v>193</v>
      </c>
      <c r="H568" s="219">
        <v>62.834000000000003</v>
      </c>
      <c r="I568" s="220"/>
      <c r="J568" s="221">
        <f>ROUND(I568*H568,2)</f>
        <v>0</v>
      </c>
      <c r="K568" s="217" t="s">
        <v>194</v>
      </c>
      <c r="L568" s="47"/>
      <c r="M568" s="222" t="s">
        <v>19</v>
      </c>
      <c r="N568" s="223" t="s">
        <v>43</v>
      </c>
      <c r="O568" s="87"/>
      <c r="P568" s="224">
        <f>O568*H568</f>
        <v>0</v>
      </c>
      <c r="Q568" s="224">
        <v>6.2500000000000003E-06</v>
      </c>
      <c r="R568" s="224">
        <f>Q568*H568</f>
        <v>0.00039271250000000004</v>
      </c>
      <c r="S568" s="224">
        <v>0</v>
      </c>
      <c r="T568" s="225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6" t="s">
        <v>265</v>
      </c>
      <c r="AT568" s="226" t="s">
        <v>190</v>
      </c>
      <c r="AU568" s="226" t="s">
        <v>81</v>
      </c>
      <c r="AY568" s="20" t="s">
        <v>187</v>
      </c>
      <c r="BE568" s="227">
        <f>IF(N568="základní",J568,0)</f>
        <v>0</v>
      </c>
      <c r="BF568" s="227">
        <f>IF(N568="snížená",J568,0)</f>
        <v>0</v>
      </c>
      <c r="BG568" s="227">
        <f>IF(N568="zákl. přenesená",J568,0)</f>
        <v>0</v>
      </c>
      <c r="BH568" s="227">
        <f>IF(N568="sníž. přenesená",J568,0)</f>
        <v>0</v>
      </c>
      <c r="BI568" s="227">
        <f>IF(N568="nulová",J568,0)</f>
        <v>0</v>
      </c>
      <c r="BJ568" s="20" t="s">
        <v>79</v>
      </c>
      <c r="BK568" s="227">
        <f>ROUND(I568*H568,2)</f>
        <v>0</v>
      </c>
      <c r="BL568" s="20" t="s">
        <v>265</v>
      </c>
      <c r="BM568" s="226" t="s">
        <v>1071</v>
      </c>
    </row>
    <row r="569" s="2" customFormat="1">
      <c r="A569" s="41"/>
      <c r="B569" s="42"/>
      <c r="C569" s="43"/>
      <c r="D569" s="228" t="s">
        <v>197</v>
      </c>
      <c r="E569" s="43"/>
      <c r="F569" s="229" t="s">
        <v>912</v>
      </c>
      <c r="G569" s="43"/>
      <c r="H569" s="43"/>
      <c r="I569" s="230"/>
      <c r="J569" s="43"/>
      <c r="K569" s="43"/>
      <c r="L569" s="47"/>
      <c r="M569" s="231"/>
      <c r="N569" s="232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197</v>
      </c>
      <c r="AU569" s="20" t="s">
        <v>81</v>
      </c>
    </row>
    <row r="570" s="13" customFormat="1">
      <c r="A570" s="13"/>
      <c r="B570" s="233"/>
      <c r="C570" s="234"/>
      <c r="D570" s="235" t="s">
        <v>199</v>
      </c>
      <c r="E570" s="236" t="s">
        <v>19</v>
      </c>
      <c r="F570" s="237" t="s">
        <v>1034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199</v>
      </c>
      <c r="AU570" s="243" t="s">
        <v>81</v>
      </c>
      <c r="AV570" s="13" t="s">
        <v>79</v>
      </c>
      <c r="AW570" s="13" t="s">
        <v>33</v>
      </c>
      <c r="AX570" s="13" t="s">
        <v>72</v>
      </c>
      <c r="AY570" s="243" t="s">
        <v>187</v>
      </c>
    </row>
    <row r="571" s="13" customFormat="1">
      <c r="A571" s="13"/>
      <c r="B571" s="233"/>
      <c r="C571" s="234"/>
      <c r="D571" s="235" t="s">
        <v>199</v>
      </c>
      <c r="E571" s="236" t="s">
        <v>19</v>
      </c>
      <c r="F571" s="237" t="s">
        <v>921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199</v>
      </c>
      <c r="AU571" s="243" t="s">
        <v>81</v>
      </c>
      <c r="AV571" s="13" t="s">
        <v>79</v>
      </c>
      <c r="AW571" s="13" t="s">
        <v>33</v>
      </c>
      <c r="AX571" s="13" t="s">
        <v>72</v>
      </c>
      <c r="AY571" s="243" t="s">
        <v>187</v>
      </c>
    </row>
    <row r="572" s="13" customFormat="1">
      <c r="A572" s="13"/>
      <c r="B572" s="233"/>
      <c r="C572" s="234"/>
      <c r="D572" s="235" t="s">
        <v>199</v>
      </c>
      <c r="E572" s="236" t="s">
        <v>19</v>
      </c>
      <c r="F572" s="237" t="s">
        <v>855</v>
      </c>
      <c r="G572" s="234"/>
      <c r="H572" s="236" t="s">
        <v>19</v>
      </c>
      <c r="I572" s="238"/>
      <c r="J572" s="234"/>
      <c r="K572" s="234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199</v>
      </c>
      <c r="AU572" s="243" t="s">
        <v>81</v>
      </c>
      <c r="AV572" s="13" t="s">
        <v>79</v>
      </c>
      <c r="AW572" s="13" t="s">
        <v>33</v>
      </c>
      <c r="AX572" s="13" t="s">
        <v>72</v>
      </c>
      <c r="AY572" s="243" t="s">
        <v>187</v>
      </c>
    </row>
    <row r="573" s="13" customFormat="1">
      <c r="A573" s="13"/>
      <c r="B573" s="233"/>
      <c r="C573" s="234"/>
      <c r="D573" s="235" t="s">
        <v>199</v>
      </c>
      <c r="E573" s="236" t="s">
        <v>19</v>
      </c>
      <c r="F573" s="237" t="s">
        <v>856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199</v>
      </c>
      <c r="AU573" s="243" t="s">
        <v>81</v>
      </c>
      <c r="AV573" s="13" t="s">
        <v>79</v>
      </c>
      <c r="AW573" s="13" t="s">
        <v>33</v>
      </c>
      <c r="AX573" s="13" t="s">
        <v>72</v>
      </c>
      <c r="AY573" s="243" t="s">
        <v>187</v>
      </c>
    </row>
    <row r="574" s="14" customFormat="1">
      <c r="A574" s="14"/>
      <c r="B574" s="244"/>
      <c r="C574" s="245"/>
      <c r="D574" s="235" t="s">
        <v>199</v>
      </c>
      <c r="E574" s="246" t="s">
        <v>19</v>
      </c>
      <c r="F574" s="247" t="s">
        <v>944</v>
      </c>
      <c r="G574" s="245"/>
      <c r="H574" s="248">
        <v>21.625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199</v>
      </c>
      <c r="AU574" s="254" t="s">
        <v>81</v>
      </c>
      <c r="AV574" s="14" t="s">
        <v>81</v>
      </c>
      <c r="AW574" s="14" t="s">
        <v>33</v>
      </c>
      <c r="AX574" s="14" t="s">
        <v>72</v>
      </c>
      <c r="AY574" s="254" t="s">
        <v>187</v>
      </c>
    </row>
    <row r="575" s="13" customFormat="1">
      <c r="A575" s="13"/>
      <c r="B575" s="233"/>
      <c r="C575" s="234"/>
      <c r="D575" s="235" t="s">
        <v>199</v>
      </c>
      <c r="E575" s="236" t="s">
        <v>19</v>
      </c>
      <c r="F575" s="237" t="s">
        <v>1035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199</v>
      </c>
      <c r="AU575" s="243" t="s">
        <v>81</v>
      </c>
      <c r="AV575" s="13" t="s">
        <v>79</v>
      </c>
      <c r="AW575" s="13" t="s">
        <v>33</v>
      </c>
      <c r="AX575" s="13" t="s">
        <v>72</v>
      </c>
      <c r="AY575" s="243" t="s">
        <v>187</v>
      </c>
    </row>
    <row r="576" s="13" customFormat="1">
      <c r="A576" s="13"/>
      <c r="B576" s="233"/>
      <c r="C576" s="234"/>
      <c r="D576" s="235" t="s">
        <v>199</v>
      </c>
      <c r="E576" s="236" t="s">
        <v>19</v>
      </c>
      <c r="F576" s="237" t="s">
        <v>921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199</v>
      </c>
      <c r="AU576" s="243" t="s">
        <v>81</v>
      </c>
      <c r="AV576" s="13" t="s">
        <v>79</v>
      </c>
      <c r="AW576" s="13" t="s">
        <v>33</v>
      </c>
      <c r="AX576" s="13" t="s">
        <v>72</v>
      </c>
      <c r="AY576" s="243" t="s">
        <v>187</v>
      </c>
    </row>
    <row r="577" s="13" customFormat="1">
      <c r="A577" s="13"/>
      <c r="B577" s="233"/>
      <c r="C577" s="234"/>
      <c r="D577" s="235" t="s">
        <v>199</v>
      </c>
      <c r="E577" s="236" t="s">
        <v>19</v>
      </c>
      <c r="F577" s="237" t="s">
        <v>855</v>
      </c>
      <c r="G577" s="234"/>
      <c r="H577" s="236" t="s">
        <v>19</v>
      </c>
      <c r="I577" s="238"/>
      <c r="J577" s="234"/>
      <c r="K577" s="234"/>
      <c r="L577" s="239"/>
      <c r="M577" s="240"/>
      <c r="N577" s="241"/>
      <c r="O577" s="241"/>
      <c r="P577" s="241"/>
      <c r="Q577" s="241"/>
      <c r="R577" s="241"/>
      <c r="S577" s="241"/>
      <c r="T577" s="242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3" t="s">
        <v>199</v>
      </c>
      <c r="AU577" s="243" t="s">
        <v>81</v>
      </c>
      <c r="AV577" s="13" t="s">
        <v>79</v>
      </c>
      <c r="AW577" s="13" t="s">
        <v>33</v>
      </c>
      <c r="AX577" s="13" t="s">
        <v>72</v>
      </c>
      <c r="AY577" s="243" t="s">
        <v>187</v>
      </c>
    </row>
    <row r="578" s="13" customFormat="1">
      <c r="A578" s="13"/>
      <c r="B578" s="233"/>
      <c r="C578" s="234"/>
      <c r="D578" s="235" t="s">
        <v>199</v>
      </c>
      <c r="E578" s="236" t="s">
        <v>19</v>
      </c>
      <c r="F578" s="237" t="s">
        <v>856</v>
      </c>
      <c r="G578" s="234"/>
      <c r="H578" s="236" t="s">
        <v>19</v>
      </c>
      <c r="I578" s="238"/>
      <c r="J578" s="234"/>
      <c r="K578" s="234"/>
      <c r="L578" s="239"/>
      <c r="M578" s="240"/>
      <c r="N578" s="241"/>
      <c r="O578" s="241"/>
      <c r="P578" s="241"/>
      <c r="Q578" s="241"/>
      <c r="R578" s="241"/>
      <c r="S578" s="241"/>
      <c r="T578" s="24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3" t="s">
        <v>199</v>
      </c>
      <c r="AU578" s="243" t="s">
        <v>81</v>
      </c>
      <c r="AV578" s="13" t="s">
        <v>79</v>
      </c>
      <c r="AW578" s="13" t="s">
        <v>33</v>
      </c>
      <c r="AX578" s="13" t="s">
        <v>72</v>
      </c>
      <c r="AY578" s="243" t="s">
        <v>187</v>
      </c>
    </row>
    <row r="579" s="14" customFormat="1">
      <c r="A579" s="14"/>
      <c r="B579" s="244"/>
      <c r="C579" s="245"/>
      <c r="D579" s="235" t="s">
        <v>199</v>
      </c>
      <c r="E579" s="246" t="s">
        <v>19</v>
      </c>
      <c r="F579" s="247" t="s">
        <v>946</v>
      </c>
      <c r="G579" s="245"/>
      <c r="H579" s="248">
        <v>11.73</v>
      </c>
      <c r="I579" s="249"/>
      <c r="J579" s="245"/>
      <c r="K579" s="245"/>
      <c r="L579" s="250"/>
      <c r="M579" s="251"/>
      <c r="N579" s="252"/>
      <c r="O579" s="252"/>
      <c r="P579" s="252"/>
      <c r="Q579" s="252"/>
      <c r="R579" s="252"/>
      <c r="S579" s="252"/>
      <c r="T579" s="253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4" t="s">
        <v>199</v>
      </c>
      <c r="AU579" s="254" t="s">
        <v>81</v>
      </c>
      <c r="AV579" s="14" t="s">
        <v>81</v>
      </c>
      <c r="AW579" s="14" t="s">
        <v>33</v>
      </c>
      <c r="AX579" s="14" t="s">
        <v>72</v>
      </c>
      <c r="AY579" s="254" t="s">
        <v>187</v>
      </c>
    </row>
    <row r="580" s="13" customFormat="1">
      <c r="A580" s="13"/>
      <c r="B580" s="233"/>
      <c r="C580" s="234"/>
      <c r="D580" s="235" t="s">
        <v>199</v>
      </c>
      <c r="E580" s="236" t="s">
        <v>19</v>
      </c>
      <c r="F580" s="237" t="s">
        <v>1036</v>
      </c>
      <c r="G580" s="234"/>
      <c r="H580" s="236" t="s">
        <v>19</v>
      </c>
      <c r="I580" s="238"/>
      <c r="J580" s="234"/>
      <c r="K580" s="234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199</v>
      </c>
      <c r="AU580" s="243" t="s">
        <v>81</v>
      </c>
      <c r="AV580" s="13" t="s">
        <v>79</v>
      </c>
      <c r="AW580" s="13" t="s">
        <v>33</v>
      </c>
      <c r="AX580" s="13" t="s">
        <v>72</v>
      </c>
      <c r="AY580" s="243" t="s">
        <v>187</v>
      </c>
    </row>
    <row r="581" s="13" customFormat="1">
      <c r="A581" s="13"/>
      <c r="B581" s="233"/>
      <c r="C581" s="234"/>
      <c r="D581" s="235" t="s">
        <v>199</v>
      </c>
      <c r="E581" s="236" t="s">
        <v>19</v>
      </c>
      <c r="F581" s="237" t="s">
        <v>334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199</v>
      </c>
      <c r="AU581" s="243" t="s">
        <v>81</v>
      </c>
      <c r="AV581" s="13" t="s">
        <v>79</v>
      </c>
      <c r="AW581" s="13" t="s">
        <v>33</v>
      </c>
      <c r="AX581" s="13" t="s">
        <v>72</v>
      </c>
      <c r="AY581" s="243" t="s">
        <v>187</v>
      </c>
    </row>
    <row r="582" s="13" customFormat="1">
      <c r="A582" s="13"/>
      <c r="B582" s="233"/>
      <c r="C582" s="234"/>
      <c r="D582" s="235" t="s">
        <v>199</v>
      </c>
      <c r="E582" s="236" t="s">
        <v>19</v>
      </c>
      <c r="F582" s="237" t="s">
        <v>855</v>
      </c>
      <c r="G582" s="234"/>
      <c r="H582" s="236" t="s">
        <v>19</v>
      </c>
      <c r="I582" s="238"/>
      <c r="J582" s="234"/>
      <c r="K582" s="234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199</v>
      </c>
      <c r="AU582" s="243" t="s">
        <v>81</v>
      </c>
      <c r="AV582" s="13" t="s">
        <v>79</v>
      </c>
      <c r="AW582" s="13" t="s">
        <v>33</v>
      </c>
      <c r="AX582" s="13" t="s">
        <v>72</v>
      </c>
      <c r="AY582" s="243" t="s">
        <v>187</v>
      </c>
    </row>
    <row r="583" s="13" customFormat="1">
      <c r="A583" s="13"/>
      <c r="B583" s="233"/>
      <c r="C583" s="234"/>
      <c r="D583" s="235" t="s">
        <v>199</v>
      </c>
      <c r="E583" s="236" t="s">
        <v>19</v>
      </c>
      <c r="F583" s="237" t="s">
        <v>856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199</v>
      </c>
      <c r="AU583" s="243" t="s">
        <v>81</v>
      </c>
      <c r="AV583" s="13" t="s">
        <v>79</v>
      </c>
      <c r="AW583" s="13" t="s">
        <v>33</v>
      </c>
      <c r="AX583" s="13" t="s">
        <v>72</v>
      </c>
      <c r="AY583" s="243" t="s">
        <v>187</v>
      </c>
    </row>
    <row r="584" s="14" customFormat="1">
      <c r="A584" s="14"/>
      <c r="B584" s="244"/>
      <c r="C584" s="245"/>
      <c r="D584" s="235" t="s">
        <v>199</v>
      </c>
      <c r="E584" s="246" t="s">
        <v>19</v>
      </c>
      <c r="F584" s="247" t="s">
        <v>950</v>
      </c>
      <c r="G584" s="245"/>
      <c r="H584" s="248">
        <v>1.7250000000000001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199</v>
      </c>
      <c r="AU584" s="254" t="s">
        <v>81</v>
      </c>
      <c r="AV584" s="14" t="s">
        <v>81</v>
      </c>
      <c r="AW584" s="14" t="s">
        <v>33</v>
      </c>
      <c r="AX584" s="14" t="s">
        <v>72</v>
      </c>
      <c r="AY584" s="254" t="s">
        <v>187</v>
      </c>
    </row>
    <row r="585" s="13" customFormat="1">
      <c r="A585" s="13"/>
      <c r="B585" s="233"/>
      <c r="C585" s="234"/>
      <c r="D585" s="235" t="s">
        <v>199</v>
      </c>
      <c r="E585" s="236" t="s">
        <v>19</v>
      </c>
      <c r="F585" s="237" t="s">
        <v>1037</v>
      </c>
      <c r="G585" s="234"/>
      <c r="H585" s="236" t="s">
        <v>19</v>
      </c>
      <c r="I585" s="238"/>
      <c r="J585" s="234"/>
      <c r="K585" s="234"/>
      <c r="L585" s="239"/>
      <c r="M585" s="240"/>
      <c r="N585" s="241"/>
      <c r="O585" s="241"/>
      <c r="P585" s="241"/>
      <c r="Q585" s="241"/>
      <c r="R585" s="241"/>
      <c r="S585" s="241"/>
      <c r="T585" s="24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199</v>
      </c>
      <c r="AU585" s="243" t="s">
        <v>81</v>
      </c>
      <c r="AV585" s="13" t="s">
        <v>79</v>
      </c>
      <c r="AW585" s="13" t="s">
        <v>33</v>
      </c>
      <c r="AX585" s="13" t="s">
        <v>72</v>
      </c>
      <c r="AY585" s="243" t="s">
        <v>187</v>
      </c>
    </row>
    <row r="586" s="13" customFormat="1">
      <c r="A586" s="13"/>
      <c r="B586" s="233"/>
      <c r="C586" s="234"/>
      <c r="D586" s="235" t="s">
        <v>199</v>
      </c>
      <c r="E586" s="236" t="s">
        <v>19</v>
      </c>
      <c r="F586" s="237" t="s">
        <v>337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199</v>
      </c>
      <c r="AU586" s="243" t="s">
        <v>81</v>
      </c>
      <c r="AV586" s="13" t="s">
        <v>79</v>
      </c>
      <c r="AW586" s="13" t="s">
        <v>33</v>
      </c>
      <c r="AX586" s="13" t="s">
        <v>72</v>
      </c>
      <c r="AY586" s="243" t="s">
        <v>187</v>
      </c>
    </row>
    <row r="587" s="13" customFormat="1">
      <c r="A587" s="13"/>
      <c r="B587" s="233"/>
      <c r="C587" s="234"/>
      <c r="D587" s="235" t="s">
        <v>199</v>
      </c>
      <c r="E587" s="236" t="s">
        <v>19</v>
      </c>
      <c r="F587" s="237" t="s">
        <v>855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199</v>
      </c>
      <c r="AU587" s="243" t="s">
        <v>81</v>
      </c>
      <c r="AV587" s="13" t="s">
        <v>79</v>
      </c>
      <c r="AW587" s="13" t="s">
        <v>33</v>
      </c>
      <c r="AX587" s="13" t="s">
        <v>72</v>
      </c>
      <c r="AY587" s="243" t="s">
        <v>187</v>
      </c>
    </row>
    <row r="588" s="13" customFormat="1">
      <c r="A588" s="13"/>
      <c r="B588" s="233"/>
      <c r="C588" s="234"/>
      <c r="D588" s="235" t="s">
        <v>199</v>
      </c>
      <c r="E588" s="236" t="s">
        <v>19</v>
      </c>
      <c r="F588" s="237" t="s">
        <v>856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199</v>
      </c>
      <c r="AU588" s="243" t="s">
        <v>81</v>
      </c>
      <c r="AV588" s="13" t="s">
        <v>79</v>
      </c>
      <c r="AW588" s="13" t="s">
        <v>33</v>
      </c>
      <c r="AX588" s="13" t="s">
        <v>72</v>
      </c>
      <c r="AY588" s="243" t="s">
        <v>187</v>
      </c>
    </row>
    <row r="589" s="14" customFormat="1">
      <c r="A589" s="14"/>
      <c r="B589" s="244"/>
      <c r="C589" s="245"/>
      <c r="D589" s="235" t="s">
        <v>199</v>
      </c>
      <c r="E589" s="246" t="s">
        <v>19</v>
      </c>
      <c r="F589" s="247" t="s">
        <v>952</v>
      </c>
      <c r="G589" s="245"/>
      <c r="H589" s="248">
        <v>8.9700000000000006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199</v>
      </c>
      <c r="AU589" s="254" t="s">
        <v>81</v>
      </c>
      <c r="AV589" s="14" t="s">
        <v>81</v>
      </c>
      <c r="AW589" s="14" t="s">
        <v>33</v>
      </c>
      <c r="AX589" s="14" t="s">
        <v>72</v>
      </c>
      <c r="AY589" s="254" t="s">
        <v>187</v>
      </c>
    </row>
    <row r="590" s="13" customFormat="1">
      <c r="A590" s="13"/>
      <c r="B590" s="233"/>
      <c r="C590" s="234"/>
      <c r="D590" s="235" t="s">
        <v>199</v>
      </c>
      <c r="E590" s="236" t="s">
        <v>19</v>
      </c>
      <c r="F590" s="237" t="s">
        <v>1038</v>
      </c>
      <c r="G590" s="234"/>
      <c r="H590" s="236" t="s">
        <v>19</v>
      </c>
      <c r="I590" s="238"/>
      <c r="J590" s="234"/>
      <c r="K590" s="234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199</v>
      </c>
      <c r="AU590" s="243" t="s">
        <v>81</v>
      </c>
      <c r="AV590" s="13" t="s">
        <v>79</v>
      </c>
      <c r="AW590" s="13" t="s">
        <v>33</v>
      </c>
      <c r="AX590" s="13" t="s">
        <v>72</v>
      </c>
      <c r="AY590" s="243" t="s">
        <v>187</v>
      </c>
    </row>
    <row r="591" s="13" customFormat="1">
      <c r="A591" s="13"/>
      <c r="B591" s="233"/>
      <c r="C591" s="234"/>
      <c r="D591" s="235" t="s">
        <v>199</v>
      </c>
      <c r="E591" s="236" t="s">
        <v>19</v>
      </c>
      <c r="F591" s="237" t="s">
        <v>337</v>
      </c>
      <c r="G591" s="234"/>
      <c r="H591" s="236" t="s">
        <v>19</v>
      </c>
      <c r="I591" s="238"/>
      <c r="J591" s="234"/>
      <c r="K591" s="234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199</v>
      </c>
      <c r="AU591" s="243" t="s">
        <v>81</v>
      </c>
      <c r="AV591" s="13" t="s">
        <v>79</v>
      </c>
      <c r="AW591" s="13" t="s">
        <v>33</v>
      </c>
      <c r="AX591" s="13" t="s">
        <v>72</v>
      </c>
      <c r="AY591" s="243" t="s">
        <v>187</v>
      </c>
    </row>
    <row r="592" s="13" customFormat="1">
      <c r="A592" s="13"/>
      <c r="B592" s="233"/>
      <c r="C592" s="234"/>
      <c r="D592" s="235" t="s">
        <v>199</v>
      </c>
      <c r="E592" s="236" t="s">
        <v>19</v>
      </c>
      <c r="F592" s="237" t="s">
        <v>855</v>
      </c>
      <c r="G592" s="234"/>
      <c r="H592" s="236" t="s">
        <v>19</v>
      </c>
      <c r="I592" s="238"/>
      <c r="J592" s="234"/>
      <c r="K592" s="234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199</v>
      </c>
      <c r="AU592" s="243" t="s">
        <v>81</v>
      </c>
      <c r="AV592" s="13" t="s">
        <v>79</v>
      </c>
      <c r="AW592" s="13" t="s">
        <v>33</v>
      </c>
      <c r="AX592" s="13" t="s">
        <v>72</v>
      </c>
      <c r="AY592" s="243" t="s">
        <v>187</v>
      </c>
    </row>
    <row r="593" s="13" customFormat="1">
      <c r="A593" s="13"/>
      <c r="B593" s="233"/>
      <c r="C593" s="234"/>
      <c r="D593" s="235" t="s">
        <v>199</v>
      </c>
      <c r="E593" s="236" t="s">
        <v>19</v>
      </c>
      <c r="F593" s="237" t="s">
        <v>856</v>
      </c>
      <c r="G593" s="234"/>
      <c r="H593" s="236" t="s">
        <v>19</v>
      </c>
      <c r="I593" s="238"/>
      <c r="J593" s="234"/>
      <c r="K593" s="234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199</v>
      </c>
      <c r="AU593" s="243" t="s">
        <v>81</v>
      </c>
      <c r="AV593" s="13" t="s">
        <v>79</v>
      </c>
      <c r="AW593" s="13" t="s">
        <v>33</v>
      </c>
      <c r="AX593" s="13" t="s">
        <v>72</v>
      </c>
      <c r="AY593" s="243" t="s">
        <v>187</v>
      </c>
    </row>
    <row r="594" s="14" customFormat="1">
      <c r="A594" s="14"/>
      <c r="B594" s="244"/>
      <c r="C594" s="245"/>
      <c r="D594" s="235" t="s">
        <v>199</v>
      </c>
      <c r="E594" s="246" t="s">
        <v>19</v>
      </c>
      <c r="F594" s="247" t="s">
        <v>954</v>
      </c>
      <c r="G594" s="245"/>
      <c r="H594" s="248">
        <v>11.385</v>
      </c>
      <c r="I594" s="249"/>
      <c r="J594" s="245"/>
      <c r="K594" s="245"/>
      <c r="L594" s="250"/>
      <c r="M594" s="251"/>
      <c r="N594" s="252"/>
      <c r="O594" s="252"/>
      <c r="P594" s="252"/>
      <c r="Q594" s="252"/>
      <c r="R594" s="252"/>
      <c r="S594" s="252"/>
      <c r="T594" s="25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4" t="s">
        <v>199</v>
      </c>
      <c r="AU594" s="254" t="s">
        <v>81</v>
      </c>
      <c r="AV594" s="14" t="s">
        <v>81</v>
      </c>
      <c r="AW594" s="14" t="s">
        <v>33</v>
      </c>
      <c r="AX594" s="14" t="s">
        <v>72</v>
      </c>
      <c r="AY594" s="254" t="s">
        <v>187</v>
      </c>
    </row>
    <row r="595" s="13" customFormat="1">
      <c r="A595" s="13"/>
      <c r="B595" s="233"/>
      <c r="C595" s="234"/>
      <c r="D595" s="235" t="s">
        <v>199</v>
      </c>
      <c r="E595" s="236" t="s">
        <v>19</v>
      </c>
      <c r="F595" s="237" t="s">
        <v>1039</v>
      </c>
      <c r="G595" s="234"/>
      <c r="H595" s="236" t="s">
        <v>19</v>
      </c>
      <c r="I595" s="238"/>
      <c r="J595" s="234"/>
      <c r="K595" s="234"/>
      <c r="L595" s="239"/>
      <c r="M595" s="240"/>
      <c r="N595" s="241"/>
      <c r="O595" s="241"/>
      <c r="P595" s="241"/>
      <c r="Q595" s="241"/>
      <c r="R595" s="241"/>
      <c r="S595" s="241"/>
      <c r="T595" s="24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3" t="s">
        <v>199</v>
      </c>
      <c r="AU595" s="243" t="s">
        <v>81</v>
      </c>
      <c r="AV595" s="13" t="s">
        <v>79</v>
      </c>
      <c r="AW595" s="13" t="s">
        <v>33</v>
      </c>
      <c r="AX595" s="13" t="s">
        <v>72</v>
      </c>
      <c r="AY595" s="243" t="s">
        <v>187</v>
      </c>
    </row>
    <row r="596" s="13" customFormat="1">
      <c r="A596" s="13"/>
      <c r="B596" s="233"/>
      <c r="C596" s="234"/>
      <c r="D596" s="235" t="s">
        <v>199</v>
      </c>
      <c r="E596" s="236" t="s">
        <v>19</v>
      </c>
      <c r="F596" s="237" t="s">
        <v>307</v>
      </c>
      <c r="G596" s="234"/>
      <c r="H596" s="236" t="s">
        <v>19</v>
      </c>
      <c r="I596" s="238"/>
      <c r="J596" s="234"/>
      <c r="K596" s="234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199</v>
      </c>
      <c r="AU596" s="243" t="s">
        <v>81</v>
      </c>
      <c r="AV596" s="13" t="s">
        <v>79</v>
      </c>
      <c r="AW596" s="13" t="s">
        <v>33</v>
      </c>
      <c r="AX596" s="13" t="s">
        <v>72</v>
      </c>
      <c r="AY596" s="243" t="s">
        <v>187</v>
      </c>
    </row>
    <row r="597" s="13" customFormat="1">
      <c r="A597" s="13"/>
      <c r="B597" s="233"/>
      <c r="C597" s="234"/>
      <c r="D597" s="235" t="s">
        <v>199</v>
      </c>
      <c r="E597" s="236" t="s">
        <v>19</v>
      </c>
      <c r="F597" s="237" t="s">
        <v>855</v>
      </c>
      <c r="G597" s="234"/>
      <c r="H597" s="236" t="s">
        <v>19</v>
      </c>
      <c r="I597" s="238"/>
      <c r="J597" s="234"/>
      <c r="K597" s="234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199</v>
      </c>
      <c r="AU597" s="243" t="s">
        <v>81</v>
      </c>
      <c r="AV597" s="13" t="s">
        <v>79</v>
      </c>
      <c r="AW597" s="13" t="s">
        <v>33</v>
      </c>
      <c r="AX597" s="13" t="s">
        <v>72</v>
      </c>
      <c r="AY597" s="243" t="s">
        <v>187</v>
      </c>
    </row>
    <row r="598" s="13" customFormat="1">
      <c r="A598" s="13"/>
      <c r="B598" s="233"/>
      <c r="C598" s="234"/>
      <c r="D598" s="235" t="s">
        <v>199</v>
      </c>
      <c r="E598" s="236" t="s">
        <v>19</v>
      </c>
      <c r="F598" s="237" t="s">
        <v>856</v>
      </c>
      <c r="G598" s="234"/>
      <c r="H598" s="236" t="s">
        <v>19</v>
      </c>
      <c r="I598" s="238"/>
      <c r="J598" s="234"/>
      <c r="K598" s="234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199</v>
      </c>
      <c r="AU598" s="243" t="s">
        <v>81</v>
      </c>
      <c r="AV598" s="13" t="s">
        <v>79</v>
      </c>
      <c r="AW598" s="13" t="s">
        <v>33</v>
      </c>
      <c r="AX598" s="13" t="s">
        <v>72</v>
      </c>
      <c r="AY598" s="243" t="s">
        <v>187</v>
      </c>
    </row>
    <row r="599" s="14" customFormat="1">
      <c r="A599" s="14"/>
      <c r="B599" s="244"/>
      <c r="C599" s="245"/>
      <c r="D599" s="235" t="s">
        <v>199</v>
      </c>
      <c r="E599" s="246" t="s">
        <v>19</v>
      </c>
      <c r="F599" s="247" t="s">
        <v>1040</v>
      </c>
      <c r="G599" s="245"/>
      <c r="H599" s="248">
        <v>3.9929999999999999</v>
      </c>
      <c r="I599" s="249"/>
      <c r="J599" s="245"/>
      <c r="K599" s="245"/>
      <c r="L599" s="250"/>
      <c r="M599" s="251"/>
      <c r="N599" s="252"/>
      <c r="O599" s="252"/>
      <c r="P599" s="252"/>
      <c r="Q599" s="252"/>
      <c r="R599" s="252"/>
      <c r="S599" s="252"/>
      <c r="T599" s="253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4" t="s">
        <v>199</v>
      </c>
      <c r="AU599" s="254" t="s">
        <v>81</v>
      </c>
      <c r="AV599" s="14" t="s">
        <v>81</v>
      </c>
      <c r="AW599" s="14" t="s">
        <v>33</v>
      </c>
      <c r="AX599" s="14" t="s">
        <v>72</v>
      </c>
      <c r="AY599" s="254" t="s">
        <v>187</v>
      </c>
    </row>
    <row r="600" s="13" customFormat="1">
      <c r="A600" s="13"/>
      <c r="B600" s="233"/>
      <c r="C600" s="234"/>
      <c r="D600" s="235" t="s">
        <v>199</v>
      </c>
      <c r="E600" s="236" t="s">
        <v>19</v>
      </c>
      <c r="F600" s="237" t="s">
        <v>1041</v>
      </c>
      <c r="G600" s="234"/>
      <c r="H600" s="236" t="s">
        <v>19</v>
      </c>
      <c r="I600" s="238"/>
      <c r="J600" s="234"/>
      <c r="K600" s="234"/>
      <c r="L600" s="239"/>
      <c r="M600" s="240"/>
      <c r="N600" s="241"/>
      <c r="O600" s="241"/>
      <c r="P600" s="241"/>
      <c r="Q600" s="241"/>
      <c r="R600" s="241"/>
      <c r="S600" s="241"/>
      <c r="T600" s="24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3" t="s">
        <v>199</v>
      </c>
      <c r="AU600" s="243" t="s">
        <v>81</v>
      </c>
      <c r="AV600" s="13" t="s">
        <v>79</v>
      </c>
      <c r="AW600" s="13" t="s">
        <v>33</v>
      </c>
      <c r="AX600" s="13" t="s">
        <v>72</v>
      </c>
      <c r="AY600" s="243" t="s">
        <v>187</v>
      </c>
    </row>
    <row r="601" s="13" customFormat="1">
      <c r="A601" s="13"/>
      <c r="B601" s="233"/>
      <c r="C601" s="234"/>
      <c r="D601" s="235" t="s">
        <v>199</v>
      </c>
      <c r="E601" s="236" t="s">
        <v>19</v>
      </c>
      <c r="F601" s="237" t="s">
        <v>330</v>
      </c>
      <c r="G601" s="234"/>
      <c r="H601" s="236" t="s">
        <v>19</v>
      </c>
      <c r="I601" s="238"/>
      <c r="J601" s="234"/>
      <c r="K601" s="234"/>
      <c r="L601" s="239"/>
      <c r="M601" s="240"/>
      <c r="N601" s="241"/>
      <c r="O601" s="241"/>
      <c r="P601" s="241"/>
      <c r="Q601" s="241"/>
      <c r="R601" s="241"/>
      <c r="S601" s="241"/>
      <c r="T601" s="24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3" t="s">
        <v>199</v>
      </c>
      <c r="AU601" s="243" t="s">
        <v>81</v>
      </c>
      <c r="AV601" s="13" t="s">
        <v>79</v>
      </c>
      <c r="AW601" s="13" t="s">
        <v>33</v>
      </c>
      <c r="AX601" s="13" t="s">
        <v>72</v>
      </c>
      <c r="AY601" s="243" t="s">
        <v>187</v>
      </c>
    </row>
    <row r="602" s="13" customFormat="1">
      <c r="A602" s="13"/>
      <c r="B602" s="233"/>
      <c r="C602" s="234"/>
      <c r="D602" s="235" t="s">
        <v>199</v>
      </c>
      <c r="E602" s="236" t="s">
        <v>19</v>
      </c>
      <c r="F602" s="237" t="s">
        <v>855</v>
      </c>
      <c r="G602" s="234"/>
      <c r="H602" s="236" t="s">
        <v>19</v>
      </c>
      <c r="I602" s="238"/>
      <c r="J602" s="234"/>
      <c r="K602" s="234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199</v>
      </c>
      <c r="AU602" s="243" t="s">
        <v>81</v>
      </c>
      <c r="AV602" s="13" t="s">
        <v>79</v>
      </c>
      <c r="AW602" s="13" t="s">
        <v>33</v>
      </c>
      <c r="AX602" s="13" t="s">
        <v>72</v>
      </c>
      <c r="AY602" s="243" t="s">
        <v>187</v>
      </c>
    </row>
    <row r="603" s="13" customFormat="1">
      <c r="A603" s="13"/>
      <c r="B603" s="233"/>
      <c r="C603" s="234"/>
      <c r="D603" s="235" t="s">
        <v>199</v>
      </c>
      <c r="E603" s="236" t="s">
        <v>19</v>
      </c>
      <c r="F603" s="237" t="s">
        <v>856</v>
      </c>
      <c r="G603" s="234"/>
      <c r="H603" s="236" t="s">
        <v>19</v>
      </c>
      <c r="I603" s="238"/>
      <c r="J603" s="234"/>
      <c r="K603" s="234"/>
      <c r="L603" s="239"/>
      <c r="M603" s="240"/>
      <c r="N603" s="241"/>
      <c r="O603" s="241"/>
      <c r="P603" s="241"/>
      <c r="Q603" s="241"/>
      <c r="R603" s="241"/>
      <c r="S603" s="241"/>
      <c r="T603" s="24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3" t="s">
        <v>199</v>
      </c>
      <c r="AU603" s="243" t="s">
        <v>81</v>
      </c>
      <c r="AV603" s="13" t="s">
        <v>79</v>
      </c>
      <c r="AW603" s="13" t="s">
        <v>33</v>
      </c>
      <c r="AX603" s="13" t="s">
        <v>72</v>
      </c>
      <c r="AY603" s="243" t="s">
        <v>187</v>
      </c>
    </row>
    <row r="604" s="14" customFormat="1">
      <c r="A604" s="14"/>
      <c r="B604" s="244"/>
      <c r="C604" s="245"/>
      <c r="D604" s="235" t="s">
        <v>199</v>
      </c>
      <c r="E604" s="246" t="s">
        <v>19</v>
      </c>
      <c r="F604" s="247" t="s">
        <v>956</v>
      </c>
      <c r="G604" s="245"/>
      <c r="H604" s="248">
        <v>3.4060000000000001</v>
      </c>
      <c r="I604" s="249"/>
      <c r="J604" s="245"/>
      <c r="K604" s="245"/>
      <c r="L604" s="250"/>
      <c r="M604" s="251"/>
      <c r="N604" s="252"/>
      <c r="O604" s="252"/>
      <c r="P604" s="252"/>
      <c r="Q604" s="252"/>
      <c r="R604" s="252"/>
      <c r="S604" s="252"/>
      <c r="T604" s="253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4" t="s">
        <v>199</v>
      </c>
      <c r="AU604" s="254" t="s">
        <v>81</v>
      </c>
      <c r="AV604" s="14" t="s">
        <v>81</v>
      </c>
      <c r="AW604" s="14" t="s">
        <v>33</v>
      </c>
      <c r="AX604" s="14" t="s">
        <v>72</v>
      </c>
      <c r="AY604" s="254" t="s">
        <v>187</v>
      </c>
    </row>
    <row r="605" s="15" customFormat="1">
      <c r="A605" s="15"/>
      <c r="B605" s="255"/>
      <c r="C605" s="256"/>
      <c r="D605" s="235" t="s">
        <v>199</v>
      </c>
      <c r="E605" s="257" t="s">
        <v>19</v>
      </c>
      <c r="F605" s="258" t="s">
        <v>210</v>
      </c>
      <c r="G605" s="256"/>
      <c r="H605" s="259">
        <v>62.834000000000003</v>
      </c>
      <c r="I605" s="260"/>
      <c r="J605" s="256"/>
      <c r="K605" s="256"/>
      <c r="L605" s="261"/>
      <c r="M605" s="262"/>
      <c r="N605" s="263"/>
      <c r="O605" s="263"/>
      <c r="P605" s="263"/>
      <c r="Q605" s="263"/>
      <c r="R605" s="263"/>
      <c r="S605" s="263"/>
      <c r="T605" s="264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65" t="s">
        <v>199</v>
      </c>
      <c r="AU605" s="265" t="s">
        <v>81</v>
      </c>
      <c r="AV605" s="15" t="s">
        <v>195</v>
      </c>
      <c r="AW605" s="15" t="s">
        <v>33</v>
      </c>
      <c r="AX605" s="15" t="s">
        <v>79</v>
      </c>
      <c r="AY605" s="265" t="s">
        <v>187</v>
      </c>
    </row>
    <row r="606" s="2" customFormat="1" ht="24.15" customHeight="1">
      <c r="A606" s="41"/>
      <c r="B606" s="42"/>
      <c r="C606" s="215" t="s">
        <v>838</v>
      </c>
      <c r="D606" s="215" t="s">
        <v>190</v>
      </c>
      <c r="E606" s="216" t="s">
        <v>914</v>
      </c>
      <c r="F606" s="217" t="s">
        <v>915</v>
      </c>
      <c r="G606" s="218" t="s">
        <v>193</v>
      </c>
      <c r="H606" s="219">
        <v>45.762999999999998</v>
      </c>
      <c r="I606" s="220"/>
      <c r="J606" s="221">
        <f>ROUND(I606*H606,2)</f>
        <v>0</v>
      </c>
      <c r="K606" s="217" t="s">
        <v>194</v>
      </c>
      <c r="L606" s="47"/>
      <c r="M606" s="222" t="s">
        <v>19</v>
      </c>
      <c r="N606" s="223" t="s">
        <v>43</v>
      </c>
      <c r="O606" s="87"/>
      <c r="P606" s="224">
        <f>O606*H606</f>
        <v>0</v>
      </c>
      <c r="Q606" s="224">
        <v>0.00028499999999999999</v>
      </c>
      <c r="R606" s="224">
        <f>Q606*H606</f>
        <v>0.013042455</v>
      </c>
      <c r="S606" s="224">
        <v>0</v>
      </c>
      <c r="T606" s="225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6" t="s">
        <v>265</v>
      </c>
      <c r="AT606" s="226" t="s">
        <v>190</v>
      </c>
      <c r="AU606" s="226" t="s">
        <v>81</v>
      </c>
      <c r="AY606" s="20" t="s">
        <v>187</v>
      </c>
      <c r="BE606" s="227">
        <f>IF(N606="základní",J606,0)</f>
        <v>0</v>
      </c>
      <c r="BF606" s="227">
        <f>IF(N606="snížená",J606,0)</f>
        <v>0</v>
      </c>
      <c r="BG606" s="227">
        <f>IF(N606="zákl. přenesená",J606,0)</f>
        <v>0</v>
      </c>
      <c r="BH606" s="227">
        <f>IF(N606="sníž. přenesená",J606,0)</f>
        <v>0</v>
      </c>
      <c r="BI606" s="227">
        <f>IF(N606="nulová",J606,0)</f>
        <v>0</v>
      </c>
      <c r="BJ606" s="20" t="s">
        <v>79</v>
      </c>
      <c r="BK606" s="227">
        <f>ROUND(I606*H606,2)</f>
        <v>0</v>
      </c>
      <c r="BL606" s="20" t="s">
        <v>265</v>
      </c>
      <c r="BM606" s="226" t="s">
        <v>1072</v>
      </c>
    </row>
    <row r="607" s="2" customFormat="1">
      <c r="A607" s="41"/>
      <c r="B607" s="42"/>
      <c r="C607" s="43"/>
      <c r="D607" s="228" t="s">
        <v>197</v>
      </c>
      <c r="E607" s="43"/>
      <c r="F607" s="229" t="s">
        <v>917</v>
      </c>
      <c r="G607" s="43"/>
      <c r="H607" s="43"/>
      <c r="I607" s="230"/>
      <c r="J607" s="43"/>
      <c r="K607" s="43"/>
      <c r="L607" s="47"/>
      <c r="M607" s="231"/>
      <c r="N607" s="232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197</v>
      </c>
      <c r="AU607" s="20" t="s">
        <v>81</v>
      </c>
    </row>
    <row r="608" s="13" customFormat="1">
      <c r="A608" s="13"/>
      <c r="B608" s="233"/>
      <c r="C608" s="234"/>
      <c r="D608" s="235" t="s">
        <v>199</v>
      </c>
      <c r="E608" s="236" t="s">
        <v>19</v>
      </c>
      <c r="F608" s="237" t="s">
        <v>1059</v>
      </c>
      <c r="G608" s="234"/>
      <c r="H608" s="236" t="s">
        <v>19</v>
      </c>
      <c r="I608" s="238"/>
      <c r="J608" s="234"/>
      <c r="K608" s="234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199</v>
      </c>
      <c r="AU608" s="243" t="s">
        <v>81</v>
      </c>
      <c r="AV608" s="13" t="s">
        <v>79</v>
      </c>
      <c r="AW608" s="13" t="s">
        <v>33</v>
      </c>
      <c r="AX608" s="13" t="s">
        <v>72</v>
      </c>
      <c r="AY608" s="243" t="s">
        <v>187</v>
      </c>
    </row>
    <row r="609" s="13" customFormat="1">
      <c r="A609" s="13"/>
      <c r="B609" s="233"/>
      <c r="C609" s="234"/>
      <c r="D609" s="235" t="s">
        <v>199</v>
      </c>
      <c r="E609" s="236" t="s">
        <v>19</v>
      </c>
      <c r="F609" s="237" t="s">
        <v>921</v>
      </c>
      <c r="G609" s="234"/>
      <c r="H609" s="236" t="s">
        <v>19</v>
      </c>
      <c r="I609" s="238"/>
      <c r="J609" s="234"/>
      <c r="K609" s="234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199</v>
      </c>
      <c r="AU609" s="243" t="s">
        <v>81</v>
      </c>
      <c r="AV609" s="13" t="s">
        <v>79</v>
      </c>
      <c r="AW609" s="13" t="s">
        <v>33</v>
      </c>
      <c r="AX609" s="13" t="s">
        <v>72</v>
      </c>
      <c r="AY609" s="243" t="s">
        <v>187</v>
      </c>
    </row>
    <row r="610" s="13" customFormat="1">
      <c r="A610" s="13"/>
      <c r="B610" s="233"/>
      <c r="C610" s="234"/>
      <c r="D610" s="235" t="s">
        <v>199</v>
      </c>
      <c r="E610" s="236" t="s">
        <v>19</v>
      </c>
      <c r="F610" s="237" t="s">
        <v>892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199</v>
      </c>
      <c r="AU610" s="243" t="s">
        <v>81</v>
      </c>
      <c r="AV610" s="13" t="s">
        <v>79</v>
      </c>
      <c r="AW610" s="13" t="s">
        <v>33</v>
      </c>
      <c r="AX610" s="13" t="s">
        <v>72</v>
      </c>
      <c r="AY610" s="243" t="s">
        <v>187</v>
      </c>
    </row>
    <row r="611" s="13" customFormat="1">
      <c r="A611" s="13"/>
      <c r="B611" s="233"/>
      <c r="C611" s="234"/>
      <c r="D611" s="235" t="s">
        <v>199</v>
      </c>
      <c r="E611" s="236" t="s">
        <v>19</v>
      </c>
      <c r="F611" s="237" t="s">
        <v>893</v>
      </c>
      <c r="G611" s="234"/>
      <c r="H611" s="236" t="s">
        <v>19</v>
      </c>
      <c r="I611" s="238"/>
      <c r="J611" s="234"/>
      <c r="K611" s="234"/>
      <c r="L611" s="239"/>
      <c r="M611" s="240"/>
      <c r="N611" s="241"/>
      <c r="O611" s="241"/>
      <c r="P611" s="241"/>
      <c r="Q611" s="241"/>
      <c r="R611" s="241"/>
      <c r="S611" s="241"/>
      <c r="T611" s="24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3" t="s">
        <v>199</v>
      </c>
      <c r="AU611" s="243" t="s">
        <v>81</v>
      </c>
      <c r="AV611" s="13" t="s">
        <v>79</v>
      </c>
      <c r="AW611" s="13" t="s">
        <v>33</v>
      </c>
      <c r="AX611" s="13" t="s">
        <v>72</v>
      </c>
      <c r="AY611" s="243" t="s">
        <v>187</v>
      </c>
    </row>
    <row r="612" s="14" customFormat="1">
      <c r="A612" s="14"/>
      <c r="B612" s="244"/>
      <c r="C612" s="245"/>
      <c r="D612" s="235" t="s">
        <v>199</v>
      </c>
      <c r="E612" s="246" t="s">
        <v>19</v>
      </c>
      <c r="F612" s="247" t="s">
        <v>1060</v>
      </c>
      <c r="G612" s="245"/>
      <c r="H612" s="248">
        <v>9.0739999999999998</v>
      </c>
      <c r="I612" s="249"/>
      <c r="J612" s="245"/>
      <c r="K612" s="245"/>
      <c r="L612" s="250"/>
      <c r="M612" s="251"/>
      <c r="N612" s="252"/>
      <c r="O612" s="252"/>
      <c r="P612" s="252"/>
      <c r="Q612" s="252"/>
      <c r="R612" s="252"/>
      <c r="S612" s="252"/>
      <c r="T612" s="253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4" t="s">
        <v>199</v>
      </c>
      <c r="AU612" s="254" t="s">
        <v>81</v>
      </c>
      <c r="AV612" s="14" t="s">
        <v>81</v>
      </c>
      <c r="AW612" s="14" t="s">
        <v>33</v>
      </c>
      <c r="AX612" s="14" t="s">
        <v>72</v>
      </c>
      <c r="AY612" s="254" t="s">
        <v>187</v>
      </c>
    </row>
    <row r="613" s="13" customFormat="1">
      <c r="A613" s="13"/>
      <c r="B613" s="233"/>
      <c r="C613" s="234"/>
      <c r="D613" s="235" t="s">
        <v>199</v>
      </c>
      <c r="E613" s="236" t="s">
        <v>19</v>
      </c>
      <c r="F613" s="237" t="s">
        <v>1064</v>
      </c>
      <c r="G613" s="234"/>
      <c r="H613" s="236" t="s">
        <v>19</v>
      </c>
      <c r="I613" s="238"/>
      <c r="J613" s="234"/>
      <c r="K613" s="234"/>
      <c r="L613" s="239"/>
      <c r="M613" s="240"/>
      <c r="N613" s="241"/>
      <c r="O613" s="241"/>
      <c r="P613" s="241"/>
      <c r="Q613" s="241"/>
      <c r="R613" s="241"/>
      <c r="S613" s="241"/>
      <c r="T613" s="24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3" t="s">
        <v>199</v>
      </c>
      <c r="AU613" s="243" t="s">
        <v>81</v>
      </c>
      <c r="AV613" s="13" t="s">
        <v>79</v>
      </c>
      <c r="AW613" s="13" t="s">
        <v>33</v>
      </c>
      <c r="AX613" s="13" t="s">
        <v>72</v>
      </c>
      <c r="AY613" s="243" t="s">
        <v>187</v>
      </c>
    </row>
    <row r="614" s="13" customFormat="1">
      <c r="A614" s="13"/>
      <c r="B614" s="233"/>
      <c r="C614" s="234"/>
      <c r="D614" s="235" t="s">
        <v>199</v>
      </c>
      <c r="E614" s="236" t="s">
        <v>19</v>
      </c>
      <c r="F614" s="237" t="s">
        <v>334</v>
      </c>
      <c r="G614" s="234"/>
      <c r="H614" s="236" t="s">
        <v>19</v>
      </c>
      <c r="I614" s="238"/>
      <c r="J614" s="234"/>
      <c r="K614" s="234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199</v>
      </c>
      <c r="AU614" s="243" t="s">
        <v>81</v>
      </c>
      <c r="AV614" s="13" t="s">
        <v>79</v>
      </c>
      <c r="AW614" s="13" t="s">
        <v>33</v>
      </c>
      <c r="AX614" s="13" t="s">
        <v>72</v>
      </c>
      <c r="AY614" s="243" t="s">
        <v>187</v>
      </c>
    </row>
    <row r="615" s="13" customFormat="1">
      <c r="A615" s="13"/>
      <c r="B615" s="233"/>
      <c r="C615" s="234"/>
      <c r="D615" s="235" t="s">
        <v>199</v>
      </c>
      <c r="E615" s="236" t="s">
        <v>19</v>
      </c>
      <c r="F615" s="237" t="s">
        <v>892</v>
      </c>
      <c r="G615" s="234"/>
      <c r="H615" s="236" t="s">
        <v>19</v>
      </c>
      <c r="I615" s="238"/>
      <c r="J615" s="234"/>
      <c r="K615" s="234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199</v>
      </c>
      <c r="AU615" s="243" t="s">
        <v>81</v>
      </c>
      <c r="AV615" s="13" t="s">
        <v>79</v>
      </c>
      <c r="AW615" s="13" t="s">
        <v>33</v>
      </c>
      <c r="AX615" s="13" t="s">
        <v>72</v>
      </c>
      <c r="AY615" s="243" t="s">
        <v>187</v>
      </c>
    </row>
    <row r="616" s="13" customFormat="1">
      <c r="A616" s="13"/>
      <c r="B616" s="233"/>
      <c r="C616" s="234"/>
      <c r="D616" s="235" t="s">
        <v>199</v>
      </c>
      <c r="E616" s="236" t="s">
        <v>19</v>
      </c>
      <c r="F616" s="237" t="s">
        <v>893</v>
      </c>
      <c r="G616" s="234"/>
      <c r="H616" s="236" t="s">
        <v>19</v>
      </c>
      <c r="I616" s="238"/>
      <c r="J616" s="234"/>
      <c r="K616" s="234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199</v>
      </c>
      <c r="AU616" s="243" t="s">
        <v>81</v>
      </c>
      <c r="AV616" s="13" t="s">
        <v>79</v>
      </c>
      <c r="AW616" s="13" t="s">
        <v>33</v>
      </c>
      <c r="AX616" s="13" t="s">
        <v>72</v>
      </c>
      <c r="AY616" s="243" t="s">
        <v>187</v>
      </c>
    </row>
    <row r="617" s="14" customFormat="1">
      <c r="A617" s="14"/>
      <c r="B617" s="244"/>
      <c r="C617" s="245"/>
      <c r="D617" s="235" t="s">
        <v>199</v>
      </c>
      <c r="E617" s="246" t="s">
        <v>19</v>
      </c>
      <c r="F617" s="247" t="s">
        <v>923</v>
      </c>
      <c r="G617" s="245"/>
      <c r="H617" s="248">
        <v>13.939</v>
      </c>
      <c r="I617" s="249"/>
      <c r="J617" s="245"/>
      <c r="K617" s="245"/>
      <c r="L617" s="250"/>
      <c r="M617" s="251"/>
      <c r="N617" s="252"/>
      <c r="O617" s="252"/>
      <c r="P617" s="252"/>
      <c r="Q617" s="252"/>
      <c r="R617" s="252"/>
      <c r="S617" s="252"/>
      <c r="T617" s="253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4" t="s">
        <v>199</v>
      </c>
      <c r="AU617" s="254" t="s">
        <v>81</v>
      </c>
      <c r="AV617" s="14" t="s">
        <v>81</v>
      </c>
      <c r="AW617" s="14" t="s">
        <v>33</v>
      </c>
      <c r="AX617" s="14" t="s">
        <v>72</v>
      </c>
      <c r="AY617" s="254" t="s">
        <v>187</v>
      </c>
    </row>
    <row r="618" s="13" customFormat="1">
      <c r="A618" s="13"/>
      <c r="B618" s="233"/>
      <c r="C618" s="234"/>
      <c r="D618" s="235" t="s">
        <v>199</v>
      </c>
      <c r="E618" s="236" t="s">
        <v>19</v>
      </c>
      <c r="F618" s="237" t="s">
        <v>1065</v>
      </c>
      <c r="G618" s="234"/>
      <c r="H618" s="236" t="s">
        <v>19</v>
      </c>
      <c r="I618" s="238"/>
      <c r="J618" s="234"/>
      <c r="K618" s="234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199</v>
      </c>
      <c r="AU618" s="243" t="s">
        <v>81</v>
      </c>
      <c r="AV618" s="13" t="s">
        <v>79</v>
      </c>
      <c r="AW618" s="13" t="s">
        <v>33</v>
      </c>
      <c r="AX618" s="13" t="s">
        <v>72</v>
      </c>
      <c r="AY618" s="243" t="s">
        <v>187</v>
      </c>
    </row>
    <row r="619" s="13" customFormat="1">
      <c r="A619" s="13"/>
      <c r="B619" s="233"/>
      <c r="C619" s="234"/>
      <c r="D619" s="235" t="s">
        <v>199</v>
      </c>
      <c r="E619" s="236" t="s">
        <v>19</v>
      </c>
      <c r="F619" s="237" t="s">
        <v>337</v>
      </c>
      <c r="G619" s="234"/>
      <c r="H619" s="236" t="s">
        <v>19</v>
      </c>
      <c r="I619" s="238"/>
      <c r="J619" s="234"/>
      <c r="K619" s="234"/>
      <c r="L619" s="239"/>
      <c r="M619" s="240"/>
      <c r="N619" s="241"/>
      <c r="O619" s="241"/>
      <c r="P619" s="241"/>
      <c r="Q619" s="241"/>
      <c r="R619" s="241"/>
      <c r="S619" s="241"/>
      <c r="T619" s="24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3" t="s">
        <v>199</v>
      </c>
      <c r="AU619" s="243" t="s">
        <v>81</v>
      </c>
      <c r="AV619" s="13" t="s">
        <v>79</v>
      </c>
      <c r="AW619" s="13" t="s">
        <v>33</v>
      </c>
      <c r="AX619" s="13" t="s">
        <v>72</v>
      </c>
      <c r="AY619" s="243" t="s">
        <v>187</v>
      </c>
    </row>
    <row r="620" s="13" customFormat="1">
      <c r="A620" s="13"/>
      <c r="B620" s="233"/>
      <c r="C620" s="234"/>
      <c r="D620" s="235" t="s">
        <v>199</v>
      </c>
      <c r="E620" s="236" t="s">
        <v>19</v>
      </c>
      <c r="F620" s="237" t="s">
        <v>892</v>
      </c>
      <c r="G620" s="234"/>
      <c r="H620" s="236" t="s">
        <v>19</v>
      </c>
      <c r="I620" s="238"/>
      <c r="J620" s="234"/>
      <c r="K620" s="234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199</v>
      </c>
      <c r="AU620" s="243" t="s">
        <v>81</v>
      </c>
      <c r="AV620" s="13" t="s">
        <v>79</v>
      </c>
      <c r="AW620" s="13" t="s">
        <v>33</v>
      </c>
      <c r="AX620" s="13" t="s">
        <v>72</v>
      </c>
      <c r="AY620" s="243" t="s">
        <v>187</v>
      </c>
    </row>
    <row r="621" s="13" customFormat="1">
      <c r="A621" s="13"/>
      <c r="B621" s="233"/>
      <c r="C621" s="234"/>
      <c r="D621" s="235" t="s">
        <v>199</v>
      </c>
      <c r="E621" s="236" t="s">
        <v>19</v>
      </c>
      <c r="F621" s="237" t="s">
        <v>893</v>
      </c>
      <c r="G621" s="234"/>
      <c r="H621" s="236" t="s">
        <v>19</v>
      </c>
      <c r="I621" s="238"/>
      <c r="J621" s="234"/>
      <c r="K621" s="234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199</v>
      </c>
      <c r="AU621" s="243" t="s">
        <v>81</v>
      </c>
      <c r="AV621" s="13" t="s">
        <v>79</v>
      </c>
      <c r="AW621" s="13" t="s">
        <v>33</v>
      </c>
      <c r="AX621" s="13" t="s">
        <v>72</v>
      </c>
      <c r="AY621" s="243" t="s">
        <v>187</v>
      </c>
    </row>
    <row r="622" s="14" customFormat="1">
      <c r="A622" s="14"/>
      <c r="B622" s="244"/>
      <c r="C622" s="245"/>
      <c r="D622" s="235" t="s">
        <v>199</v>
      </c>
      <c r="E622" s="246" t="s">
        <v>19</v>
      </c>
      <c r="F622" s="247" t="s">
        <v>925</v>
      </c>
      <c r="G622" s="245"/>
      <c r="H622" s="248">
        <v>22.75</v>
      </c>
      <c r="I622" s="249"/>
      <c r="J622" s="245"/>
      <c r="K622" s="245"/>
      <c r="L622" s="250"/>
      <c r="M622" s="251"/>
      <c r="N622" s="252"/>
      <c r="O622" s="252"/>
      <c r="P622" s="252"/>
      <c r="Q622" s="252"/>
      <c r="R622" s="252"/>
      <c r="S622" s="252"/>
      <c r="T622" s="25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4" t="s">
        <v>199</v>
      </c>
      <c r="AU622" s="254" t="s">
        <v>81</v>
      </c>
      <c r="AV622" s="14" t="s">
        <v>81</v>
      </c>
      <c r="AW622" s="14" t="s">
        <v>33</v>
      </c>
      <c r="AX622" s="14" t="s">
        <v>72</v>
      </c>
      <c r="AY622" s="254" t="s">
        <v>187</v>
      </c>
    </row>
    <row r="623" s="15" customFormat="1">
      <c r="A623" s="15"/>
      <c r="B623" s="255"/>
      <c r="C623" s="256"/>
      <c r="D623" s="235" t="s">
        <v>199</v>
      </c>
      <c r="E623" s="257" t="s">
        <v>19</v>
      </c>
      <c r="F623" s="258" t="s">
        <v>210</v>
      </c>
      <c r="G623" s="256"/>
      <c r="H623" s="259">
        <v>45.762999999999998</v>
      </c>
      <c r="I623" s="260"/>
      <c r="J623" s="256"/>
      <c r="K623" s="256"/>
      <c r="L623" s="261"/>
      <c r="M623" s="262"/>
      <c r="N623" s="263"/>
      <c r="O623" s="263"/>
      <c r="P623" s="263"/>
      <c r="Q623" s="263"/>
      <c r="R623" s="263"/>
      <c r="S623" s="263"/>
      <c r="T623" s="264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65" t="s">
        <v>199</v>
      </c>
      <c r="AU623" s="265" t="s">
        <v>81</v>
      </c>
      <c r="AV623" s="15" t="s">
        <v>195</v>
      </c>
      <c r="AW623" s="15" t="s">
        <v>33</v>
      </c>
      <c r="AX623" s="15" t="s">
        <v>79</v>
      </c>
      <c r="AY623" s="265" t="s">
        <v>187</v>
      </c>
    </row>
    <row r="624" s="2" customFormat="1" ht="24.15" customHeight="1">
      <c r="A624" s="41"/>
      <c r="B624" s="42"/>
      <c r="C624" s="215" t="s">
        <v>842</v>
      </c>
      <c r="D624" s="215" t="s">
        <v>190</v>
      </c>
      <c r="E624" s="216" t="s">
        <v>1073</v>
      </c>
      <c r="F624" s="217" t="s">
        <v>1074</v>
      </c>
      <c r="G624" s="218" t="s">
        <v>193</v>
      </c>
      <c r="H624" s="219">
        <v>45.058</v>
      </c>
      <c r="I624" s="220"/>
      <c r="J624" s="221">
        <f>ROUND(I624*H624,2)</f>
        <v>0</v>
      </c>
      <c r="K624" s="217" t="s">
        <v>194</v>
      </c>
      <c r="L624" s="47"/>
      <c r="M624" s="222" t="s">
        <v>19</v>
      </c>
      <c r="N624" s="223" t="s">
        <v>43</v>
      </c>
      <c r="O624" s="87"/>
      <c r="P624" s="224">
        <f>O624*H624</f>
        <v>0</v>
      </c>
      <c r="Q624" s="224">
        <v>0.00028499999999999999</v>
      </c>
      <c r="R624" s="224">
        <f>Q624*H624</f>
        <v>0.012841529999999999</v>
      </c>
      <c r="S624" s="224">
        <v>0</v>
      </c>
      <c r="T624" s="225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6" t="s">
        <v>265</v>
      </c>
      <c r="AT624" s="226" t="s">
        <v>190</v>
      </c>
      <c r="AU624" s="226" t="s">
        <v>81</v>
      </c>
      <c r="AY624" s="20" t="s">
        <v>187</v>
      </c>
      <c r="BE624" s="227">
        <f>IF(N624="základní",J624,0)</f>
        <v>0</v>
      </c>
      <c r="BF624" s="227">
        <f>IF(N624="snížená",J624,0)</f>
        <v>0</v>
      </c>
      <c r="BG624" s="227">
        <f>IF(N624="zákl. přenesená",J624,0)</f>
        <v>0</v>
      </c>
      <c r="BH624" s="227">
        <f>IF(N624="sníž. přenesená",J624,0)</f>
        <v>0</v>
      </c>
      <c r="BI624" s="227">
        <f>IF(N624="nulová",J624,0)</f>
        <v>0</v>
      </c>
      <c r="BJ624" s="20" t="s">
        <v>79</v>
      </c>
      <c r="BK624" s="227">
        <f>ROUND(I624*H624,2)</f>
        <v>0</v>
      </c>
      <c r="BL624" s="20" t="s">
        <v>265</v>
      </c>
      <c r="BM624" s="226" t="s">
        <v>1075</v>
      </c>
    </row>
    <row r="625" s="2" customFormat="1">
      <c r="A625" s="41"/>
      <c r="B625" s="42"/>
      <c r="C625" s="43"/>
      <c r="D625" s="228" t="s">
        <v>197</v>
      </c>
      <c r="E625" s="43"/>
      <c r="F625" s="229" t="s">
        <v>1076</v>
      </c>
      <c r="G625" s="43"/>
      <c r="H625" s="43"/>
      <c r="I625" s="230"/>
      <c r="J625" s="43"/>
      <c r="K625" s="43"/>
      <c r="L625" s="47"/>
      <c r="M625" s="231"/>
      <c r="N625" s="232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197</v>
      </c>
      <c r="AU625" s="20" t="s">
        <v>81</v>
      </c>
    </row>
    <row r="626" s="13" customFormat="1">
      <c r="A626" s="13"/>
      <c r="B626" s="233"/>
      <c r="C626" s="234"/>
      <c r="D626" s="235" t="s">
        <v>199</v>
      </c>
      <c r="E626" s="236" t="s">
        <v>19</v>
      </c>
      <c r="F626" s="237" t="s">
        <v>1061</v>
      </c>
      <c r="G626" s="234"/>
      <c r="H626" s="236" t="s">
        <v>19</v>
      </c>
      <c r="I626" s="238"/>
      <c r="J626" s="234"/>
      <c r="K626" s="234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199</v>
      </c>
      <c r="AU626" s="243" t="s">
        <v>81</v>
      </c>
      <c r="AV626" s="13" t="s">
        <v>79</v>
      </c>
      <c r="AW626" s="13" t="s">
        <v>33</v>
      </c>
      <c r="AX626" s="13" t="s">
        <v>72</v>
      </c>
      <c r="AY626" s="243" t="s">
        <v>187</v>
      </c>
    </row>
    <row r="627" s="13" customFormat="1">
      <c r="A627" s="13"/>
      <c r="B627" s="233"/>
      <c r="C627" s="234"/>
      <c r="D627" s="235" t="s">
        <v>199</v>
      </c>
      <c r="E627" s="236" t="s">
        <v>19</v>
      </c>
      <c r="F627" s="237" t="s">
        <v>921</v>
      </c>
      <c r="G627" s="234"/>
      <c r="H627" s="236" t="s">
        <v>19</v>
      </c>
      <c r="I627" s="238"/>
      <c r="J627" s="234"/>
      <c r="K627" s="234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199</v>
      </c>
      <c r="AU627" s="243" t="s">
        <v>81</v>
      </c>
      <c r="AV627" s="13" t="s">
        <v>79</v>
      </c>
      <c r="AW627" s="13" t="s">
        <v>33</v>
      </c>
      <c r="AX627" s="13" t="s">
        <v>72</v>
      </c>
      <c r="AY627" s="243" t="s">
        <v>187</v>
      </c>
    </row>
    <row r="628" s="13" customFormat="1">
      <c r="A628" s="13"/>
      <c r="B628" s="233"/>
      <c r="C628" s="234"/>
      <c r="D628" s="235" t="s">
        <v>199</v>
      </c>
      <c r="E628" s="236" t="s">
        <v>19</v>
      </c>
      <c r="F628" s="237" t="s">
        <v>1062</v>
      </c>
      <c r="G628" s="234"/>
      <c r="H628" s="236" t="s">
        <v>19</v>
      </c>
      <c r="I628" s="238"/>
      <c r="J628" s="234"/>
      <c r="K628" s="234"/>
      <c r="L628" s="239"/>
      <c r="M628" s="240"/>
      <c r="N628" s="241"/>
      <c r="O628" s="241"/>
      <c r="P628" s="241"/>
      <c r="Q628" s="241"/>
      <c r="R628" s="241"/>
      <c r="S628" s="241"/>
      <c r="T628" s="242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3" t="s">
        <v>199</v>
      </c>
      <c r="AU628" s="243" t="s">
        <v>81</v>
      </c>
      <c r="AV628" s="13" t="s">
        <v>79</v>
      </c>
      <c r="AW628" s="13" t="s">
        <v>33</v>
      </c>
      <c r="AX628" s="13" t="s">
        <v>72</v>
      </c>
      <c r="AY628" s="243" t="s">
        <v>187</v>
      </c>
    </row>
    <row r="629" s="13" customFormat="1">
      <c r="A629" s="13"/>
      <c r="B629" s="233"/>
      <c r="C629" s="234"/>
      <c r="D629" s="235" t="s">
        <v>199</v>
      </c>
      <c r="E629" s="236" t="s">
        <v>19</v>
      </c>
      <c r="F629" s="237" t="s">
        <v>893</v>
      </c>
      <c r="G629" s="234"/>
      <c r="H629" s="236" t="s">
        <v>19</v>
      </c>
      <c r="I629" s="238"/>
      <c r="J629" s="234"/>
      <c r="K629" s="234"/>
      <c r="L629" s="239"/>
      <c r="M629" s="240"/>
      <c r="N629" s="241"/>
      <c r="O629" s="241"/>
      <c r="P629" s="241"/>
      <c r="Q629" s="241"/>
      <c r="R629" s="241"/>
      <c r="S629" s="241"/>
      <c r="T629" s="24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3" t="s">
        <v>199</v>
      </c>
      <c r="AU629" s="243" t="s">
        <v>81</v>
      </c>
      <c r="AV629" s="13" t="s">
        <v>79</v>
      </c>
      <c r="AW629" s="13" t="s">
        <v>33</v>
      </c>
      <c r="AX629" s="13" t="s">
        <v>72</v>
      </c>
      <c r="AY629" s="243" t="s">
        <v>187</v>
      </c>
    </row>
    <row r="630" s="14" customFormat="1">
      <c r="A630" s="14"/>
      <c r="B630" s="244"/>
      <c r="C630" s="245"/>
      <c r="D630" s="235" t="s">
        <v>199</v>
      </c>
      <c r="E630" s="246" t="s">
        <v>19</v>
      </c>
      <c r="F630" s="247" t="s">
        <v>1063</v>
      </c>
      <c r="G630" s="245"/>
      <c r="H630" s="248">
        <v>22.792000000000002</v>
      </c>
      <c r="I630" s="249"/>
      <c r="J630" s="245"/>
      <c r="K630" s="245"/>
      <c r="L630" s="250"/>
      <c r="M630" s="251"/>
      <c r="N630" s="252"/>
      <c r="O630" s="252"/>
      <c r="P630" s="252"/>
      <c r="Q630" s="252"/>
      <c r="R630" s="252"/>
      <c r="S630" s="252"/>
      <c r="T630" s="253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4" t="s">
        <v>199</v>
      </c>
      <c r="AU630" s="254" t="s">
        <v>81</v>
      </c>
      <c r="AV630" s="14" t="s">
        <v>81</v>
      </c>
      <c r="AW630" s="14" t="s">
        <v>33</v>
      </c>
      <c r="AX630" s="14" t="s">
        <v>72</v>
      </c>
      <c r="AY630" s="254" t="s">
        <v>187</v>
      </c>
    </row>
    <row r="631" s="13" customFormat="1">
      <c r="A631" s="13"/>
      <c r="B631" s="233"/>
      <c r="C631" s="234"/>
      <c r="D631" s="235" t="s">
        <v>199</v>
      </c>
      <c r="E631" s="236" t="s">
        <v>19</v>
      </c>
      <c r="F631" s="237" t="s">
        <v>1066</v>
      </c>
      <c r="G631" s="234"/>
      <c r="H631" s="236" t="s">
        <v>19</v>
      </c>
      <c r="I631" s="238"/>
      <c r="J631" s="234"/>
      <c r="K631" s="234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199</v>
      </c>
      <c r="AU631" s="243" t="s">
        <v>81</v>
      </c>
      <c r="AV631" s="13" t="s">
        <v>79</v>
      </c>
      <c r="AW631" s="13" t="s">
        <v>33</v>
      </c>
      <c r="AX631" s="13" t="s">
        <v>72</v>
      </c>
      <c r="AY631" s="243" t="s">
        <v>187</v>
      </c>
    </row>
    <row r="632" s="13" customFormat="1">
      <c r="A632" s="13"/>
      <c r="B632" s="233"/>
      <c r="C632" s="234"/>
      <c r="D632" s="235" t="s">
        <v>199</v>
      </c>
      <c r="E632" s="236" t="s">
        <v>19</v>
      </c>
      <c r="F632" s="237" t="s">
        <v>337</v>
      </c>
      <c r="G632" s="234"/>
      <c r="H632" s="236" t="s">
        <v>19</v>
      </c>
      <c r="I632" s="238"/>
      <c r="J632" s="234"/>
      <c r="K632" s="234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199</v>
      </c>
      <c r="AU632" s="243" t="s">
        <v>81</v>
      </c>
      <c r="AV632" s="13" t="s">
        <v>79</v>
      </c>
      <c r="AW632" s="13" t="s">
        <v>33</v>
      </c>
      <c r="AX632" s="13" t="s">
        <v>72</v>
      </c>
      <c r="AY632" s="243" t="s">
        <v>187</v>
      </c>
    </row>
    <row r="633" s="13" customFormat="1">
      <c r="A633" s="13"/>
      <c r="B633" s="233"/>
      <c r="C633" s="234"/>
      <c r="D633" s="235" t="s">
        <v>199</v>
      </c>
      <c r="E633" s="236" t="s">
        <v>19</v>
      </c>
      <c r="F633" s="237" t="s">
        <v>1062</v>
      </c>
      <c r="G633" s="234"/>
      <c r="H633" s="236" t="s">
        <v>19</v>
      </c>
      <c r="I633" s="238"/>
      <c r="J633" s="234"/>
      <c r="K633" s="234"/>
      <c r="L633" s="239"/>
      <c r="M633" s="240"/>
      <c r="N633" s="241"/>
      <c r="O633" s="241"/>
      <c r="P633" s="241"/>
      <c r="Q633" s="241"/>
      <c r="R633" s="241"/>
      <c r="S633" s="241"/>
      <c r="T633" s="24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3" t="s">
        <v>199</v>
      </c>
      <c r="AU633" s="243" t="s">
        <v>81</v>
      </c>
      <c r="AV633" s="13" t="s">
        <v>79</v>
      </c>
      <c r="AW633" s="13" t="s">
        <v>33</v>
      </c>
      <c r="AX633" s="13" t="s">
        <v>72</v>
      </c>
      <c r="AY633" s="243" t="s">
        <v>187</v>
      </c>
    </row>
    <row r="634" s="13" customFormat="1">
      <c r="A634" s="13"/>
      <c r="B634" s="233"/>
      <c r="C634" s="234"/>
      <c r="D634" s="235" t="s">
        <v>199</v>
      </c>
      <c r="E634" s="236" t="s">
        <v>19</v>
      </c>
      <c r="F634" s="237" t="s">
        <v>893</v>
      </c>
      <c r="G634" s="234"/>
      <c r="H634" s="236" t="s">
        <v>19</v>
      </c>
      <c r="I634" s="238"/>
      <c r="J634" s="234"/>
      <c r="K634" s="234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199</v>
      </c>
      <c r="AU634" s="243" t="s">
        <v>81</v>
      </c>
      <c r="AV634" s="13" t="s">
        <v>79</v>
      </c>
      <c r="AW634" s="13" t="s">
        <v>33</v>
      </c>
      <c r="AX634" s="13" t="s">
        <v>72</v>
      </c>
      <c r="AY634" s="243" t="s">
        <v>187</v>
      </c>
    </row>
    <row r="635" s="14" customFormat="1">
      <c r="A635" s="14"/>
      <c r="B635" s="244"/>
      <c r="C635" s="245"/>
      <c r="D635" s="235" t="s">
        <v>199</v>
      </c>
      <c r="E635" s="246" t="s">
        <v>19</v>
      </c>
      <c r="F635" s="247" t="s">
        <v>1067</v>
      </c>
      <c r="G635" s="245"/>
      <c r="H635" s="248">
        <v>22.265999999999998</v>
      </c>
      <c r="I635" s="249"/>
      <c r="J635" s="245"/>
      <c r="K635" s="245"/>
      <c r="L635" s="250"/>
      <c r="M635" s="251"/>
      <c r="N635" s="252"/>
      <c r="O635" s="252"/>
      <c r="P635" s="252"/>
      <c r="Q635" s="252"/>
      <c r="R635" s="252"/>
      <c r="S635" s="252"/>
      <c r="T635" s="253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4" t="s">
        <v>199</v>
      </c>
      <c r="AU635" s="254" t="s">
        <v>81</v>
      </c>
      <c r="AV635" s="14" t="s">
        <v>81</v>
      </c>
      <c r="AW635" s="14" t="s">
        <v>33</v>
      </c>
      <c r="AX635" s="14" t="s">
        <v>72</v>
      </c>
      <c r="AY635" s="254" t="s">
        <v>187</v>
      </c>
    </row>
    <row r="636" s="15" customFormat="1">
      <c r="A636" s="15"/>
      <c r="B636" s="255"/>
      <c r="C636" s="256"/>
      <c r="D636" s="235" t="s">
        <v>199</v>
      </c>
      <c r="E636" s="257" t="s">
        <v>19</v>
      </c>
      <c r="F636" s="258" t="s">
        <v>210</v>
      </c>
      <c r="G636" s="256"/>
      <c r="H636" s="259">
        <v>45.058</v>
      </c>
      <c r="I636" s="260"/>
      <c r="J636" s="256"/>
      <c r="K636" s="256"/>
      <c r="L636" s="261"/>
      <c r="M636" s="266"/>
      <c r="N636" s="267"/>
      <c r="O636" s="267"/>
      <c r="P636" s="267"/>
      <c r="Q636" s="267"/>
      <c r="R636" s="267"/>
      <c r="S636" s="267"/>
      <c r="T636" s="268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65" t="s">
        <v>199</v>
      </c>
      <c r="AU636" s="265" t="s">
        <v>81</v>
      </c>
      <c r="AV636" s="15" t="s">
        <v>195</v>
      </c>
      <c r="AW636" s="15" t="s">
        <v>33</v>
      </c>
      <c r="AX636" s="15" t="s">
        <v>79</v>
      </c>
      <c r="AY636" s="265" t="s">
        <v>187</v>
      </c>
    </row>
    <row r="637" s="2" customFormat="1" ht="6.96" customHeight="1">
      <c r="A637" s="41"/>
      <c r="B637" s="62"/>
      <c r="C637" s="63"/>
      <c r="D637" s="63"/>
      <c r="E637" s="63"/>
      <c r="F637" s="63"/>
      <c r="G637" s="63"/>
      <c r="H637" s="63"/>
      <c r="I637" s="63"/>
      <c r="J637" s="63"/>
      <c r="K637" s="63"/>
      <c r="L637" s="47"/>
      <c r="M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</row>
  </sheetData>
  <sheetProtection sheet="1" autoFilter="0" formatColumns="0" formatRows="0" objects="1" scenarios="1" spinCount="100000" saltValue="YRAJzzYHSCqdgDL9qWzwXy5to1woDwv0qnpTLks4U/RHTtVwK1ZCgfOdkSRkT7z0tPrrKyMZhMkUOdvPVx9ubQ==" hashValue="BSHtJzdKCGLAfNJzVgvX2Ee2kMlpmU6ILgDSkabaabpH5PpxYrkxI4XKz0JHimmgz/wYrRiHwDDfHPPGm8kd3A==" algorithmName="SHA-512" password="CC35"/>
  <autoFilter ref="C93:K6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5_02/612325421"/>
    <hyperlink ref="F116" r:id="rId2" display="https://podminky.urs.cz/item/CS_URS_2025_02/619995001"/>
    <hyperlink ref="F145" r:id="rId3" display="https://podminky.urs.cz/item/CS_URS_2025_02/642945111"/>
    <hyperlink ref="F183" r:id="rId4" display="https://podminky.urs.cz/item/CS_URS_2025_02/952901111"/>
    <hyperlink ref="F222" r:id="rId5" display="https://podminky.urs.cz/item/CS_URS_2025_02/998018001"/>
    <hyperlink ref="F226" r:id="rId6" display="https://podminky.urs.cz/item/CS_URS_2025_02/766660021"/>
    <hyperlink ref="F243" r:id="rId7" display="https://podminky.urs.cz/item/CS_URS_2025_02/766660022"/>
    <hyperlink ref="F266" r:id="rId8" display="https://podminky.urs.cz/item/CS_URS_2025_02/766660717"/>
    <hyperlink ref="F289" r:id="rId9" display="https://podminky.urs.cz/item/CS_URS_2025_02/766660752"/>
    <hyperlink ref="F300" r:id="rId10" display="https://podminky.urs.cz/item/CS_URS_2025_02/998766121"/>
    <hyperlink ref="F303" r:id="rId11" display="https://podminky.urs.cz/item/CS_URS_2025_02/767114141"/>
    <hyperlink ref="F338" r:id="rId12" display="https://podminky.urs.cz/item/CS_URS_2025_01/767649198"/>
    <hyperlink ref="F348" r:id="rId13" display="https://podminky.urs.cz/item/CS_URS_2025_01/998767121"/>
    <hyperlink ref="F351" r:id="rId14" display="https://podminky.urs.cz/item/CS_URS_2025_02/784171101"/>
    <hyperlink ref="F427" r:id="rId15" display="https://podminky.urs.cz/item/CS_URS_2025_02/784171111"/>
    <hyperlink ref="F503" r:id="rId16" display="https://podminky.urs.cz/item/CS_URS_2025_02/784181111"/>
    <hyperlink ref="F531" r:id="rId17" display="https://podminky.urs.cz/item/CS_URS_2025_02/784191005"/>
    <hyperlink ref="F569" r:id="rId18" display="https://podminky.urs.cz/item/CS_URS_2025_02/784191007"/>
    <hyperlink ref="F607" r:id="rId19" display="https://podminky.urs.cz/item/CS_URS_2025_02/784211101"/>
    <hyperlink ref="F625" r:id="rId20" display="https://podminky.urs.cz/item/CS_URS_2025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1077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ROUND(J93,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ROUND((SUM(BE93:BE598)),  2)</f>
        <v>0</v>
      </c>
      <c r="G35" s="41"/>
      <c r="H35" s="41"/>
      <c r="I35" s="160">
        <v>0.20999999999999999</v>
      </c>
      <c r="J35" s="159">
        <f>ROUND(((SUM(BE93:BE598))*I35),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ROUND((SUM(BF93:BF598)),  2)</f>
        <v>0</v>
      </c>
      <c r="G36" s="41"/>
      <c r="H36" s="41"/>
      <c r="I36" s="160">
        <v>0.12</v>
      </c>
      <c r="J36" s="159">
        <f>ROUND(((SUM(BF93:BF598))*I36),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ROUND((SUM(BG93:BG598)),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ROUND((SUM(BH93:BH598)),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ROUND((SUM(BI93:BI598)),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2025-068-02-03 - Nové kce - 2.NP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590</v>
      </c>
      <c r="E65" s="185"/>
      <c r="F65" s="185"/>
      <c r="G65" s="185"/>
      <c r="H65" s="185"/>
      <c r="I65" s="185"/>
      <c r="J65" s="186">
        <f>J95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591</v>
      </c>
      <c r="E66" s="185"/>
      <c r="F66" s="185"/>
      <c r="G66" s="185"/>
      <c r="H66" s="185"/>
      <c r="I66" s="185"/>
      <c r="J66" s="186">
        <f>J132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8"/>
      <c r="D67" s="184" t="s">
        <v>593</v>
      </c>
      <c r="E67" s="185"/>
      <c r="F67" s="185"/>
      <c r="G67" s="185"/>
      <c r="H67" s="185"/>
      <c r="I67" s="185"/>
      <c r="J67" s="186">
        <f>J170</f>
        <v>0</v>
      </c>
      <c r="K67" s="128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8"/>
      <c r="D68" s="184" t="s">
        <v>594</v>
      </c>
      <c r="E68" s="185"/>
      <c r="F68" s="185"/>
      <c r="G68" s="185"/>
      <c r="H68" s="185"/>
      <c r="I68" s="185"/>
      <c r="J68" s="186">
        <f>J194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170</v>
      </c>
      <c r="E69" s="180"/>
      <c r="F69" s="180"/>
      <c r="G69" s="180"/>
      <c r="H69" s="180"/>
      <c r="I69" s="180"/>
      <c r="J69" s="181">
        <f>J197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8"/>
      <c r="D70" s="184" t="s">
        <v>171</v>
      </c>
      <c r="E70" s="185"/>
      <c r="F70" s="185"/>
      <c r="G70" s="185"/>
      <c r="H70" s="185"/>
      <c r="I70" s="185"/>
      <c r="J70" s="186">
        <f>J198</f>
        <v>0</v>
      </c>
      <c r="K70" s="128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8"/>
      <c r="D71" s="184" t="s">
        <v>597</v>
      </c>
      <c r="E71" s="185"/>
      <c r="F71" s="185"/>
      <c r="G71" s="185"/>
      <c r="H71" s="185"/>
      <c r="I71" s="185"/>
      <c r="J71" s="186">
        <f>J324</f>
        <v>0</v>
      </c>
      <c r="K71" s="128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172</v>
      </c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2" t="str">
        <f>E7</f>
        <v>Stavební úpravy únikových cest</v>
      </c>
      <c r="F81" s="35"/>
      <c r="G81" s="35"/>
      <c r="H81" s="35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2" t="s">
        <v>588</v>
      </c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159</v>
      </c>
      <c r="D84" s="43"/>
      <c r="E84" s="43"/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2025-068-02-03 - Nové kce - 2.NP</v>
      </c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Dům dlouhá 1, Aš</v>
      </c>
      <c r="G87" s="43"/>
      <c r="H87" s="43"/>
      <c r="I87" s="35" t="s">
        <v>23</v>
      </c>
      <c r="J87" s="75" t="str">
        <f>IF(J14="","",J14)</f>
        <v>28. 11. 2025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25</v>
      </c>
      <c r="D89" s="43"/>
      <c r="E89" s="43"/>
      <c r="F89" s="30" t="str">
        <f>E17</f>
        <v>Město Aš,Kamenná 52, 352 01 Aš</v>
      </c>
      <c r="G89" s="43"/>
      <c r="H89" s="43"/>
      <c r="I89" s="35" t="s">
        <v>31</v>
      </c>
      <c r="J89" s="39" t="str">
        <f>E23</f>
        <v>ČOS exim s.r.o. Alešova 26, České Budějovice</v>
      </c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147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7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8"/>
      <c r="B92" s="189"/>
      <c r="C92" s="190" t="s">
        <v>173</v>
      </c>
      <c r="D92" s="191" t="s">
        <v>57</v>
      </c>
      <c r="E92" s="191" t="s">
        <v>53</v>
      </c>
      <c r="F92" s="191" t="s">
        <v>54</v>
      </c>
      <c r="G92" s="191" t="s">
        <v>174</v>
      </c>
      <c r="H92" s="191" t="s">
        <v>175</v>
      </c>
      <c r="I92" s="191" t="s">
        <v>176</v>
      </c>
      <c r="J92" s="191" t="s">
        <v>165</v>
      </c>
      <c r="K92" s="192" t="s">
        <v>177</v>
      </c>
      <c r="L92" s="193"/>
      <c r="M92" s="95" t="s">
        <v>19</v>
      </c>
      <c r="N92" s="96" t="s">
        <v>42</v>
      </c>
      <c r="O92" s="96" t="s">
        <v>178</v>
      </c>
      <c r="P92" s="96" t="s">
        <v>179</v>
      </c>
      <c r="Q92" s="96" t="s">
        <v>180</v>
      </c>
      <c r="R92" s="96" t="s">
        <v>181</v>
      </c>
      <c r="S92" s="96" t="s">
        <v>182</v>
      </c>
      <c r="T92" s="97" t="s">
        <v>183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1"/>
      <c r="B93" s="42"/>
      <c r="C93" s="102" t="s">
        <v>184</v>
      </c>
      <c r="D93" s="43"/>
      <c r="E93" s="43"/>
      <c r="F93" s="43"/>
      <c r="G93" s="43"/>
      <c r="H93" s="43"/>
      <c r="I93" s="43"/>
      <c r="J93" s="194">
        <f>BK93</f>
        <v>0</v>
      </c>
      <c r="K93" s="43"/>
      <c r="L93" s="47"/>
      <c r="M93" s="98"/>
      <c r="N93" s="195"/>
      <c r="O93" s="99"/>
      <c r="P93" s="196">
        <f>P94+P197</f>
        <v>0</v>
      </c>
      <c r="Q93" s="99"/>
      <c r="R93" s="196">
        <f>R94+R197</f>
        <v>1.86031522665</v>
      </c>
      <c r="S93" s="99"/>
      <c r="T93" s="197">
        <f>T94+T197</f>
        <v>0.00152355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71</v>
      </c>
      <c r="AU93" s="20" t="s">
        <v>166</v>
      </c>
      <c r="BK93" s="198">
        <f>BK94+BK197</f>
        <v>0</v>
      </c>
    </row>
    <row r="94" s="12" customFormat="1" ht="25.92" customHeight="1">
      <c r="A94" s="12"/>
      <c r="B94" s="199"/>
      <c r="C94" s="200"/>
      <c r="D94" s="201" t="s">
        <v>71</v>
      </c>
      <c r="E94" s="202" t="s">
        <v>185</v>
      </c>
      <c r="F94" s="202" t="s">
        <v>186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P95+P132+P170+P194</f>
        <v>0</v>
      </c>
      <c r="Q94" s="207"/>
      <c r="R94" s="208">
        <f>R95+R132+R170+R194</f>
        <v>1.678287935</v>
      </c>
      <c r="S94" s="207"/>
      <c r="T94" s="209">
        <f>T95+T132+T170+T194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79</v>
      </c>
      <c r="AT94" s="211" t="s">
        <v>71</v>
      </c>
      <c r="AU94" s="211" t="s">
        <v>72</v>
      </c>
      <c r="AY94" s="210" t="s">
        <v>187</v>
      </c>
      <c r="BK94" s="212">
        <f>BK95+BK132+BK170+BK194</f>
        <v>0</v>
      </c>
    </row>
    <row r="95" s="12" customFormat="1" ht="22.8" customHeight="1">
      <c r="A95" s="12"/>
      <c r="B95" s="199"/>
      <c r="C95" s="200"/>
      <c r="D95" s="201" t="s">
        <v>71</v>
      </c>
      <c r="E95" s="213" t="s">
        <v>246</v>
      </c>
      <c r="F95" s="213" t="s">
        <v>598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SUM(P96:P131)</f>
        <v>0</v>
      </c>
      <c r="Q95" s="207"/>
      <c r="R95" s="208">
        <f>SUM(R96:R131)</f>
        <v>0.36673360999999999</v>
      </c>
      <c r="S95" s="207"/>
      <c r="T95" s="209">
        <f>SUM(T96:T131)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79</v>
      </c>
      <c r="AT95" s="211" t="s">
        <v>71</v>
      </c>
      <c r="AU95" s="211" t="s">
        <v>79</v>
      </c>
      <c r="AY95" s="210" t="s">
        <v>187</v>
      </c>
      <c r="BK95" s="212">
        <f>SUM(BK96:BK131)</f>
        <v>0</v>
      </c>
    </row>
    <row r="96" s="2" customFormat="1" ht="24.15" customHeight="1">
      <c r="A96" s="41"/>
      <c r="B96" s="42"/>
      <c r="C96" s="215" t="s">
        <v>79</v>
      </c>
      <c r="D96" s="215" t="s">
        <v>190</v>
      </c>
      <c r="E96" s="216" t="s">
        <v>599</v>
      </c>
      <c r="F96" s="217" t="s">
        <v>600</v>
      </c>
      <c r="G96" s="218" t="s">
        <v>193</v>
      </c>
      <c r="H96" s="219">
        <v>60.491</v>
      </c>
      <c r="I96" s="220"/>
      <c r="J96" s="221">
        <f>ROUND(I96*H96,2)</f>
        <v>0</v>
      </c>
      <c r="K96" s="217" t="s">
        <v>194</v>
      </c>
      <c r="L96" s="47"/>
      <c r="M96" s="222" t="s">
        <v>19</v>
      </c>
      <c r="N96" s="223" t="s">
        <v>43</v>
      </c>
      <c r="O96" s="87"/>
      <c r="P96" s="224">
        <f>O96*H96</f>
        <v>0</v>
      </c>
      <c r="Q96" s="224">
        <v>0.0057099999999999998</v>
      </c>
      <c r="R96" s="224">
        <f>Q96*H96</f>
        <v>0.34540360999999997</v>
      </c>
      <c r="S96" s="224">
        <v>0</v>
      </c>
      <c r="T96" s="225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6" t="s">
        <v>195</v>
      </c>
      <c r="AT96" s="226" t="s">
        <v>190</v>
      </c>
      <c r="AU96" s="226" t="s">
        <v>81</v>
      </c>
      <c r="AY96" s="20" t="s">
        <v>187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20" t="s">
        <v>79</v>
      </c>
      <c r="BK96" s="227">
        <f>ROUND(I96*H96,2)</f>
        <v>0</v>
      </c>
      <c r="BL96" s="20" t="s">
        <v>195</v>
      </c>
      <c r="BM96" s="226" t="s">
        <v>1078</v>
      </c>
    </row>
    <row r="97" s="2" customFormat="1">
      <c r="A97" s="41"/>
      <c r="B97" s="42"/>
      <c r="C97" s="43"/>
      <c r="D97" s="228" t="s">
        <v>197</v>
      </c>
      <c r="E97" s="43"/>
      <c r="F97" s="229" t="s">
        <v>602</v>
      </c>
      <c r="G97" s="43"/>
      <c r="H97" s="43"/>
      <c r="I97" s="230"/>
      <c r="J97" s="43"/>
      <c r="K97" s="43"/>
      <c r="L97" s="47"/>
      <c r="M97" s="231"/>
      <c r="N97" s="232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197</v>
      </c>
      <c r="AU97" s="20" t="s">
        <v>81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1079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3" customFormat="1">
      <c r="A99" s="13"/>
      <c r="B99" s="233"/>
      <c r="C99" s="234"/>
      <c r="D99" s="235" t="s">
        <v>199</v>
      </c>
      <c r="E99" s="236" t="s">
        <v>19</v>
      </c>
      <c r="F99" s="237" t="s">
        <v>426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199</v>
      </c>
      <c r="AU99" s="243" t="s">
        <v>81</v>
      </c>
      <c r="AV99" s="13" t="s">
        <v>79</v>
      </c>
      <c r="AW99" s="13" t="s">
        <v>33</v>
      </c>
      <c r="AX99" s="13" t="s">
        <v>72</v>
      </c>
      <c r="AY99" s="243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604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605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4" customFormat="1">
      <c r="A102" s="14"/>
      <c r="B102" s="244"/>
      <c r="C102" s="245"/>
      <c r="D102" s="235" t="s">
        <v>199</v>
      </c>
      <c r="E102" s="246" t="s">
        <v>19</v>
      </c>
      <c r="F102" s="247" t="s">
        <v>1080</v>
      </c>
      <c r="G102" s="245"/>
      <c r="H102" s="248">
        <v>23.276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199</v>
      </c>
      <c r="AU102" s="254" t="s">
        <v>81</v>
      </c>
      <c r="AV102" s="14" t="s">
        <v>81</v>
      </c>
      <c r="AW102" s="14" t="s">
        <v>33</v>
      </c>
      <c r="AX102" s="14" t="s">
        <v>72</v>
      </c>
      <c r="AY102" s="254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1081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3" customFormat="1">
      <c r="A104" s="13"/>
      <c r="B104" s="233"/>
      <c r="C104" s="234"/>
      <c r="D104" s="235" t="s">
        <v>199</v>
      </c>
      <c r="E104" s="236" t="s">
        <v>19</v>
      </c>
      <c r="F104" s="237" t="s">
        <v>1082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199</v>
      </c>
      <c r="AU104" s="243" t="s">
        <v>81</v>
      </c>
      <c r="AV104" s="13" t="s">
        <v>79</v>
      </c>
      <c r="AW104" s="13" t="s">
        <v>33</v>
      </c>
      <c r="AX104" s="13" t="s">
        <v>72</v>
      </c>
      <c r="AY104" s="243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604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605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4" customFormat="1">
      <c r="A107" s="14"/>
      <c r="B107" s="244"/>
      <c r="C107" s="245"/>
      <c r="D107" s="235" t="s">
        <v>199</v>
      </c>
      <c r="E107" s="246" t="s">
        <v>19</v>
      </c>
      <c r="F107" s="247" t="s">
        <v>923</v>
      </c>
      <c r="G107" s="245"/>
      <c r="H107" s="248">
        <v>13.939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199</v>
      </c>
      <c r="AU107" s="254" t="s">
        <v>81</v>
      </c>
      <c r="AV107" s="14" t="s">
        <v>81</v>
      </c>
      <c r="AW107" s="14" t="s">
        <v>33</v>
      </c>
      <c r="AX107" s="14" t="s">
        <v>72</v>
      </c>
      <c r="AY107" s="254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1083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430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604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605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1080</v>
      </c>
      <c r="G112" s="245"/>
      <c r="H112" s="248">
        <v>23.276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5" customFormat="1">
      <c r="A113" s="15"/>
      <c r="B113" s="255"/>
      <c r="C113" s="256"/>
      <c r="D113" s="235" t="s">
        <v>199</v>
      </c>
      <c r="E113" s="257" t="s">
        <v>19</v>
      </c>
      <c r="F113" s="258" t="s">
        <v>210</v>
      </c>
      <c r="G113" s="256"/>
      <c r="H113" s="259">
        <v>60.491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199</v>
      </c>
      <c r="AU113" s="265" t="s">
        <v>81</v>
      </c>
      <c r="AV113" s="15" t="s">
        <v>195</v>
      </c>
      <c r="AW113" s="15" t="s">
        <v>33</v>
      </c>
      <c r="AX113" s="15" t="s">
        <v>79</v>
      </c>
      <c r="AY113" s="265" t="s">
        <v>187</v>
      </c>
    </row>
    <row r="114" s="2" customFormat="1" ht="16.5" customHeight="1">
      <c r="A114" s="41"/>
      <c r="B114" s="42"/>
      <c r="C114" s="215" t="s">
        <v>81</v>
      </c>
      <c r="D114" s="215" t="s">
        <v>190</v>
      </c>
      <c r="E114" s="216" t="s">
        <v>615</v>
      </c>
      <c r="F114" s="217" t="s">
        <v>616</v>
      </c>
      <c r="G114" s="218" t="s">
        <v>383</v>
      </c>
      <c r="H114" s="219">
        <v>14.220000000000001</v>
      </c>
      <c r="I114" s="220"/>
      <c r="J114" s="221">
        <f>ROUND(I114*H114,2)</f>
        <v>0</v>
      </c>
      <c r="K114" s="217" t="s">
        <v>194</v>
      </c>
      <c r="L114" s="47"/>
      <c r="M114" s="222" t="s">
        <v>19</v>
      </c>
      <c r="N114" s="223" t="s">
        <v>43</v>
      </c>
      <c r="O114" s="87"/>
      <c r="P114" s="224">
        <f>O114*H114</f>
        <v>0</v>
      </c>
      <c r="Q114" s="224">
        <v>0.0015</v>
      </c>
      <c r="R114" s="224">
        <f>Q114*H114</f>
        <v>0.021330000000000002</v>
      </c>
      <c r="S114" s="224">
        <v>0</v>
      </c>
      <c r="T114" s="22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6" t="s">
        <v>195</v>
      </c>
      <c r="AT114" s="226" t="s">
        <v>190</v>
      </c>
      <c r="AU114" s="226" t="s">
        <v>81</v>
      </c>
      <c r="AY114" s="20" t="s">
        <v>187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20" t="s">
        <v>79</v>
      </c>
      <c r="BK114" s="227">
        <f>ROUND(I114*H114,2)</f>
        <v>0</v>
      </c>
      <c r="BL114" s="20" t="s">
        <v>195</v>
      </c>
      <c r="BM114" s="226" t="s">
        <v>1084</v>
      </c>
    </row>
    <row r="115" s="2" customFormat="1">
      <c r="A115" s="41"/>
      <c r="B115" s="42"/>
      <c r="C115" s="43"/>
      <c r="D115" s="228" t="s">
        <v>197</v>
      </c>
      <c r="E115" s="43"/>
      <c r="F115" s="229" t="s">
        <v>618</v>
      </c>
      <c r="G115" s="43"/>
      <c r="H115" s="43"/>
      <c r="I115" s="230"/>
      <c r="J115" s="43"/>
      <c r="K115" s="43"/>
      <c r="L115" s="47"/>
      <c r="M115" s="231"/>
      <c r="N115" s="232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197</v>
      </c>
      <c r="AU115" s="20" t="s">
        <v>81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1085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426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620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621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4" customFormat="1">
      <c r="A120" s="14"/>
      <c r="B120" s="244"/>
      <c r="C120" s="245"/>
      <c r="D120" s="235" t="s">
        <v>199</v>
      </c>
      <c r="E120" s="246" t="s">
        <v>19</v>
      </c>
      <c r="F120" s="247" t="s">
        <v>622</v>
      </c>
      <c r="G120" s="245"/>
      <c r="H120" s="248">
        <v>4.8399999999999999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199</v>
      </c>
      <c r="AU120" s="254" t="s">
        <v>81</v>
      </c>
      <c r="AV120" s="14" t="s">
        <v>81</v>
      </c>
      <c r="AW120" s="14" t="s">
        <v>33</v>
      </c>
      <c r="AX120" s="14" t="s">
        <v>72</v>
      </c>
      <c r="AY120" s="254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1086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1082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620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621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635</v>
      </c>
      <c r="G125" s="245"/>
      <c r="H125" s="248">
        <v>4.54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1087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430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620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621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622</v>
      </c>
      <c r="G130" s="245"/>
      <c r="H130" s="248">
        <v>4.8399999999999999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72</v>
      </c>
      <c r="AY130" s="254" t="s">
        <v>187</v>
      </c>
    </row>
    <row r="131" s="15" customFormat="1">
      <c r="A131" s="15"/>
      <c r="B131" s="255"/>
      <c r="C131" s="256"/>
      <c r="D131" s="235" t="s">
        <v>199</v>
      </c>
      <c r="E131" s="257" t="s">
        <v>19</v>
      </c>
      <c r="F131" s="258" t="s">
        <v>210</v>
      </c>
      <c r="G131" s="256"/>
      <c r="H131" s="259">
        <v>14.219999999999999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199</v>
      </c>
      <c r="AU131" s="265" t="s">
        <v>81</v>
      </c>
      <c r="AV131" s="15" t="s">
        <v>195</v>
      </c>
      <c r="AW131" s="15" t="s">
        <v>33</v>
      </c>
      <c r="AX131" s="15" t="s">
        <v>79</v>
      </c>
      <c r="AY131" s="265" t="s">
        <v>187</v>
      </c>
    </row>
    <row r="132" s="12" customFormat="1" ht="22.8" customHeight="1">
      <c r="A132" s="12"/>
      <c r="B132" s="199"/>
      <c r="C132" s="200"/>
      <c r="D132" s="201" t="s">
        <v>71</v>
      </c>
      <c r="E132" s="213" t="s">
        <v>636</v>
      </c>
      <c r="F132" s="213" t="s">
        <v>637</v>
      </c>
      <c r="G132" s="200"/>
      <c r="H132" s="200"/>
      <c r="I132" s="203"/>
      <c r="J132" s="214">
        <f>BK132</f>
        <v>0</v>
      </c>
      <c r="K132" s="200"/>
      <c r="L132" s="205"/>
      <c r="M132" s="206"/>
      <c r="N132" s="207"/>
      <c r="O132" s="207"/>
      <c r="P132" s="208">
        <f>SUM(P133:P169)</f>
        <v>0</v>
      </c>
      <c r="Q132" s="207"/>
      <c r="R132" s="208">
        <f>SUM(R133:R169)</f>
        <v>1.3102167999999999</v>
      </c>
      <c r="S132" s="207"/>
      <c r="T132" s="209">
        <f>SUM(T133:T169)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0" t="s">
        <v>79</v>
      </c>
      <c r="AT132" s="211" t="s">
        <v>71</v>
      </c>
      <c r="AU132" s="211" t="s">
        <v>79</v>
      </c>
      <c r="AY132" s="210" t="s">
        <v>187</v>
      </c>
      <c r="BK132" s="212">
        <f>SUM(BK133:BK169)</f>
        <v>0</v>
      </c>
    </row>
    <row r="133" s="2" customFormat="1" ht="24.15" customHeight="1">
      <c r="A133" s="41"/>
      <c r="B133" s="42"/>
      <c r="C133" s="215" t="s">
        <v>230</v>
      </c>
      <c r="D133" s="215" t="s">
        <v>190</v>
      </c>
      <c r="E133" s="216" t="s">
        <v>638</v>
      </c>
      <c r="F133" s="217" t="s">
        <v>639</v>
      </c>
      <c r="G133" s="218" t="s">
        <v>287</v>
      </c>
      <c r="H133" s="219">
        <v>3</v>
      </c>
      <c r="I133" s="220"/>
      <c r="J133" s="221">
        <f>ROUND(I133*H133,2)</f>
        <v>0</v>
      </c>
      <c r="K133" s="217" t="s">
        <v>194</v>
      </c>
      <c r="L133" s="47"/>
      <c r="M133" s="222" t="s">
        <v>19</v>
      </c>
      <c r="N133" s="223" t="s">
        <v>43</v>
      </c>
      <c r="O133" s="87"/>
      <c r="P133" s="224">
        <f>O133*H133</f>
        <v>0</v>
      </c>
      <c r="Q133" s="224">
        <v>0.4215256</v>
      </c>
      <c r="R133" s="224">
        <f>Q133*H133</f>
        <v>1.2645768</v>
      </c>
      <c r="S133" s="224">
        <v>0</v>
      </c>
      <c r="T133" s="225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6" t="s">
        <v>195</v>
      </c>
      <c r="AT133" s="226" t="s">
        <v>190</v>
      </c>
      <c r="AU133" s="226" t="s">
        <v>81</v>
      </c>
      <c r="AY133" s="20" t="s">
        <v>187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20" t="s">
        <v>79</v>
      </c>
      <c r="BK133" s="227">
        <f>ROUND(I133*H133,2)</f>
        <v>0</v>
      </c>
      <c r="BL133" s="20" t="s">
        <v>195</v>
      </c>
      <c r="BM133" s="226" t="s">
        <v>1088</v>
      </c>
    </row>
    <row r="134" s="2" customFormat="1">
      <c r="A134" s="41"/>
      <c r="B134" s="42"/>
      <c r="C134" s="43"/>
      <c r="D134" s="228" t="s">
        <v>197</v>
      </c>
      <c r="E134" s="43"/>
      <c r="F134" s="229" t="s">
        <v>641</v>
      </c>
      <c r="G134" s="43"/>
      <c r="H134" s="43"/>
      <c r="I134" s="230"/>
      <c r="J134" s="43"/>
      <c r="K134" s="43"/>
      <c r="L134" s="47"/>
      <c r="M134" s="231"/>
      <c r="N134" s="232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197</v>
      </c>
      <c r="AU134" s="20" t="s">
        <v>81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1089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1090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643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936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4" customFormat="1">
      <c r="A139" s="14"/>
      <c r="B139" s="244"/>
      <c r="C139" s="245"/>
      <c r="D139" s="235" t="s">
        <v>199</v>
      </c>
      <c r="E139" s="246" t="s">
        <v>19</v>
      </c>
      <c r="F139" s="247" t="s">
        <v>79</v>
      </c>
      <c r="G139" s="245"/>
      <c r="H139" s="248">
        <v>1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199</v>
      </c>
      <c r="AU139" s="254" t="s">
        <v>81</v>
      </c>
      <c r="AV139" s="14" t="s">
        <v>81</v>
      </c>
      <c r="AW139" s="14" t="s">
        <v>33</v>
      </c>
      <c r="AX139" s="14" t="s">
        <v>72</v>
      </c>
      <c r="AY139" s="254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1091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428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3" customFormat="1">
      <c r="A142" s="13"/>
      <c r="B142" s="233"/>
      <c r="C142" s="234"/>
      <c r="D142" s="235" t="s">
        <v>199</v>
      </c>
      <c r="E142" s="236" t="s">
        <v>19</v>
      </c>
      <c r="F142" s="237" t="s">
        <v>643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199</v>
      </c>
      <c r="AU142" s="243" t="s">
        <v>81</v>
      </c>
      <c r="AV142" s="13" t="s">
        <v>79</v>
      </c>
      <c r="AW142" s="13" t="s">
        <v>33</v>
      </c>
      <c r="AX142" s="13" t="s">
        <v>72</v>
      </c>
      <c r="AY142" s="243" t="s">
        <v>187</v>
      </c>
    </row>
    <row r="143" s="13" customFormat="1">
      <c r="A143" s="13"/>
      <c r="B143" s="233"/>
      <c r="C143" s="234"/>
      <c r="D143" s="235" t="s">
        <v>199</v>
      </c>
      <c r="E143" s="236" t="s">
        <v>19</v>
      </c>
      <c r="F143" s="237" t="s">
        <v>938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199</v>
      </c>
      <c r="AU143" s="243" t="s">
        <v>81</v>
      </c>
      <c r="AV143" s="13" t="s">
        <v>79</v>
      </c>
      <c r="AW143" s="13" t="s">
        <v>33</v>
      </c>
      <c r="AX143" s="13" t="s">
        <v>72</v>
      </c>
      <c r="AY143" s="243" t="s">
        <v>187</v>
      </c>
    </row>
    <row r="144" s="14" customFormat="1">
      <c r="A144" s="14"/>
      <c r="B144" s="244"/>
      <c r="C144" s="245"/>
      <c r="D144" s="235" t="s">
        <v>199</v>
      </c>
      <c r="E144" s="246" t="s">
        <v>19</v>
      </c>
      <c r="F144" s="247" t="s">
        <v>79</v>
      </c>
      <c r="G144" s="245"/>
      <c r="H144" s="248">
        <v>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199</v>
      </c>
      <c r="AU144" s="254" t="s">
        <v>81</v>
      </c>
      <c r="AV144" s="14" t="s">
        <v>81</v>
      </c>
      <c r="AW144" s="14" t="s">
        <v>33</v>
      </c>
      <c r="AX144" s="14" t="s">
        <v>72</v>
      </c>
      <c r="AY144" s="254" t="s">
        <v>187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1092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1090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643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936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4" customFormat="1">
      <c r="A149" s="14"/>
      <c r="B149" s="244"/>
      <c r="C149" s="245"/>
      <c r="D149" s="235" t="s">
        <v>199</v>
      </c>
      <c r="E149" s="246" t="s">
        <v>19</v>
      </c>
      <c r="F149" s="247" t="s">
        <v>79</v>
      </c>
      <c r="G149" s="245"/>
      <c r="H149" s="248">
        <v>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199</v>
      </c>
      <c r="AU149" s="254" t="s">
        <v>81</v>
      </c>
      <c r="AV149" s="14" t="s">
        <v>81</v>
      </c>
      <c r="AW149" s="14" t="s">
        <v>33</v>
      </c>
      <c r="AX149" s="14" t="s">
        <v>72</v>
      </c>
      <c r="AY149" s="254" t="s">
        <v>187</v>
      </c>
    </row>
    <row r="150" s="15" customFormat="1">
      <c r="A150" s="15"/>
      <c r="B150" s="255"/>
      <c r="C150" s="256"/>
      <c r="D150" s="235" t="s">
        <v>199</v>
      </c>
      <c r="E150" s="257" t="s">
        <v>19</v>
      </c>
      <c r="F150" s="258" t="s">
        <v>210</v>
      </c>
      <c r="G150" s="256"/>
      <c r="H150" s="259">
        <v>3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199</v>
      </c>
      <c r="AU150" s="265" t="s">
        <v>81</v>
      </c>
      <c r="AV150" s="15" t="s">
        <v>195</v>
      </c>
      <c r="AW150" s="15" t="s">
        <v>33</v>
      </c>
      <c r="AX150" s="15" t="s">
        <v>79</v>
      </c>
      <c r="AY150" s="265" t="s">
        <v>187</v>
      </c>
    </row>
    <row r="151" s="2" customFormat="1" ht="21.75" customHeight="1">
      <c r="A151" s="41"/>
      <c r="B151" s="42"/>
      <c r="C151" s="269" t="s">
        <v>195</v>
      </c>
      <c r="D151" s="269" t="s">
        <v>648</v>
      </c>
      <c r="E151" s="270" t="s">
        <v>649</v>
      </c>
      <c r="F151" s="271" t="s">
        <v>650</v>
      </c>
      <c r="G151" s="272" t="s">
        <v>287</v>
      </c>
      <c r="H151" s="273">
        <v>1</v>
      </c>
      <c r="I151" s="274"/>
      <c r="J151" s="275">
        <f>ROUND(I151*H151,2)</f>
        <v>0</v>
      </c>
      <c r="K151" s="271" t="s">
        <v>194</v>
      </c>
      <c r="L151" s="276"/>
      <c r="M151" s="277" t="s">
        <v>19</v>
      </c>
      <c r="N151" s="278" t="s">
        <v>43</v>
      </c>
      <c r="O151" s="87"/>
      <c r="P151" s="224">
        <f>O151*H151</f>
        <v>0</v>
      </c>
      <c r="Q151" s="224">
        <v>0.014579999999999999</v>
      </c>
      <c r="R151" s="224">
        <f>Q151*H151</f>
        <v>0.014579999999999999</v>
      </c>
      <c r="S151" s="224">
        <v>0</v>
      </c>
      <c r="T151" s="225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262</v>
      </c>
      <c r="AT151" s="226" t="s">
        <v>648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195</v>
      </c>
      <c r="BM151" s="226" t="s">
        <v>1093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1091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428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643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938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4" customFormat="1">
      <c r="A156" s="14"/>
      <c r="B156" s="244"/>
      <c r="C156" s="245"/>
      <c r="D156" s="235" t="s">
        <v>199</v>
      </c>
      <c r="E156" s="246" t="s">
        <v>19</v>
      </c>
      <c r="F156" s="247" t="s">
        <v>79</v>
      </c>
      <c r="G156" s="245"/>
      <c r="H156" s="248">
        <v>1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199</v>
      </c>
      <c r="AU156" s="254" t="s">
        <v>81</v>
      </c>
      <c r="AV156" s="14" t="s">
        <v>81</v>
      </c>
      <c r="AW156" s="14" t="s">
        <v>33</v>
      </c>
      <c r="AX156" s="14" t="s">
        <v>72</v>
      </c>
      <c r="AY156" s="254" t="s">
        <v>187</v>
      </c>
    </row>
    <row r="157" s="15" customFormat="1">
      <c r="A157" s="15"/>
      <c r="B157" s="255"/>
      <c r="C157" s="256"/>
      <c r="D157" s="235" t="s">
        <v>199</v>
      </c>
      <c r="E157" s="257" t="s">
        <v>19</v>
      </c>
      <c r="F157" s="258" t="s">
        <v>210</v>
      </c>
      <c r="G157" s="256"/>
      <c r="H157" s="259">
        <v>1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5" t="s">
        <v>199</v>
      </c>
      <c r="AU157" s="265" t="s">
        <v>81</v>
      </c>
      <c r="AV157" s="15" t="s">
        <v>195</v>
      </c>
      <c r="AW157" s="15" t="s">
        <v>33</v>
      </c>
      <c r="AX157" s="15" t="s">
        <v>79</v>
      </c>
      <c r="AY157" s="265" t="s">
        <v>187</v>
      </c>
    </row>
    <row r="158" s="2" customFormat="1" ht="21.75" customHeight="1">
      <c r="A158" s="41"/>
      <c r="B158" s="42"/>
      <c r="C158" s="269" t="s">
        <v>240</v>
      </c>
      <c r="D158" s="269" t="s">
        <v>648</v>
      </c>
      <c r="E158" s="270" t="s">
        <v>653</v>
      </c>
      <c r="F158" s="271" t="s">
        <v>654</v>
      </c>
      <c r="G158" s="272" t="s">
        <v>287</v>
      </c>
      <c r="H158" s="273">
        <v>2</v>
      </c>
      <c r="I158" s="274"/>
      <c r="J158" s="275">
        <f>ROUND(I158*H158,2)</f>
        <v>0</v>
      </c>
      <c r="K158" s="271" t="s">
        <v>194</v>
      </c>
      <c r="L158" s="276"/>
      <c r="M158" s="277" t="s">
        <v>19</v>
      </c>
      <c r="N158" s="278" t="s">
        <v>43</v>
      </c>
      <c r="O158" s="87"/>
      <c r="P158" s="224">
        <f>O158*H158</f>
        <v>0</v>
      </c>
      <c r="Q158" s="224">
        <v>0.01553</v>
      </c>
      <c r="R158" s="224">
        <f>Q158*H158</f>
        <v>0.031060000000000001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262</v>
      </c>
      <c r="AT158" s="226" t="s">
        <v>648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195</v>
      </c>
      <c r="BM158" s="226" t="s">
        <v>1094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1089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1090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643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936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4" customFormat="1">
      <c r="A163" s="14"/>
      <c r="B163" s="244"/>
      <c r="C163" s="245"/>
      <c r="D163" s="235" t="s">
        <v>199</v>
      </c>
      <c r="E163" s="246" t="s">
        <v>19</v>
      </c>
      <c r="F163" s="247" t="s">
        <v>79</v>
      </c>
      <c r="G163" s="245"/>
      <c r="H163" s="248">
        <v>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199</v>
      </c>
      <c r="AU163" s="254" t="s">
        <v>81</v>
      </c>
      <c r="AV163" s="14" t="s">
        <v>81</v>
      </c>
      <c r="AW163" s="14" t="s">
        <v>33</v>
      </c>
      <c r="AX163" s="14" t="s">
        <v>72</v>
      </c>
      <c r="AY163" s="254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1092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1090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643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936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4" customFormat="1">
      <c r="A168" s="14"/>
      <c r="B168" s="244"/>
      <c r="C168" s="245"/>
      <c r="D168" s="235" t="s">
        <v>199</v>
      </c>
      <c r="E168" s="246" t="s">
        <v>19</v>
      </c>
      <c r="F168" s="247" t="s">
        <v>79</v>
      </c>
      <c r="G168" s="245"/>
      <c r="H168" s="248">
        <v>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199</v>
      </c>
      <c r="AU168" s="254" t="s">
        <v>81</v>
      </c>
      <c r="AV168" s="14" t="s">
        <v>81</v>
      </c>
      <c r="AW168" s="14" t="s">
        <v>33</v>
      </c>
      <c r="AX168" s="14" t="s">
        <v>72</v>
      </c>
      <c r="AY168" s="254" t="s">
        <v>187</v>
      </c>
    </row>
    <row r="169" s="15" customFormat="1">
      <c r="A169" s="15"/>
      <c r="B169" s="255"/>
      <c r="C169" s="256"/>
      <c r="D169" s="235" t="s">
        <v>199</v>
      </c>
      <c r="E169" s="257" t="s">
        <v>19</v>
      </c>
      <c r="F169" s="258" t="s">
        <v>210</v>
      </c>
      <c r="G169" s="256"/>
      <c r="H169" s="259">
        <v>2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5" t="s">
        <v>199</v>
      </c>
      <c r="AU169" s="265" t="s">
        <v>81</v>
      </c>
      <c r="AV169" s="15" t="s">
        <v>195</v>
      </c>
      <c r="AW169" s="15" t="s">
        <v>33</v>
      </c>
      <c r="AX169" s="15" t="s">
        <v>79</v>
      </c>
      <c r="AY169" s="265" t="s">
        <v>187</v>
      </c>
    </row>
    <row r="170" s="12" customFormat="1" ht="22.8" customHeight="1">
      <c r="A170" s="12"/>
      <c r="B170" s="199"/>
      <c r="C170" s="200"/>
      <c r="D170" s="201" t="s">
        <v>71</v>
      </c>
      <c r="E170" s="213" t="s">
        <v>689</v>
      </c>
      <c r="F170" s="213" t="s">
        <v>690</v>
      </c>
      <c r="G170" s="200"/>
      <c r="H170" s="200"/>
      <c r="I170" s="203"/>
      <c r="J170" s="214">
        <f>BK170</f>
        <v>0</v>
      </c>
      <c r="K170" s="200"/>
      <c r="L170" s="205"/>
      <c r="M170" s="206"/>
      <c r="N170" s="207"/>
      <c r="O170" s="207"/>
      <c r="P170" s="208">
        <f>SUM(P171:P193)</f>
        <v>0</v>
      </c>
      <c r="Q170" s="207"/>
      <c r="R170" s="208">
        <f>SUM(R171:R193)</f>
        <v>0.001337525</v>
      </c>
      <c r="S170" s="207"/>
      <c r="T170" s="209">
        <f>SUM(T171:T193)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0" t="s">
        <v>79</v>
      </c>
      <c r="AT170" s="211" t="s">
        <v>71</v>
      </c>
      <c r="AU170" s="211" t="s">
        <v>79</v>
      </c>
      <c r="AY170" s="210" t="s">
        <v>187</v>
      </c>
      <c r="BK170" s="212">
        <f>SUM(BK171:BK193)</f>
        <v>0</v>
      </c>
    </row>
    <row r="171" s="2" customFormat="1" ht="24.15" customHeight="1">
      <c r="A171" s="41"/>
      <c r="B171" s="42"/>
      <c r="C171" s="215" t="s">
        <v>246</v>
      </c>
      <c r="D171" s="215" t="s">
        <v>190</v>
      </c>
      <c r="E171" s="216" t="s">
        <v>691</v>
      </c>
      <c r="F171" s="217" t="s">
        <v>692</v>
      </c>
      <c r="G171" s="218" t="s">
        <v>193</v>
      </c>
      <c r="H171" s="219">
        <v>38.215000000000003</v>
      </c>
      <c r="I171" s="220"/>
      <c r="J171" s="221">
        <f>ROUND(I171*H171,2)</f>
        <v>0</v>
      </c>
      <c r="K171" s="217" t="s">
        <v>194</v>
      </c>
      <c r="L171" s="47"/>
      <c r="M171" s="222" t="s">
        <v>19</v>
      </c>
      <c r="N171" s="223" t="s">
        <v>43</v>
      </c>
      <c r="O171" s="87"/>
      <c r="P171" s="224">
        <f>O171*H171</f>
        <v>0</v>
      </c>
      <c r="Q171" s="224">
        <v>3.4999999999999997E-05</v>
      </c>
      <c r="R171" s="224">
        <f>Q171*H171</f>
        <v>0.001337525</v>
      </c>
      <c r="S171" s="224">
        <v>0</v>
      </c>
      <c r="T171" s="225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6" t="s">
        <v>195</v>
      </c>
      <c r="AT171" s="226" t="s">
        <v>190</v>
      </c>
      <c r="AU171" s="226" t="s">
        <v>81</v>
      </c>
      <c r="AY171" s="20" t="s">
        <v>187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20" t="s">
        <v>79</v>
      </c>
      <c r="BK171" s="227">
        <f>ROUND(I171*H171,2)</f>
        <v>0</v>
      </c>
      <c r="BL171" s="20" t="s">
        <v>195</v>
      </c>
      <c r="BM171" s="226" t="s">
        <v>1095</v>
      </c>
    </row>
    <row r="172" s="2" customFormat="1">
      <c r="A172" s="41"/>
      <c r="B172" s="42"/>
      <c r="C172" s="43"/>
      <c r="D172" s="228" t="s">
        <v>197</v>
      </c>
      <c r="E172" s="43"/>
      <c r="F172" s="229" t="s">
        <v>694</v>
      </c>
      <c r="G172" s="43"/>
      <c r="H172" s="43"/>
      <c r="I172" s="230"/>
      <c r="J172" s="43"/>
      <c r="K172" s="43"/>
      <c r="L172" s="47"/>
      <c r="M172" s="231"/>
      <c r="N172" s="232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197</v>
      </c>
      <c r="AU172" s="20" t="s">
        <v>81</v>
      </c>
    </row>
    <row r="173" s="13" customFormat="1">
      <c r="A173" s="13"/>
      <c r="B173" s="233"/>
      <c r="C173" s="234"/>
      <c r="D173" s="235" t="s">
        <v>199</v>
      </c>
      <c r="E173" s="236" t="s">
        <v>19</v>
      </c>
      <c r="F173" s="237" t="s">
        <v>1096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199</v>
      </c>
      <c r="AU173" s="243" t="s">
        <v>81</v>
      </c>
      <c r="AV173" s="13" t="s">
        <v>79</v>
      </c>
      <c r="AW173" s="13" t="s">
        <v>33</v>
      </c>
      <c r="AX173" s="13" t="s">
        <v>72</v>
      </c>
      <c r="AY173" s="243" t="s">
        <v>187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426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696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697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4" customFormat="1">
      <c r="A177" s="14"/>
      <c r="B177" s="244"/>
      <c r="C177" s="245"/>
      <c r="D177" s="235" t="s">
        <v>199</v>
      </c>
      <c r="E177" s="246" t="s">
        <v>19</v>
      </c>
      <c r="F177" s="247" t="s">
        <v>1097</v>
      </c>
      <c r="G177" s="245"/>
      <c r="H177" s="248">
        <v>6.9749999999999996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199</v>
      </c>
      <c r="AU177" s="254" t="s">
        <v>81</v>
      </c>
      <c r="AV177" s="14" t="s">
        <v>81</v>
      </c>
      <c r="AW177" s="14" t="s">
        <v>33</v>
      </c>
      <c r="AX177" s="14" t="s">
        <v>72</v>
      </c>
      <c r="AY177" s="254" t="s">
        <v>187</v>
      </c>
    </row>
    <row r="178" s="13" customFormat="1">
      <c r="A178" s="13"/>
      <c r="B178" s="233"/>
      <c r="C178" s="234"/>
      <c r="D178" s="235" t="s">
        <v>199</v>
      </c>
      <c r="E178" s="236" t="s">
        <v>19</v>
      </c>
      <c r="F178" s="237" t="s">
        <v>1098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199</v>
      </c>
      <c r="AU178" s="243" t="s">
        <v>81</v>
      </c>
      <c r="AV178" s="13" t="s">
        <v>79</v>
      </c>
      <c r="AW178" s="13" t="s">
        <v>33</v>
      </c>
      <c r="AX178" s="13" t="s">
        <v>72</v>
      </c>
      <c r="AY178" s="243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426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696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697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4" customFormat="1">
      <c r="A182" s="14"/>
      <c r="B182" s="244"/>
      <c r="C182" s="245"/>
      <c r="D182" s="235" t="s">
        <v>199</v>
      </c>
      <c r="E182" s="246" t="s">
        <v>19</v>
      </c>
      <c r="F182" s="247" t="s">
        <v>606</v>
      </c>
      <c r="G182" s="245"/>
      <c r="H182" s="248">
        <v>9.0739999999999998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199</v>
      </c>
      <c r="AU182" s="254" t="s">
        <v>81</v>
      </c>
      <c r="AV182" s="14" t="s">
        <v>81</v>
      </c>
      <c r="AW182" s="14" t="s">
        <v>33</v>
      </c>
      <c r="AX182" s="14" t="s">
        <v>72</v>
      </c>
      <c r="AY182" s="254" t="s">
        <v>187</v>
      </c>
    </row>
    <row r="183" s="13" customFormat="1">
      <c r="A183" s="13"/>
      <c r="B183" s="233"/>
      <c r="C183" s="234"/>
      <c r="D183" s="235" t="s">
        <v>199</v>
      </c>
      <c r="E183" s="236" t="s">
        <v>19</v>
      </c>
      <c r="F183" s="237" t="s">
        <v>1099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199</v>
      </c>
      <c r="AU183" s="243" t="s">
        <v>81</v>
      </c>
      <c r="AV183" s="13" t="s">
        <v>79</v>
      </c>
      <c r="AW183" s="13" t="s">
        <v>33</v>
      </c>
      <c r="AX183" s="13" t="s">
        <v>72</v>
      </c>
      <c r="AY183" s="243" t="s">
        <v>187</v>
      </c>
    </row>
    <row r="184" s="13" customFormat="1">
      <c r="A184" s="13"/>
      <c r="B184" s="233"/>
      <c r="C184" s="234"/>
      <c r="D184" s="235" t="s">
        <v>199</v>
      </c>
      <c r="E184" s="236" t="s">
        <v>19</v>
      </c>
      <c r="F184" s="237" t="s">
        <v>1082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199</v>
      </c>
      <c r="AU184" s="243" t="s">
        <v>81</v>
      </c>
      <c r="AV184" s="13" t="s">
        <v>79</v>
      </c>
      <c r="AW184" s="13" t="s">
        <v>33</v>
      </c>
      <c r="AX184" s="13" t="s">
        <v>72</v>
      </c>
      <c r="AY184" s="243" t="s">
        <v>187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696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3" customFormat="1">
      <c r="A186" s="13"/>
      <c r="B186" s="233"/>
      <c r="C186" s="234"/>
      <c r="D186" s="235" t="s">
        <v>199</v>
      </c>
      <c r="E186" s="236" t="s">
        <v>19</v>
      </c>
      <c r="F186" s="237" t="s">
        <v>697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199</v>
      </c>
      <c r="AU186" s="243" t="s">
        <v>81</v>
      </c>
      <c r="AV186" s="13" t="s">
        <v>79</v>
      </c>
      <c r="AW186" s="13" t="s">
        <v>33</v>
      </c>
      <c r="AX186" s="13" t="s">
        <v>72</v>
      </c>
      <c r="AY186" s="243" t="s">
        <v>187</v>
      </c>
    </row>
    <row r="187" s="14" customFormat="1">
      <c r="A187" s="14"/>
      <c r="B187" s="244"/>
      <c r="C187" s="245"/>
      <c r="D187" s="235" t="s">
        <v>199</v>
      </c>
      <c r="E187" s="246" t="s">
        <v>19</v>
      </c>
      <c r="F187" s="247" t="s">
        <v>950</v>
      </c>
      <c r="G187" s="245"/>
      <c r="H187" s="248">
        <v>1.7250000000000001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199</v>
      </c>
      <c r="AU187" s="254" t="s">
        <v>81</v>
      </c>
      <c r="AV187" s="14" t="s">
        <v>81</v>
      </c>
      <c r="AW187" s="14" t="s">
        <v>33</v>
      </c>
      <c r="AX187" s="14" t="s">
        <v>72</v>
      </c>
      <c r="AY187" s="254" t="s">
        <v>187</v>
      </c>
    </row>
    <row r="188" s="13" customFormat="1">
      <c r="A188" s="13"/>
      <c r="B188" s="233"/>
      <c r="C188" s="234"/>
      <c r="D188" s="235" t="s">
        <v>199</v>
      </c>
      <c r="E188" s="236" t="s">
        <v>19</v>
      </c>
      <c r="F188" s="237" t="s">
        <v>1100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199</v>
      </c>
      <c r="AU188" s="243" t="s">
        <v>81</v>
      </c>
      <c r="AV188" s="13" t="s">
        <v>79</v>
      </c>
      <c r="AW188" s="13" t="s">
        <v>33</v>
      </c>
      <c r="AX188" s="13" t="s">
        <v>72</v>
      </c>
      <c r="AY188" s="243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430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696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697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4" customFormat="1">
      <c r="A192" s="14"/>
      <c r="B192" s="244"/>
      <c r="C192" s="245"/>
      <c r="D192" s="235" t="s">
        <v>199</v>
      </c>
      <c r="E192" s="246" t="s">
        <v>19</v>
      </c>
      <c r="F192" s="247" t="s">
        <v>1101</v>
      </c>
      <c r="G192" s="245"/>
      <c r="H192" s="248">
        <v>20.440999999999999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199</v>
      </c>
      <c r="AU192" s="254" t="s">
        <v>81</v>
      </c>
      <c r="AV192" s="14" t="s">
        <v>81</v>
      </c>
      <c r="AW192" s="14" t="s">
        <v>33</v>
      </c>
      <c r="AX192" s="14" t="s">
        <v>72</v>
      </c>
      <c r="AY192" s="254" t="s">
        <v>187</v>
      </c>
    </row>
    <row r="193" s="15" customFormat="1">
      <c r="A193" s="15"/>
      <c r="B193" s="255"/>
      <c r="C193" s="256"/>
      <c r="D193" s="235" t="s">
        <v>199</v>
      </c>
      <c r="E193" s="257" t="s">
        <v>19</v>
      </c>
      <c r="F193" s="258" t="s">
        <v>210</v>
      </c>
      <c r="G193" s="256"/>
      <c r="H193" s="259">
        <v>38.215000000000003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5" t="s">
        <v>199</v>
      </c>
      <c r="AU193" s="265" t="s">
        <v>81</v>
      </c>
      <c r="AV193" s="15" t="s">
        <v>195</v>
      </c>
      <c r="AW193" s="15" t="s">
        <v>33</v>
      </c>
      <c r="AX193" s="15" t="s">
        <v>79</v>
      </c>
      <c r="AY193" s="265" t="s">
        <v>187</v>
      </c>
    </row>
    <row r="194" s="12" customFormat="1" ht="22.8" customHeight="1">
      <c r="A194" s="12"/>
      <c r="B194" s="199"/>
      <c r="C194" s="200"/>
      <c r="D194" s="201" t="s">
        <v>71</v>
      </c>
      <c r="E194" s="213" t="s">
        <v>705</v>
      </c>
      <c r="F194" s="213" t="s">
        <v>706</v>
      </c>
      <c r="G194" s="200"/>
      <c r="H194" s="200"/>
      <c r="I194" s="203"/>
      <c r="J194" s="214">
        <f>BK194</f>
        <v>0</v>
      </c>
      <c r="K194" s="200"/>
      <c r="L194" s="205"/>
      <c r="M194" s="206"/>
      <c r="N194" s="207"/>
      <c r="O194" s="207"/>
      <c r="P194" s="208">
        <f>SUM(P195:P196)</f>
        <v>0</v>
      </c>
      <c r="Q194" s="207"/>
      <c r="R194" s="208">
        <f>SUM(R195:R196)</f>
        <v>0</v>
      </c>
      <c r="S194" s="207"/>
      <c r="T194" s="209">
        <f>SUM(T195:T196)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0" t="s">
        <v>79</v>
      </c>
      <c r="AT194" s="211" t="s">
        <v>71</v>
      </c>
      <c r="AU194" s="211" t="s">
        <v>79</v>
      </c>
      <c r="AY194" s="210" t="s">
        <v>187</v>
      </c>
      <c r="BK194" s="212">
        <f>SUM(BK195:BK196)</f>
        <v>0</v>
      </c>
    </row>
    <row r="195" s="2" customFormat="1" ht="33" customHeight="1">
      <c r="A195" s="41"/>
      <c r="B195" s="42"/>
      <c r="C195" s="215" t="s">
        <v>252</v>
      </c>
      <c r="D195" s="215" t="s">
        <v>190</v>
      </c>
      <c r="E195" s="216" t="s">
        <v>707</v>
      </c>
      <c r="F195" s="217" t="s">
        <v>708</v>
      </c>
      <c r="G195" s="218" t="s">
        <v>233</v>
      </c>
      <c r="H195" s="219">
        <v>1.6779999999999999</v>
      </c>
      <c r="I195" s="220"/>
      <c r="J195" s="221">
        <f>ROUND(I195*H195,2)</f>
        <v>0</v>
      </c>
      <c r="K195" s="217" t="s">
        <v>194</v>
      </c>
      <c r="L195" s="47"/>
      <c r="M195" s="222" t="s">
        <v>19</v>
      </c>
      <c r="N195" s="223" t="s">
        <v>43</v>
      </c>
      <c r="O195" s="87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6" t="s">
        <v>195</v>
      </c>
      <c r="AT195" s="226" t="s">
        <v>190</v>
      </c>
      <c r="AU195" s="226" t="s">
        <v>81</v>
      </c>
      <c r="AY195" s="20" t="s">
        <v>187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20" t="s">
        <v>79</v>
      </c>
      <c r="BK195" s="227">
        <f>ROUND(I195*H195,2)</f>
        <v>0</v>
      </c>
      <c r="BL195" s="20" t="s">
        <v>195</v>
      </c>
      <c r="BM195" s="226" t="s">
        <v>1102</v>
      </c>
    </row>
    <row r="196" s="2" customFormat="1">
      <c r="A196" s="41"/>
      <c r="B196" s="42"/>
      <c r="C196" s="43"/>
      <c r="D196" s="228" t="s">
        <v>197</v>
      </c>
      <c r="E196" s="43"/>
      <c r="F196" s="229" t="s">
        <v>710</v>
      </c>
      <c r="G196" s="43"/>
      <c r="H196" s="43"/>
      <c r="I196" s="230"/>
      <c r="J196" s="43"/>
      <c r="K196" s="43"/>
      <c r="L196" s="47"/>
      <c r="M196" s="231"/>
      <c r="N196" s="232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197</v>
      </c>
      <c r="AU196" s="20" t="s">
        <v>81</v>
      </c>
    </row>
    <row r="197" s="12" customFormat="1" ht="25.92" customHeight="1">
      <c r="A197" s="12"/>
      <c r="B197" s="199"/>
      <c r="C197" s="200"/>
      <c r="D197" s="201" t="s">
        <v>71</v>
      </c>
      <c r="E197" s="202" t="s">
        <v>258</v>
      </c>
      <c r="F197" s="202" t="s">
        <v>259</v>
      </c>
      <c r="G197" s="200"/>
      <c r="H197" s="200"/>
      <c r="I197" s="203"/>
      <c r="J197" s="204">
        <f>BK197</f>
        <v>0</v>
      </c>
      <c r="K197" s="200"/>
      <c r="L197" s="205"/>
      <c r="M197" s="206"/>
      <c r="N197" s="207"/>
      <c r="O197" s="207"/>
      <c r="P197" s="208">
        <f>P198+P324</f>
        <v>0</v>
      </c>
      <c r="Q197" s="207"/>
      <c r="R197" s="208">
        <f>R198+R324</f>
        <v>0.18202729165000001</v>
      </c>
      <c r="S197" s="207"/>
      <c r="T197" s="209">
        <f>T198+T324</f>
        <v>0.00152355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0" t="s">
        <v>81</v>
      </c>
      <c r="AT197" s="211" t="s">
        <v>71</v>
      </c>
      <c r="AU197" s="211" t="s">
        <v>72</v>
      </c>
      <c r="AY197" s="210" t="s">
        <v>187</v>
      </c>
      <c r="BK197" s="212">
        <f>BK198+BK324</f>
        <v>0</v>
      </c>
    </row>
    <row r="198" s="12" customFormat="1" ht="22.8" customHeight="1">
      <c r="A198" s="12"/>
      <c r="B198" s="199"/>
      <c r="C198" s="200"/>
      <c r="D198" s="201" t="s">
        <v>71</v>
      </c>
      <c r="E198" s="213" t="s">
        <v>260</v>
      </c>
      <c r="F198" s="213" t="s">
        <v>261</v>
      </c>
      <c r="G198" s="200"/>
      <c r="H198" s="200"/>
      <c r="I198" s="203"/>
      <c r="J198" s="214">
        <f>BK198</f>
        <v>0</v>
      </c>
      <c r="K198" s="200"/>
      <c r="L198" s="205"/>
      <c r="M198" s="206"/>
      <c r="N198" s="207"/>
      <c r="O198" s="207"/>
      <c r="P198" s="208">
        <f>SUM(P199:P323)</f>
        <v>0</v>
      </c>
      <c r="Q198" s="207"/>
      <c r="R198" s="208">
        <f>SUM(R199:R323)</f>
        <v>0.11685000000000001</v>
      </c>
      <c r="S198" s="207"/>
      <c r="T198" s="209">
        <f>SUM(T199:T323)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0" t="s">
        <v>81</v>
      </c>
      <c r="AT198" s="211" t="s">
        <v>71</v>
      </c>
      <c r="AU198" s="211" t="s">
        <v>79</v>
      </c>
      <c r="AY198" s="210" t="s">
        <v>187</v>
      </c>
      <c r="BK198" s="212">
        <f>SUM(BK199:BK323)</f>
        <v>0</v>
      </c>
    </row>
    <row r="199" s="2" customFormat="1" ht="24.15" customHeight="1">
      <c r="A199" s="41"/>
      <c r="B199" s="42"/>
      <c r="C199" s="215" t="s">
        <v>262</v>
      </c>
      <c r="D199" s="215" t="s">
        <v>190</v>
      </c>
      <c r="E199" s="216" t="s">
        <v>958</v>
      </c>
      <c r="F199" s="217" t="s">
        <v>959</v>
      </c>
      <c r="G199" s="218" t="s">
        <v>287</v>
      </c>
      <c r="H199" s="219">
        <v>1</v>
      </c>
      <c r="I199" s="220"/>
      <c r="J199" s="221">
        <f>ROUND(I199*H199,2)</f>
        <v>0</v>
      </c>
      <c r="K199" s="217" t="s">
        <v>194</v>
      </c>
      <c r="L199" s="47"/>
      <c r="M199" s="222" t="s">
        <v>19</v>
      </c>
      <c r="N199" s="223" t="s">
        <v>43</v>
      </c>
      <c r="O199" s="87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6" t="s">
        <v>265</v>
      </c>
      <c r="AT199" s="226" t="s">
        <v>190</v>
      </c>
      <c r="AU199" s="226" t="s">
        <v>81</v>
      </c>
      <c r="AY199" s="20" t="s">
        <v>187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20" t="s">
        <v>79</v>
      </c>
      <c r="BK199" s="227">
        <f>ROUND(I199*H199,2)</f>
        <v>0</v>
      </c>
      <c r="BL199" s="20" t="s">
        <v>265</v>
      </c>
      <c r="BM199" s="226" t="s">
        <v>1103</v>
      </c>
    </row>
    <row r="200" s="2" customFormat="1">
      <c r="A200" s="41"/>
      <c r="B200" s="42"/>
      <c r="C200" s="43"/>
      <c r="D200" s="228" t="s">
        <v>197</v>
      </c>
      <c r="E200" s="43"/>
      <c r="F200" s="229" t="s">
        <v>961</v>
      </c>
      <c r="G200" s="43"/>
      <c r="H200" s="43"/>
      <c r="I200" s="230"/>
      <c r="J200" s="43"/>
      <c r="K200" s="43"/>
      <c r="L200" s="47"/>
      <c r="M200" s="231"/>
      <c r="N200" s="232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197</v>
      </c>
      <c r="AU200" s="20" t="s">
        <v>81</v>
      </c>
    </row>
    <row r="201" s="13" customFormat="1">
      <c r="A201" s="13"/>
      <c r="B201" s="233"/>
      <c r="C201" s="234"/>
      <c r="D201" s="235" t="s">
        <v>199</v>
      </c>
      <c r="E201" s="236" t="s">
        <v>19</v>
      </c>
      <c r="F201" s="237" t="s">
        <v>1104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199</v>
      </c>
      <c r="AU201" s="243" t="s">
        <v>81</v>
      </c>
      <c r="AV201" s="13" t="s">
        <v>79</v>
      </c>
      <c r="AW201" s="13" t="s">
        <v>33</v>
      </c>
      <c r="AX201" s="13" t="s">
        <v>72</v>
      </c>
      <c r="AY201" s="243" t="s">
        <v>187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428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208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963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4" customFormat="1">
      <c r="A205" s="14"/>
      <c r="B205" s="244"/>
      <c r="C205" s="245"/>
      <c r="D205" s="235" t="s">
        <v>199</v>
      </c>
      <c r="E205" s="246" t="s">
        <v>19</v>
      </c>
      <c r="F205" s="247" t="s">
        <v>79</v>
      </c>
      <c r="G205" s="245"/>
      <c r="H205" s="248">
        <v>1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199</v>
      </c>
      <c r="AU205" s="254" t="s">
        <v>81</v>
      </c>
      <c r="AV205" s="14" t="s">
        <v>81</v>
      </c>
      <c r="AW205" s="14" t="s">
        <v>33</v>
      </c>
      <c r="AX205" s="14" t="s">
        <v>72</v>
      </c>
      <c r="AY205" s="254" t="s">
        <v>187</v>
      </c>
    </row>
    <row r="206" s="13" customFormat="1">
      <c r="A206" s="13"/>
      <c r="B206" s="233"/>
      <c r="C206" s="234"/>
      <c r="D206" s="235" t="s">
        <v>199</v>
      </c>
      <c r="E206" s="236" t="s">
        <v>19</v>
      </c>
      <c r="F206" s="237" t="s">
        <v>964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199</v>
      </c>
      <c r="AU206" s="243" t="s">
        <v>81</v>
      </c>
      <c r="AV206" s="13" t="s">
        <v>79</v>
      </c>
      <c r="AW206" s="13" t="s">
        <v>33</v>
      </c>
      <c r="AX206" s="13" t="s">
        <v>72</v>
      </c>
      <c r="AY206" s="243" t="s">
        <v>187</v>
      </c>
    </row>
    <row r="207" s="15" customFormat="1">
      <c r="A207" s="15"/>
      <c r="B207" s="255"/>
      <c r="C207" s="256"/>
      <c r="D207" s="235" t="s">
        <v>199</v>
      </c>
      <c r="E207" s="257" t="s">
        <v>19</v>
      </c>
      <c r="F207" s="258" t="s">
        <v>210</v>
      </c>
      <c r="G207" s="256"/>
      <c r="H207" s="259">
        <v>1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5" t="s">
        <v>199</v>
      </c>
      <c r="AU207" s="265" t="s">
        <v>81</v>
      </c>
      <c r="AV207" s="15" t="s">
        <v>195</v>
      </c>
      <c r="AW207" s="15" t="s">
        <v>33</v>
      </c>
      <c r="AX207" s="15" t="s">
        <v>79</v>
      </c>
      <c r="AY207" s="265" t="s">
        <v>187</v>
      </c>
    </row>
    <row r="208" s="2" customFormat="1" ht="24.15" customHeight="1">
      <c r="A208" s="41"/>
      <c r="B208" s="42"/>
      <c r="C208" s="269" t="s">
        <v>188</v>
      </c>
      <c r="D208" s="269" t="s">
        <v>648</v>
      </c>
      <c r="E208" s="270" t="s">
        <v>965</v>
      </c>
      <c r="F208" s="271" t="s">
        <v>1105</v>
      </c>
      <c r="G208" s="272" t="s">
        <v>287</v>
      </c>
      <c r="H208" s="273">
        <v>1</v>
      </c>
      <c r="I208" s="274"/>
      <c r="J208" s="275">
        <f>ROUND(I208*H208,2)</f>
        <v>0</v>
      </c>
      <c r="K208" s="271" t="s">
        <v>194</v>
      </c>
      <c r="L208" s="276"/>
      <c r="M208" s="277" t="s">
        <v>19</v>
      </c>
      <c r="N208" s="278" t="s">
        <v>43</v>
      </c>
      <c r="O208" s="87"/>
      <c r="P208" s="224">
        <f>O208*H208</f>
        <v>0</v>
      </c>
      <c r="Q208" s="224">
        <v>0.016199999999999999</v>
      </c>
      <c r="R208" s="224">
        <f>Q208*H208</f>
        <v>0.016199999999999999</v>
      </c>
      <c r="S208" s="224">
        <v>0</v>
      </c>
      <c r="T208" s="225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6" t="s">
        <v>745</v>
      </c>
      <c r="AT208" s="226" t="s">
        <v>648</v>
      </c>
      <c r="AU208" s="226" t="s">
        <v>81</v>
      </c>
      <c r="AY208" s="20" t="s">
        <v>187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20" t="s">
        <v>79</v>
      </c>
      <c r="BK208" s="227">
        <f>ROUND(I208*H208,2)</f>
        <v>0</v>
      </c>
      <c r="BL208" s="20" t="s">
        <v>265</v>
      </c>
      <c r="BM208" s="226" t="s">
        <v>1106</v>
      </c>
    </row>
    <row r="209" s="13" customFormat="1">
      <c r="A209" s="13"/>
      <c r="B209" s="233"/>
      <c r="C209" s="234"/>
      <c r="D209" s="235" t="s">
        <v>199</v>
      </c>
      <c r="E209" s="236" t="s">
        <v>19</v>
      </c>
      <c r="F209" s="237" t="s">
        <v>1104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199</v>
      </c>
      <c r="AU209" s="243" t="s">
        <v>81</v>
      </c>
      <c r="AV209" s="13" t="s">
        <v>79</v>
      </c>
      <c r="AW209" s="13" t="s">
        <v>33</v>
      </c>
      <c r="AX209" s="13" t="s">
        <v>72</v>
      </c>
      <c r="AY209" s="243" t="s">
        <v>187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428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208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963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4" customFormat="1">
      <c r="A213" s="14"/>
      <c r="B213" s="244"/>
      <c r="C213" s="245"/>
      <c r="D213" s="235" t="s">
        <v>199</v>
      </c>
      <c r="E213" s="246" t="s">
        <v>19</v>
      </c>
      <c r="F213" s="247" t="s">
        <v>79</v>
      </c>
      <c r="G213" s="245"/>
      <c r="H213" s="248">
        <v>1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199</v>
      </c>
      <c r="AU213" s="254" t="s">
        <v>81</v>
      </c>
      <c r="AV213" s="14" t="s">
        <v>81</v>
      </c>
      <c r="AW213" s="14" t="s">
        <v>33</v>
      </c>
      <c r="AX213" s="14" t="s">
        <v>72</v>
      </c>
      <c r="AY213" s="254" t="s">
        <v>187</v>
      </c>
    </row>
    <row r="214" s="13" customFormat="1">
      <c r="A214" s="13"/>
      <c r="B214" s="233"/>
      <c r="C214" s="234"/>
      <c r="D214" s="235" t="s">
        <v>199</v>
      </c>
      <c r="E214" s="236" t="s">
        <v>19</v>
      </c>
      <c r="F214" s="237" t="s">
        <v>964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199</v>
      </c>
      <c r="AU214" s="243" t="s">
        <v>81</v>
      </c>
      <c r="AV214" s="13" t="s">
        <v>79</v>
      </c>
      <c r="AW214" s="13" t="s">
        <v>33</v>
      </c>
      <c r="AX214" s="13" t="s">
        <v>72</v>
      </c>
      <c r="AY214" s="243" t="s">
        <v>187</v>
      </c>
    </row>
    <row r="215" s="15" customFormat="1">
      <c r="A215" s="15"/>
      <c r="B215" s="255"/>
      <c r="C215" s="256"/>
      <c r="D215" s="235" t="s">
        <v>199</v>
      </c>
      <c r="E215" s="257" t="s">
        <v>19</v>
      </c>
      <c r="F215" s="258" t="s">
        <v>210</v>
      </c>
      <c r="G215" s="256"/>
      <c r="H215" s="259">
        <v>1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5" t="s">
        <v>199</v>
      </c>
      <c r="AU215" s="265" t="s">
        <v>81</v>
      </c>
      <c r="AV215" s="15" t="s">
        <v>195</v>
      </c>
      <c r="AW215" s="15" t="s">
        <v>33</v>
      </c>
      <c r="AX215" s="15" t="s">
        <v>79</v>
      </c>
      <c r="AY215" s="265" t="s">
        <v>187</v>
      </c>
    </row>
    <row r="216" s="2" customFormat="1" ht="24.15" customHeight="1">
      <c r="A216" s="41"/>
      <c r="B216" s="42"/>
      <c r="C216" s="215" t="s">
        <v>284</v>
      </c>
      <c r="D216" s="215" t="s">
        <v>190</v>
      </c>
      <c r="E216" s="216" t="s">
        <v>968</v>
      </c>
      <c r="F216" s="217" t="s">
        <v>969</v>
      </c>
      <c r="G216" s="218" t="s">
        <v>287</v>
      </c>
      <c r="H216" s="219">
        <v>2</v>
      </c>
      <c r="I216" s="220"/>
      <c r="J216" s="221">
        <f>ROUND(I216*H216,2)</f>
        <v>0</v>
      </c>
      <c r="K216" s="217" t="s">
        <v>194</v>
      </c>
      <c r="L216" s="47"/>
      <c r="M216" s="222" t="s">
        <v>19</v>
      </c>
      <c r="N216" s="223" t="s">
        <v>43</v>
      </c>
      <c r="O216" s="87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6" t="s">
        <v>265</v>
      </c>
      <c r="AT216" s="226" t="s">
        <v>190</v>
      </c>
      <c r="AU216" s="226" t="s">
        <v>81</v>
      </c>
      <c r="AY216" s="20" t="s">
        <v>187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20" t="s">
        <v>79</v>
      </c>
      <c r="BK216" s="227">
        <f>ROUND(I216*H216,2)</f>
        <v>0</v>
      </c>
      <c r="BL216" s="20" t="s">
        <v>265</v>
      </c>
      <c r="BM216" s="226" t="s">
        <v>1107</v>
      </c>
    </row>
    <row r="217" s="2" customFormat="1">
      <c r="A217" s="41"/>
      <c r="B217" s="42"/>
      <c r="C217" s="43"/>
      <c r="D217" s="228" t="s">
        <v>197</v>
      </c>
      <c r="E217" s="43"/>
      <c r="F217" s="229" t="s">
        <v>971</v>
      </c>
      <c r="G217" s="43"/>
      <c r="H217" s="43"/>
      <c r="I217" s="230"/>
      <c r="J217" s="43"/>
      <c r="K217" s="43"/>
      <c r="L217" s="47"/>
      <c r="M217" s="231"/>
      <c r="N217" s="232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197</v>
      </c>
      <c r="AU217" s="20" t="s">
        <v>81</v>
      </c>
    </row>
    <row r="218" s="13" customFormat="1">
      <c r="A218" s="13"/>
      <c r="B218" s="233"/>
      <c r="C218" s="234"/>
      <c r="D218" s="235" t="s">
        <v>199</v>
      </c>
      <c r="E218" s="236" t="s">
        <v>19</v>
      </c>
      <c r="F218" s="237" t="s">
        <v>1108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199</v>
      </c>
      <c r="AU218" s="243" t="s">
        <v>81</v>
      </c>
      <c r="AV218" s="13" t="s">
        <v>79</v>
      </c>
      <c r="AW218" s="13" t="s">
        <v>33</v>
      </c>
      <c r="AX218" s="13" t="s">
        <v>72</v>
      </c>
      <c r="AY218" s="243" t="s">
        <v>187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1090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3" customFormat="1">
      <c r="A220" s="13"/>
      <c r="B220" s="233"/>
      <c r="C220" s="234"/>
      <c r="D220" s="235" t="s">
        <v>199</v>
      </c>
      <c r="E220" s="236" t="s">
        <v>19</v>
      </c>
      <c r="F220" s="237" t="s">
        <v>208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199</v>
      </c>
      <c r="AU220" s="243" t="s">
        <v>81</v>
      </c>
      <c r="AV220" s="13" t="s">
        <v>79</v>
      </c>
      <c r="AW220" s="13" t="s">
        <v>33</v>
      </c>
      <c r="AX220" s="13" t="s">
        <v>72</v>
      </c>
      <c r="AY220" s="243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974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4" customFormat="1">
      <c r="A222" s="14"/>
      <c r="B222" s="244"/>
      <c r="C222" s="245"/>
      <c r="D222" s="235" t="s">
        <v>199</v>
      </c>
      <c r="E222" s="246" t="s">
        <v>19</v>
      </c>
      <c r="F222" s="247" t="s">
        <v>79</v>
      </c>
      <c r="G222" s="245"/>
      <c r="H222" s="248">
        <v>1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199</v>
      </c>
      <c r="AU222" s="254" t="s">
        <v>81</v>
      </c>
      <c r="AV222" s="14" t="s">
        <v>81</v>
      </c>
      <c r="AW222" s="14" t="s">
        <v>33</v>
      </c>
      <c r="AX222" s="14" t="s">
        <v>72</v>
      </c>
      <c r="AY222" s="254" t="s">
        <v>187</v>
      </c>
    </row>
    <row r="223" s="13" customFormat="1">
      <c r="A223" s="13"/>
      <c r="B223" s="233"/>
      <c r="C223" s="234"/>
      <c r="D223" s="235" t="s">
        <v>199</v>
      </c>
      <c r="E223" s="236" t="s">
        <v>19</v>
      </c>
      <c r="F223" s="237" t="s">
        <v>1109</v>
      </c>
      <c r="G223" s="234"/>
      <c r="H223" s="236" t="s">
        <v>19</v>
      </c>
      <c r="I223" s="238"/>
      <c r="J223" s="234"/>
      <c r="K223" s="234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199</v>
      </c>
      <c r="AU223" s="243" t="s">
        <v>81</v>
      </c>
      <c r="AV223" s="13" t="s">
        <v>79</v>
      </c>
      <c r="AW223" s="13" t="s">
        <v>33</v>
      </c>
      <c r="AX223" s="13" t="s">
        <v>72</v>
      </c>
      <c r="AY223" s="243" t="s">
        <v>187</v>
      </c>
    </row>
    <row r="224" s="13" customFormat="1">
      <c r="A224" s="13"/>
      <c r="B224" s="233"/>
      <c r="C224" s="234"/>
      <c r="D224" s="235" t="s">
        <v>199</v>
      </c>
      <c r="E224" s="236" t="s">
        <v>19</v>
      </c>
      <c r="F224" s="237" t="s">
        <v>1110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199</v>
      </c>
      <c r="AU224" s="243" t="s">
        <v>81</v>
      </c>
      <c r="AV224" s="13" t="s">
        <v>79</v>
      </c>
      <c r="AW224" s="13" t="s">
        <v>33</v>
      </c>
      <c r="AX224" s="13" t="s">
        <v>72</v>
      </c>
      <c r="AY224" s="243" t="s">
        <v>187</v>
      </c>
    </row>
    <row r="225" s="13" customFormat="1">
      <c r="A225" s="13"/>
      <c r="B225" s="233"/>
      <c r="C225" s="234"/>
      <c r="D225" s="235" t="s">
        <v>199</v>
      </c>
      <c r="E225" s="236" t="s">
        <v>19</v>
      </c>
      <c r="F225" s="237" t="s">
        <v>1090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199</v>
      </c>
      <c r="AU225" s="243" t="s">
        <v>81</v>
      </c>
      <c r="AV225" s="13" t="s">
        <v>79</v>
      </c>
      <c r="AW225" s="13" t="s">
        <v>33</v>
      </c>
      <c r="AX225" s="13" t="s">
        <v>72</v>
      </c>
      <c r="AY225" s="243" t="s">
        <v>187</v>
      </c>
    </row>
    <row r="226" s="13" customFormat="1">
      <c r="A226" s="13"/>
      <c r="B226" s="233"/>
      <c r="C226" s="234"/>
      <c r="D226" s="235" t="s">
        <v>199</v>
      </c>
      <c r="E226" s="236" t="s">
        <v>19</v>
      </c>
      <c r="F226" s="237" t="s">
        <v>208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199</v>
      </c>
      <c r="AU226" s="243" t="s">
        <v>81</v>
      </c>
      <c r="AV226" s="13" t="s">
        <v>79</v>
      </c>
      <c r="AW226" s="13" t="s">
        <v>33</v>
      </c>
      <c r="AX226" s="13" t="s">
        <v>72</v>
      </c>
      <c r="AY226" s="243" t="s">
        <v>187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974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4" customFormat="1">
      <c r="A228" s="14"/>
      <c r="B228" s="244"/>
      <c r="C228" s="245"/>
      <c r="D228" s="235" t="s">
        <v>199</v>
      </c>
      <c r="E228" s="246" t="s">
        <v>19</v>
      </c>
      <c r="F228" s="247" t="s">
        <v>79</v>
      </c>
      <c r="G228" s="245"/>
      <c r="H228" s="248">
        <v>1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199</v>
      </c>
      <c r="AU228" s="254" t="s">
        <v>81</v>
      </c>
      <c r="AV228" s="14" t="s">
        <v>81</v>
      </c>
      <c r="AW228" s="14" t="s">
        <v>33</v>
      </c>
      <c r="AX228" s="14" t="s">
        <v>72</v>
      </c>
      <c r="AY228" s="254" t="s">
        <v>187</v>
      </c>
    </row>
    <row r="229" s="13" customFormat="1">
      <c r="A229" s="13"/>
      <c r="B229" s="233"/>
      <c r="C229" s="234"/>
      <c r="D229" s="235" t="s">
        <v>199</v>
      </c>
      <c r="E229" s="236" t="s">
        <v>19</v>
      </c>
      <c r="F229" s="237" t="s">
        <v>1109</v>
      </c>
      <c r="G229" s="234"/>
      <c r="H229" s="236" t="s">
        <v>19</v>
      </c>
      <c r="I229" s="238"/>
      <c r="J229" s="234"/>
      <c r="K229" s="234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199</v>
      </c>
      <c r="AU229" s="243" t="s">
        <v>81</v>
      </c>
      <c r="AV229" s="13" t="s">
        <v>79</v>
      </c>
      <c r="AW229" s="13" t="s">
        <v>33</v>
      </c>
      <c r="AX229" s="13" t="s">
        <v>72</v>
      </c>
      <c r="AY229" s="243" t="s">
        <v>187</v>
      </c>
    </row>
    <row r="230" s="15" customFormat="1">
      <c r="A230" s="15"/>
      <c r="B230" s="255"/>
      <c r="C230" s="256"/>
      <c r="D230" s="235" t="s">
        <v>199</v>
      </c>
      <c r="E230" s="257" t="s">
        <v>19</v>
      </c>
      <c r="F230" s="258" t="s">
        <v>210</v>
      </c>
      <c r="G230" s="256"/>
      <c r="H230" s="259">
        <v>2</v>
      </c>
      <c r="I230" s="260"/>
      <c r="J230" s="256"/>
      <c r="K230" s="256"/>
      <c r="L230" s="261"/>
      <c r="M230" s="262"/>
      <c r="N230" s="263"/>
      <c r="O230" s="263"/>
      <c r="P230" s="263"/>
      <c r="Q230" s="263"/>
      <c r="R230" s="263"/>
      <c r="S230" s="263"/>
      <c r="T230" s="26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5" t="s">
        <v>199</v>
      </c>
      <c r="AU230" s="265" t="s">
        <v>81</v>
      </c>
      <c r="AV230" s="15" t="s">
        <v>195</v>
      </c>
      <c r="AW230" s="15" t="s">
        <v>33</v>
      </c>
      <c r="AX230" s="15" t="s">
        <v>79</v>
      </c>
      <c r="AY230" s="265" t="s">
        <v>187</v>
      </c>
    </row>
    <row r="231" s="2" customFormat="1" ht="24.15" customHeight="1">
      <c r="A231" s="41"/>
      <c r="B231" s="42"/>
      <c r="C231" s="269" t="s">
        <v>365</v>
      </c>
      <c r="D231" s="269" t="s">
        <v>648</v>
      </c>
      <c r="E231" s="270" t="s">
        <v>977</v>
      </c>
      <c r="F231" s="271" t="s">
        <v>1111</v>
      </c>
      <c r="G231" s="272" t="s">
        <v>287</v>
      </c>
      <c r="H231" s="273">
        <v>2</v>
      </c>
      <c r="I231" s="274"/>
      <c r="J231" s="275">
        <f>ROUND(I231*H231,2)</f>
        <v>0</v>
      </c>
      <c r="K231" s="271" t="s">
        <v>19</v>
      </c>
      <c r="L231" s="276"/>
      <c r="M231" s="277" t="s">
        <v>19</v>
      </c>
      <c r="N231" s="278" t="s">
        <v>43</v>
      </c>
      <c r="O231" s="87"/>
      <c r="P231" s="224">
        <f>O231*H231</f>
        <v>0</v>
      </c>
      <c r="Q231" s="224">
        <v>0.044299999999999999</v>
      </c>
      <c r="R231" s="224">
        <f>Q231*H231</f>
        <v>0.088599999999999998</v>
      </c>
      <c r="S231" s="224">
        <v>0</v>
      </c>
      <c r="T231" s="225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6" t="s">
        <v>745</v>
      </c>
      <c r="AT231" s="226" t="s">
        <v>648</v>
      </c>
      <c r="AU231" s="226" t="s">
        <v>81</v>
      </c>
      <c r="AY231" s="20" t="s">
        <v>187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20" t="s">
        <v>79</v>
      </c>
      <c r="BK231" s="227">
        <f>ROUND(I231*H231,2)</f>
        <v>0</v>
      </c>
      <c r="BL231" s="20" t="s">
        <v>265</v>
      </c>
      <c r="BM231" s="226" t="s">
        <v>1112</v>
      </c>
    </row>
    <row r="232" s="13" customFormat="1">
      <c r="A232" s="13"/>
      <c r="B232" s="233"/>
      <c r="C232" s="234"/>
      <c r="D232" s="235" t="s">
        <v>199</v>
      </c>
      <c r="E232" s="236" t="s">
        <v>19</v>
      </c>
      <c r="F232" s="237" t="s">
        <v>1108</v>
      </c>
      <c r="G232" s="234"/>
      <c r="H232" s="236" t="s">
        <v>19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199</v>
      </c>
      <c r="AU232" s="243" t="s">
        <v>81</v>
      </c>
      <c r="AV232" s="13" t="s">
        <v>79</v>
      </c>
      <c r="AW232" s="13" t="s">
        <v>33</v>
      </c>
      <c r="AX232" s="13" t="s">
        <v>72</v>
      </c>
      <c r="AY232" s="243" t="s">
        <v>187</v>
      </c>
    </row>
    <row r="233" s="13" customFormat="1">
      <c r="A233" s="13"/>
      <c r="B233" s="233"/>
      <c r="C233" s="234"/>
      <c r="D233" s="235" t="s">
        <v>199</v>
      </c>
      <c r="E233" s="236" t="s">
        <v>19</v>
      </c>
      <c r="F233" s="237" t="s">
        <v>1090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199</v>
      </c>
      <c r="AU233" s="243" t="s">
        <v>81</v>
      </c>
      <c r="AV233" s="13" t="s">
        <v>79</v>
      </c>
      <c r="AW233" s="13" t="s">
        <v>33</v>
      </c>
      <c r="AX233" s="13" t="s">
        <v>72</v>
      </c>
      <c r="AY233" s="243" t="s">
        <v>187</v>
      </c>
    </row>
    <row r="234" s="13" customFormat="1">
      <c r="A234" s="13"/>
      <c r="B234" s="233"/>
      <c r="C234" s="234"/>
      <c r="D234" s="235" t="s">
        <v>199</v>
      </c>
      <c r="E234" s="236" t="s">
        <v>19</v>
      </c>
      <c r="F234" s="237" t="s">
        <v>208</v>
      </c>
      <c r="G234" s="234"/>
      <c r="H234" s="236" t="s">
        <v>19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199</v>
      </c>
      <c r="AU234" s="243" t="s">
        <v>81</v>
      </c>
      <c r="AV234" s="13" t="s">
        <v>79</v>
      </c>
      <c r="AW234" s="13" t="s">
        <v>33</v>
      </c>
      <c r="AX234" s="13" t="s">
        <v>72</v>
      </c>
      <c r="AY234" s="243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974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4" customFormat="1">
      <c r="A236" s="14"/>
      <c r="B236" s="244"/>
      <c r="C236" s="245"/>
      <c r="D236" s="235" t="s">
        <v>199</v>
      </c>
      <c r="E236" s="246" t="s">
        <v>19</v>
      </c>
      <c r="F236" s="247" t="s">
        <v>79</v>
      </c>
      <c r="G236" s="245"/>
      <c r="H236" s="248">
        <v>1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199</v>
      </c>
      <c r="AU236" s="254" t="s">
        <v>81</v>
      </c>
      <c r="AV236" s="14" t="s">
        <v>81</v>
      </c>
      <c r="AW236" s="14" t="s">
        <v>33</v>
      </c>
      <c r="AX236" s="14" t="s">
        <v>72</v>
      </c>
      <c r="AY236" s="254" t="s">
        <v>187</v>
      </c>
    </row>
    <row r="237" s="13" customFormat="1">
      <c r="A237" s="13"/>
      <c r="B237" s="233"/>
      <c r="C237" s="234"/>
      <c r="D237" s="235" t="s">
        <v>199</v>
      </c>
      <c r="E237" s="236" t="s">
        <v>19</v>
      </c>
      <c r="F237" s="237" t="s">
        <v>1109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199</v>
      </c>
      <c r="AU237" s="243" t="s">
        <v>81</v>
      </c>
      <c r="AV237" s="13" t="s">
        <v>79</v>
      </c>
      <c r="AW237" s="13" t="s">
        <v>33</v>
      </c>
      <c r="AX237" s="13" t="s">
        <v>72</v>
      </c>
      <c r="AY237" s="243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1110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3" customFormat="1">
      <c r="A239" s="13"/>
      <c r="B239" s="233"/>
      <c r="C239" s="234"/>
      <c r="D239" s="235" t="s">
        <v>199</v>
      </c>
      <c r="E239" s="236" t="s">
        <v>19</v>
      </c>
      <c r="F239" s="237" t="s">
        <v>1090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199</v>
      </c>
      <c r="AU239" s="243" t="s">
        <v>81</v>
      </c>
      <c r="AV239" s="13" t="s">
        <v>79</v>
      </c>
      <c r="AW239" s="13" t="s">
        <v>33</v>
      </c>
      <c r="AX239" s="13" t="s">
        <v>72</v>
      </c>
      <c r="AY239" s="243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208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3" customFormat="1">
      <c r="A241" s="13"/>
      <c r="B241" s="233"/>
      <c r="C241" s="234"/>
      <c r="D241" s="235" t="s">
        <v>199</v>
      </c>
      <c r="E241" s="236" t="s">
        <v>19</v>
      </c>
      <c r="F241" s="237" t="s">
        <v>974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199</v>
      </c>
      <c r="AU241" s="243" t="s">
        <v>81</v>
      </c>
      <c r="AV241" s="13" t="s">
        <v>79</v>
      </c>
      <c r="AW241" s="13" t="s">
        <v>33</v>
      </c>
      <c r="AX241" s="13" t="s">
        <v>72</v>
      </c>
      <c r="AY241" s="243" t="s">
        <v>187</v>
      </c>
    </row>
    <row r="242" s="14" customFormat="1">
      <c r="A242" s="14"/>
      <c r="B242" s="244"/>
      <c r="C242" s="245"/>
      <c r="D242" s="235" t="s">
        <v>199</v>
      </c>
      <c r="E242" s="246" t="s">
        <v>19</v>
      </c>
      <c r="F242" s="247" t="s">
        <v>79</v>
      </c>
      <c r="G242" s="245"/>
      <c r="H242" s="248">
        <v>1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199</v>
      </c>
      <c r="AU242" s="254" t="s">
        <v>81</v>
      </c>
      <c r="AV242" s="14" t="s">
        <v>81</v>
      </c>
      <c r="AW242" s="14" t="s">
        <v>33</v>
      </c>
      <c r="AX242" s="14" t="s">
        <v>72</v>
      </c>
      <c r="AY242" s="254" t="s">
        <v>187</v>
      </c>
    </row>
    <row r="243" s="13" customFormat="1">
      <c r="A243" s="13"/>
      <c r="B243" s="233"/>
      <c r="C243" s="234"/>
      <c r="D243" s="235" t="s">
        <v>199</v>
      </c>
      <c r="E243" s="236" t="s">
        <v>19</v>
      </c>
      <c r="F243" s="237" t="s">
        <v>1109</v>
      </c>
      <c r="G243" s="234"/>
      <c r="H243" s="236" t="s">
        <v>19</v>
      </c>
      <c r="I243" s="238"/>
      <c r="J243" s="234"/>
      <c r="K243" s="234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199</v>
      </c>
      <c r="AU243" s="243" t="s">
        <v>81</v>
      </c>
      <c r="AV243" s="13" t="s">
        <v>79</v>
      </c>
      <c r="AW243" s="13" t="s">
        <v>33</v>
      </c>
      <c r="AX243" s="13" t="s">
        <v>72</v>
      </c>
      <c r="AY243" s="243" t="s">
        <v>187</v>
      </c>
    </row>
    <row r="244" s="15" customFormat="1">
      <c r="A244" s="15"/>
      <c r="B244" s="255"/>
      <c r="C244" s="256"/>
      <c r="D244" s="235" t="s">
        <v>199</v>
      </c>
      <c r="E244" s="257" t="s">
        <v>19</v>
      </c>
      <c r="F244" s="258" t="s">
        <v>210</v>
      </c>
      <c r="G244" s="256"/>
      <c r="H244" s="259">
        <v>2</v>
      </c>
      <c r="I244" s="260"/>
      <c r="J244" s="256"/>
      <c r="K244" s="256"/>
      <c r="L244" s="261"/>
      <c r="M244" s="262"/>
      <c r="N244" s="263"/>
      <c r="O244" s="263"/>
      <c r="P244" s="263"/>
      <c r="Q244" s="263"/>
      <c r="R244" s="263"/>
      <c r="S244" s="263"/>
      <c r="T244" s="264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5" t="s">
        <v>199</v>
      </c>
      <c r="AU244" s="265" t="s">
        <v>81</v>
      </c>
      <c r="AV244" s="15" t="s">
        <v>195</v>
      </c>
      <c r="AW244" s="15" t="s">
        <v>33</v>
      </c>
      <c r="AX244" s="15" t="s">
        <v>79</v>
      </c>
      <c r="AY244" s="265" t="s">
        <v>187</v>
      </c>
    </row>
    <row r="245" s="2" customFormat="1" ht="16.5" customHeight="1">
      <c r="A245" s="41"/>
      <c r="B245" s="42"/>
      <c r="C245" s="215" t="s">
        <v>8</v>
      </c>
      <c r="D245" s="215" t="s">
        <v>190</v>
      </c>
      <c r="E245" s="216" t="s">
        <v>981</v>
      </c>
      <c r="F245" s="217" t="s">
        <v>982</v>
      </c>
      <c r="G245" s="218" t="s">
        <v>287</v>
      </c>
      <c r="H245" s="219">
        <v>3</v>
      </c>
      <c r="I245" s="220"/>
      <c r="J245" s="221">
        <f>ROUND(I245*H245,2)</f>
        <v>0</v>
      </c>
      <c r="K245" s="217" t="s">
        <v>194</v>
      </c>
      <c r="L245" s="47"/>
      <c r="M245" s="222" t="s">
        <v>19</v>
      </c>
      <c r="N245" s="223" t="s">
        <v>43</v>
      </c>
      <c r="O245" s="87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6" t="s">
        <v>265</v>
      </c>
      <c r="AT245" s="226" t="s">
        <v>190</v>
      </c>
      <c r="AU245" s="226" t="s">
        <v>81</v>
      </c>
      <c r="AY245" s="20" t="s">
        <v>187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20" t="s">
        <v>79</v>
      </c>
      <c r="BK245" s="227">
        <f>ROUND(I245*H245,2)</f>
        <v>0</v>
      </c>
      <c r="BL245" s="20" t="s">
        <v>265</v>
      </c>
      <c r="BM245" s="226" t="s">
        <v>1113</v>
      </c>
    </row>
    <row r="246" s="2" customFormat="1">
      <c r="A246" s="41"/>
      <c r="B246" s="42"/>
      <c r="C246" s="43"/>
      <c r="D246" s="228" t="s">
        <v>197</v>
      </c>
      <c r="E246" s="43"/>
      <c r="F246" s="229" t="s">
        <v>984</v>
      </c>
      <c r="G246" s="43"/>
      <c r="H246" s="43"/>
      <c r="I246" s="230"/>
      <c r="J246" s="43"/>
      <c r="K246" s="43"/>
      <c r="L246" s="47"/>
      <c r="M246" s="231"/>
      <c r="N246" s="232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197</v>
      </c>
      <c r="AU246" s="20" t="s">
        <v>81</v>
      </c>
    </row>
    <row r="247" s="13" customFormat="1">
      <c r="A247" s="13"/>
      <c r="B247" s="233"/>
      <c r="C247" s="234"/>
      <c r="D247" s="235" t="s">
        <v>199</v>
      </c>
      <c r="E247" s="236" t="s">
        <v>19</v>
      </c>
      <c r="F247" s="237" t="s">
        <v>1114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199</v>
      </c>
      <c r="AU247" s="243" t="s">
        <v>81</v>
      </c>
      <c r="AV247" s="13" t="s">
        <v>79</v>
      </c>
      <c r="AW247" s="13" t="s">
        <v>33</v>
      </c>
      <c r="AX247" s="13" t="s">
        <v>72</v>
      </c>
      <c r="AY247" s="243" t="s">
        <v>187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1090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3" customFormat="1">
      <c r="A249" s="13"/>
      <c r="B249" s="233"/>
      <c r="C249" s="234"/>
      <c r="D249" s="235" t="s">
        <v>199</v>
      </c>
      <c r="E249" s="236" t="s">
        <v>19</v>
      </c>
      <c r="F249" s="237" t="s">
        <v>985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199</v>
      </c>
      <c r="AU249" s="243" t="s">
        <v>81</v>
      </c>
      <c r="AV249" s="13" t="s">
        <v>79</v>
      </c>
      <c r="AW249" s="13" t="s">
        <v>33</v>
      </c>
      <c r="AX249" s="13" t="s">
        <v>72</v>
      </c>
      <c r="AY249" s="243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985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4" customFormat="1">
      <c r="A251" s="14"/>
      <c r="B251" s="244"/>
      <c r="C251" s="245"/>
      <c r="D251" s="235" t="s">
        <v>199</v>
      </c>
      <c r="E251" s="246" t="s">
        <v>19</v>
      </c>
      <c r="F251" s="247" t="s">
        <v>79</v>
      </c>
      <c r="G251" s="245"/>
      <c r="H251" s="248">
        <v>1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199</v>
      </c>
      <c r="AU251" s="254" t="s">
        <v>81</v>
      </c>
      <c r="AV251" s="14" t="s">
        <v>81</v>
      </c>
      <c r="AW251" s="14" t="s">
        <v>33</v>
      </c>
      <c r="AX251" s="14" t="s">
        <v>72</v>
      </c>
      <c r="AY251" s="254" t="s">
        <v>187</v>
      </c>
    </row>
    <row r="252" s="13" customFormat="1">
      <c r="A252" s="13"/>
      <c r="B252" s="233"/>
      <c r="C252" s="234"/>
      <c r="D252" s="235" t="s">
        <v>199</v>
      </c>
      <c r="E252" s="236" t="s">
        <v>19</v>
      </c>
      <c r="F252" s="237" t="s">
        <v>1115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199</v>
      </c>
      <c r="AU252" s="243" t="s">
        <v>81</v>
      </c>
      <c r="AV252" s="13" t="s">
        <v>79</v>
      </c>
      <c r="AW252" s="13" t="s">
        <v>33</v>
      </c>
      <c r="AX252" s="13" t="s">
        <v>72</v>
      </c>
      <c r="AY252" s="243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428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3" customFormat="1">
      <c r="A254" s="13"/>
      <c r="B254" s="233"/>
      <c r="C254" s="234"/>
      <c r="D254" s="235" t="s">
        <v>199</v>
      </c>
      <c r="E254" s="236" t="s">
        <v>19</v>
      </c>
      <c r="F254" s="237" t="s">
        <v>985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199</v>
      </c>
      <c r="AU254" s="243" t="s">
        <v>81</v>
      </c>
      <c r="AV254" s="13" t="s">
        <v>79</v>
      </c>
      <c r="AW254" s="13" t="s">
        <v>33</v>
      </c>
      <c r="AX254" s="13" t="s">
        <v>72</v>
      </c>
      <c r="AY254" s="243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985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4" customFormat="1">
      <c r="A256" s="14"/>
      <c r="B256" s="244"/>
      <c r="C256" s="245"/>
      <c r="D256" s="235" t="s">
        <v>199</v>
      </c>
      <c r="E256" s="246" t="s">
        <v>19</v>
      </c>
      <c r="F256" s="247" t="s">
        <v>79</v>
      </c>
      <c r="G256" s="245"/>
      <c r="H256" s="248">
        <v>1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199</v>
      </c>
      <c r="AU256" s="254" t="s">
        <v>81</v>
      </c>
      <c r="AV256" s="14" t="s">
        <v>81</v>
      </c>
      <c r="AW256" s="14" t="s">
        <v>33</v>
      </c>
      <c r="AX256" s="14" t="s">
        <v>72</v>
      </c>
      <c r="AY256" s="254" t="s">
        <v>187</v>
      </c>
    </row>
    <row r="257" s="13" customFormat="1">
      <c r="A257" s="13"/>
      <c r="B257" s="233"/>
      <c r="C257" s="234"/>
      <c r="D257" s="235" t="s">
        <v>199</v>
      </c>
      <c r="E257" s="236" t="s">
        <v>19</v>
      </c>
      <c r="F257" s="237" t="s">
        <v>1116</v>
      </c>
      <c r="G257" s="234"/>
      <c r="H257" s="236" t="s">
        <v>19</v>
      </c>
      <c r="I257" s="238"/>
      <c r="J257" s="234"/>
      <c r="K257" s="234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199</v>
      </c>
      <c r="AU257" s="243" t="s">
        <v>81</v>
      </c>
      <c r="AV257" s="13" t="s">
        <v>79</v>
      </c>
      <c r="AW257" s="13" t="s">
        <v>33</v>
      </c>
      <c r="AX257" s="13" t="s">
        <v>72</v>
      </c>
      <c r="AY257" s="243" t="s">
        <v>187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1090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3" customFormat="1">
      <c r="A259" s="13"/>
      <c r="B259" s="233"/>
      <c r="C259" s="234"/>
      <c r="D259" s="235" t="s">
        <v>199</v>
      </c>
      <c r="E259" s="236" t="s">
        <v>19</v>
      </c>
      <c r="F259" s="237" t="s">
        <v>985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199</v>
      </c>
      <c r="AU259" s="243" t="s">
        <v>81</v>
      </c>
      <c r="AV259" s="13" t="s">
        <v>79</v>
      </c>
      <c r="AW259" s="13" t="s">
        <v>33</v>
      </c>
      <c r="AX259" s="13" t="s">
        <v>72</v>
      </c>
      <c r="AY259" s="243" t="s">
        <v>187</v>
      </c>
    </row>
    <row r="260" s="13" customFormat="1">
      <c r="A260" s="13"/>
      <c r="B260" s="233"/>
      <c r="C260" s="234"/>
      <c r="D260" s="235" t="s">
        <v>199</v>
      </c>
      <c r="E260" s="236" t="s">
        <v>19</v>
      </c>
      <c r="F260" s="237" t="s">
        <v>985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199</v>
      </c>
      <c r="AU260" s="243" t="s">
        <v>81</v>
      </c>
      <c r="AV260" s="13" t="s">
        <v>79</v>
      </c>
      <c r="AW260" s="13" t="s">
        <v>33</v>
      </c>
      <c r="AX260" s="13" t="s">
        <v>72</v>
      </c>
      <c r="AY260" s="243" t="s">
        <v>187</v>
      </c>
    </row>
    <row r="261" s="14" customFormat="1">
      <c r="A261" s="14"/>
      <c r="B261" s="244"/>
      <c r="C261" s="245"/>
      <c r="D261" s="235" t="s">
        <v>199</v>
      </c>
      <c r="E261" s="246" t="s">
        <v>19</v>
      </c>
      <c r="F261" s="247" t="s">
        <v>79</v>
      </c>
      <c r="G261" s="245"/>
      <c r="H261" s="248">
        <v>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199</v>
      </c>
      <c r="AU261" s="254" t="s">
        <v>81</v>
      </c>
      <c r="AV261" s="14" t="s">
        <v>81</v>
      </c>
      <c r="AW261" s="14" t="s">
        <v>33</v>
      </c>
      <c r="AX261" s="14" t="s">
        <v>72</v>
      </c>
      <c r="AY261" s="254" t="s">
        <v>187</v>
      </c>
    </row>
    <row r="262" s="15" customFormat="1">
      <c r="A262" s="15"/>
      <c r="B262" s="255"/>
      <c r="C262" s="256"/>
      <c r="D262" s="235" t="s">
        <v>199</v>
      </c>
      <c r="E262" s="257" t="s">
        <v>19</v>
      </c>
      <c r="F262" s="258" t="s">
        <v>210</v>
      </c>
      <c r="G262" s="256"/>
      <c r="H262" s="259">
        <v>3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5" t="s">
        <v>199</v>
      </c>
      <c r="AU262" s="265" t="s">
        <v>81</v>
      </c>
      <c r="AV262" s="15" t="s">
        <v>195</v>
      </c>
      <c r="AW262" s="15" t="s">
        <v>33</v>
      </c>
      <c r="AX262" s="15" t="s">
        <v>79</v>
      </c>
      <c r="AY262" s="265" t="s">
        <v>187</v>
      </c>
    </row>
    <row r="263" s="2" customFormat="1" ht="16.5" customHeight="1">
      <c r="A263" s="41"/>
      <c r="B263" s="42"/>
      <c r="C263" s="269" t="s">
        <v>381</v>
      </c>
      <c r="D263" s="269" t="s">
        <v>648</v>
      </c>
      <c r="E263" s="270" t="s">
        <v>822</v>
      </c>
      <c r="F263" s="271" t="s">
        <v>823</v>
      </c>
      <c r="G263" s="272" t="s">
        <v>287</v>
      </c>
      <c r="H263" s="273">
        <v>3</v>
      </c>
      <c r="I263" s="274"/>
      <c r="J263" s="275">
        <f>ROUND(I263*H263,2)</f>
        <v>0</v>
      </c>
      <c r="K263" s="271" t="s">
        <v>194</v>
      </c>
      <c r="L263" s="276"/>
      <c r="M263" s="277" t="s">
        <v>19</v>
      </c>
      <c r="N263" s="278" t="s">
        <v>43</v>
      </c>
      <c r="O263" s="87"/>
      <c r="P263" s="224">
        <f>O263*H263</f>
        <v>0</v>
      </c>
      <c r="Q263" s="224">
        <v>0.0023999999999999998</v>
      </c>
      <c r="R263" s="224">
        <f>Q263*H263</f>
        <v>0.0071999999999999998</v>
      </c>
      <c r="S263" s="224">
        <v>0</v>
      </c>
      <c r="T263" s="225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6" t="s">
        <v>745</v>
      </c>
      <c r="AT263" s="226" t="s">
        <v>648</v>
      </c>
      <c r="AU263" s="226" t="s">
        <v>81</v>
      </c>
      <c r="AY263" s="20" t="s">
        <v>187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20" t="s">
        <v>79</v>
      </c>
      <c r="BK263" s="227">
        <f>ROUND(I263*H263,2)</f>
        <v>0</v>
      </c>
      <c r="BL263" s="20" t="s">
        <v>265</v>
      </c>
      <c r="BM263" s="226" t="s">
        <v>1117</v>
      </c>
    </row>
    <row r="264" s="13" customFormat="1">
      <c r="A264" s="13"/>
      <c r="B264" s="233"/>
      <c r="C264" s="234"/>
      <c r="D264" s="235" t="s">
        <v>199</v>
      </c>
      <c r="E264" s="236" t="s">
        <v>19</v>
      </c>
      <c r="F264" s="237" t="s">
        <v>1114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199</v>
      </c>
      <c r="AU264" s="243" t="s">
        <v>81</v>
      </c>
      <c r="AV264" s="13" t="s">
        <v>79</v>
      </c>
      <c r="AW264" s="13" t="s">
        <v>33</v>
      </c>
      <c r="AX264" s="13" t="s">
        <v>72</v>
      </c>
      <c r="AY264" s="243" t="s">
        <v>187</v>
      </c>
    </row>
    <row r="265" s="13" customFormat="1">
      <c r="A265" s="13"/>
      <c r="B265" s="233"/>
      <c r="C265" s="234"/>
      <c r="D265" s="235" t="s">
        <v>199</v>
      </c>
      <c r="E265" s="236" t="s">
        <v>19</v>
      </c>
      <c r="F265" s="237" t="s">
        <v>1090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199</v>
      </c>
      <c r="AU265" s="243" t="s">
        <v>81</v>
      </c>
      <c r="AV265" s="13" t="s">
        <v>79</v>
      </c>
      <c r="AW265" s="13" t="s">
        <v>33</v>
      </c>
      <c r="AX265" s="13" t="s">
        <v>72</v>
      </c>
      <c r="AY265" s="243" t="s">
        <v>187</v>
      </c>
    </row>
    <row r="266" s="13" customFormat="1">
      <c r="A266" s="13"/>
      <c r="B266" s="233"/>
      <c r="C266" s="234"/>
      <c r="D266" s="235" t="s">
        <v>199</v>
      </c>
      <c r="E266" s="236" t="s">
        <v>19</v>
      </c>
      <c r="F266" s="237" t="s">
        <v>985</v>
      </c>
      <c r="G266" s="234"/>
      <c r="H266" s="236" t="s">
        <v>19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199</v>
      </c>
      <c r="AU266" s="243" t="s">
        <v>81</v>
      </c>
      <c r="AV266" s="13" t="s">
        <v>79</v>
      </c>
      <c r="AW266" s="13" t="s">
        <v>33</v>
      </c>
      <c r="AX266" s="13" t="s">
        <v>72</v>
      </c>
      <c r="AY266" s="243" t="s">
        <v>187</v>
      </c>
    </row>
    <row r="267" s="13" customFormat="1">
      <c r="A267" s="13"/>
      <c r="B267" s="233"/>
      <c r="C267" s="234"/>
      <c r="D267" s="235" t="s">
        <v>199</v>
      </c>
      <c r="E267" s="236" t="s">
        <v>19</v>
      </c>
      <c r="F267" s="237" t="s">
        <v>985</v>
      </c>
      <c r="G267" s="234"/>
      <c r="H267" s="236" t="s">
        <v>19</v>
      </c>
      <c r="I267" s="238"/>
      <c r="J267" s="234"/>
      <c r="K267" s="234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199</v>
      </c>
      <c r="AU267" s="243" t="s">
        <v>81</v>
      </c>
      <c r="AV267" s="13" t="s">
        <v>79</v>
      </c>
      <c r="AW267" s="13" t="s">
        <v>33</v>
      </c>
      <c r="AX267" s="13" t="s">
        <v>72</v>
      </c>
      <c r="AY267" s="243" t="s">
        <v>187</v>
      </c>
    </row>
    <row r="268" s="14" customFormat="1">
      <c r="A268" s="14"/>
      <c r="B268" s="244"/>
      <c r="C268" s="245"/>
      <c r="D268" s="235" t="s">
        <v>199</v>
      </c>
      <c r="E268" s="246" t="s">
        <v>19</v>
      </c>
      <c r="F268" s="247" t="s">
        <v>79</v>
      </c>
      <c r="G268" s="245"/>
      <c r="H268" s="248">
        <v>1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199</v>
      </c>
      <c r="AU268" s="254" t="s">
        <v>81</v>
      </c>
      <c r="AV268" s="14" t="s">
        <v>81</v>
      </c>
      <c r="AW268" s="14" t="s">
        <v>33</v>
      </c>
      <c r="AX268" s="14" t="s">
        <v>72</v>
      </c>
      <c r="AY268" s="254" t="s">
        <v>187</v>
      </c>
    </row>
    <row r="269" s="13" customFormat="1">
      <c r="A269" s="13"/>
      <c r="B269" s="233"/>
      <c r="C269" s="234"/>
      <c r="D269" s="235" t="s">
        <v>199</v>
      </c>
      <c r="E269" s="236" t="s">
        <v>19</v>
      </c>
      <c r="F269" s="237" t="s">
        <v>1115</v>
      </c>
      <c r="G269" s="234"/>
      <c r="H269" s="236" t="s">
        <v>19</v>
      </c>
      <c r="I269" s="238"/>
      <c r="J269" s="234"/>
      <c r="K269" s="234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199</v>
      </c>
      <c r="AU269" s="243" t="s">
        <v>81</v>
      </c>
      <c r="AV269" s="13" t="s">
        <v>79</v>
      </c>
      <c r="AW269" s="13" t="s">
        <v>33</v>
      </c>
      <c r="AX269" s="13" t="s">
        <v>72</v>
      </c>
      <c r="AY269" s="243" t="s">
        <v>187</v>
      </c>
    </row>
    <row r="270" s="13" customFormat="1">
      <c r="A270" s="13"/>
      <c r="B270" s="233"/>
      <c r="C270" s="234"/>
      <c r="D270" s="235" t="s">
        <v>199</v>
      </c>
      <c r="E270" s="236" t="s">
        <v>19</v>
      </c>
      <c r="F270" s="237" t="s">
        <v>428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199</v>
      </c>
      <c r="AU270" s="243" t="s">
        <v>81</v>
      </c>
      <c r="AV270" s="13" t="s">
        <v>79</v>
      </c>
      <c r="AW270" s="13" t="s">
        <v>33</v>
      </c>
      <c r="AX270" s="13" t="s">
        <v>72</v>
      </c>
      <c r="AY270" s="243" t="s">
        <v>187</v>
      </c>
    </row>
    <row r="271" s="13" customFormat="1">
      <c r="A271" s="13"/>
      <c r="B271" s="233"/>
      <c r="C271" s="234"/>
      <c r="D271" s="235" t="s">
        <v>199</v>
      </c>
      <c r="E271" s="236" t="s">
        <v>19</v>
      </c>
      <c r="F271" s="237" t="s">
        <v>985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199</v>
      </c>
      <c r="AU271" s="243" t="s">
        <v>81</v>
      </c>
      <c r="AV271" s="13" t="s">
        <v>79</v>
      </c>
      <c r="AW271" s="13" t="s">
        <v>33</v>
      </c>
      <c r="AX271" s="13" t="s">
        <v>72</v>
      </c>
      <c r="AY271" s="243" t="s">
        <v>187</v>
      </c>
    </row>
    <row r="272" s="13" customFormat="1">
      <c r="A272" s="13"/>
      <c r="B272" s="233"/>
      <c r="C272" s="234"/>
      <c r="D272" s="235" t="s">
        <v>199</v>
      </c>
      <c r="E272" s="236" t="s">
        <v>19</v>
      </c>
      <c r="F272" s="237" t="s">
        <v>985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199</v>
      </c>
      <c r="AU272" s="243" t="s">
        <v>81</v>
      </c>
      <c r="AV272" s="13" t="s">
        <v>79</v>
      </c>
      <c r="AW272" s="13" t="s">
        <v>33</v>
      </c>
      <c r="AX272" s="13" t="s">
        <v>72</v>
      </c>
      <c r="AY272" s="243" t="s">
        <v>187</v>
      </c>
    </row>
    <row r="273" s="14" customFormat="1">
      <c r="A273" s="14"/>
      <c r="B273" s="244"/>
      <c r="C273" s="245"/>
      <c r="D273" s="235" t="s">
        <v>199</v>
      </c>
      <c r="E273" s="246" t="s">
        <v>19</v>
      </c>
      <c r="F273" s="247" t="s">
        <v>79</v>
      </c>
      <c r="G273" s="245"/>
      <c r="H273" s="248">
        <v>1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199</v>
      </c>
      <c r="AU273" s="254" t="s">
        <v>81</v>
      </c>
      <c r="AV273" s="14" t="s">
        <v>81</v>
      </c>
      <c r="AW273" s="14" t="s">
        <v>33</v>
      </c>
      <c r="AX273" s="14" t="s">
        <v>72</v>
      </c>
      <c r="AY273" s="254" t="s">
        <v>187</v>
      </c>
    </row>
    <row r="274" s="13" customFormat="1">
      <c r="A274" s="13"/>
      <c r="B274" s="233"/>
      <c r="C274" s="234"/>
      <c r="D274" s="235" t="s">
        <v>199</v>
      </c>
      <c r="E274" s="236" t="s">
        <v>19</v>
      </c>
      <c r="F274" s="237" t="s">
        <v>1116</v>
      </c>
      <c r="G274" s="234"/>
      <c r="H274" s="236" t="s">
        <v>19</v>
      </c>
      <c r="I274" s="238"/>
      <c r="J274" s="234"/>
      <c r="K274" s="234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199</v>
      </c>
      <c r="AU274" s="243" t="s">
        <v>81</v>
      </c>
      <c r="AV274" s="13" t="s">
        <v>79</v>
      </c>
      <c r="AW274" s="13" t="s">
        <v>33</v>
      </c>
      <c r="AX274" s="13" t="s">
        <v>72</v>
      </c>
      <c r="AY274" s="243" t="s">
        <v>187</v>
      </c>
    </row>
    <row r="275" s="13" customFormat="1">
      <c r="A275" s="13"/>
      <c r="B275" s="233"/>
      <c r="C275" s="234"/>
      <c r="D275" s="235" t="s">
        <v>199</v>
      </c>
      <c r="E275" s="236" t="s">
        <v>19</v>
      </c>
      <c r="F275" s="237" t="s">
        <v>1090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199</v>
      </c>
      <c r="AU275" s="243" t="s">
        <v>81</v>
      </c>
      <c r="AV275" s="13" t="s">
        <v>79</v>
      </c>
      <c r="AW275" s="13" t="s">
        <v>33</v>
      </c>
      <c r="AX275" s="13" t="s">
        <v>72</v>
      </c>
      <c r="AY275" s="243" t="s">
        <v>187</v>
      </c>
    </row>
    <row r="276" s="13" customFormat="1">
      <c r="A276" s="13"/>
      <c r="B276" s="233"/>
      <c r="C276" s="234"/>
      <c r="D276" s="235" t="s">
        <v>199</v>
      </c>
      <c r="E276" s="236" t="s">
        <v>19</v>
      </c>
      <c r="F276" s="237" t="s">
        <v>985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199</v>
      </c>
      <c r="AU276" s="243" t="s">
        <v>81</v>
      </c>
      <c r="AV276" s="13" t="s">
        <v>79</v>
      </c>
      <c r="AW276" s="13" t="s">
        <v>33</v>
      </c>
      <c r="AX276" s="13" t="s">
        <v>72</v>
      </c>
      <c r="AY276" s="243" t="s">
        <v>187</v>
      </c>
    </row>
    <row r="277" s="13" customFormat="1">
      <c r="A277" s="13"/>
      <c r="B277" s="233"/>
      <c r="C277" s="234"/>
      <c r="D277" s="235" t="s">
        <v>199</v>
      </c>
      <c r="E277" s="236" t="s">
        <v>19</v>
      </c>
      <c r="F277" s="237" t="s">
        <v>985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199</v>
      </c>
      <c r="AU277" s="243" t="s">
        <v>81</v>
      </c>
      <c r="AV277" s="13" t="s">
        <v>79</v>
      </c>
      <c r="AW277" s="13" t="s">
        <v>33</v>
      </c>
      <c r="AX277" s="13" t="s">
        <v>72</v>
      </c>
      <c r="AY277" s="243" t="s">
        <v>187</v>
      </c>
    </row>
    <row r="278" s="14" customFormat="1">
      <c r="A278" s="14"/>
      <c r="B278" s="244"/>
      <c r="C278" s="245"/>
      <c r="D278" s="235" t="s">
        <v>199</v>
      </c>
      <c r="E278" s="246" t="s">
        <v>19</v>
      </c>
      <c r="F278" s="247" t="s">
        <v>79</v>
      </c>
      <c r="G278" s="245"/>
      <c r="H278" s="248">
        <v>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199</v>
      </c>
      <c r="AU278" s="254" t="s">
        <v>81</v>
      </c>
      <c r="AV278" s="14" t="s">
        <v>81</v>
      </c>
      <c r="AW278" s="14" t="s">
        <v>33</v>
      </c>
      <c r="AX278" s="14" t="s">
        <v>72</v>
      </c>
      <c r="AY278" s="254" t="s">
        <v>187</v>
      </c>
    </row>
    <row r="279" s="15" customFormat="1">
      <c r="A279" s="15"/>
      <c r="B279" s="255"/>
      <c r="C279" s="256"/>
      <c r="D279" s="235" t="s">
        <v>199</v>
      </c>
      <c r="E279" s="257" t="s">
        <v>19</v>
      </c>
      <c r="F279" s="258" t="s">
        <v>210</v>
      </c>
      <c r="G279" s="256"/>
      <c r="H279" s="259">
        <v>3</v>
      </c>
      <c r="I279" s="260"/>
      <c r="J279" s="256"/>
      <c r="K279" s="256"/>
      <c r="L279" s="261"/>
      <c r="M279" s="262"/>
      <c r="N279" s="263"/>
      <c r="O279" s="263"/>
      <c r="P279" s="263"/>
      <c r="Q279" s="263"/>
      <c r="R279" s="263"/>
      <c r="S279" s="263"/>
      <c r="T279" s="264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5" t="s">
        <v>199</v>
      </c>
      <c r="AU279" s="265" t="s">
        <v>81</v>
      </c>
      <c r="AV279" s="15" t="s">
        <v>195</v>
      </c>
      <c r="AW279" s="15" t="s">
        <v>33</v>
      </c>
      <c r="AX279" s="15" t="s">
        <v>79</v>
      </c>
      <c r="AY279" s="265" t="s">
        <v>187</v>
      </c>
    </row>
    <row r="280" s="2" customFormat="1" ht="16.5" customHeight="1">
      <c r="A280" s="41"/>
      <c r="B280" s="42"/>
      <c r="C280" s="215" t="s">
        <v>390</v>
      </c>
      <c r="D280" s="215" t="s">
        <v>190</v>
      </c>
      <c r="E280" s="216" t="s">
        <v>1118</v>
      </c>
      <c r="F280" s="217" t="s">
        <v>1119</v>
      </c>
      <c r="G280" s="218" t="s">
        <v>287</v>
      </c>
      <c r="H280" s="219">
        <v>2</v>
      </c>
      <c r="I280" s="220"/>
      <c r="J280" s="221">
        <f>ROUND(I280*H280,2)</f>
        <v>0</v>
      </c>
      <c r="K280" s="217" t="s">
        <v>194</v>
      </c>
      <c r="L280" s="47"/>
      <c r="M280" s="222" t="s">
        <v>19</v>
      </c>
      <c r="N280" s="223" t="s">
        <v>43</v>
      </c>
      <c r="O280" s="87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6" t="s">
        <v>265</v>
      </c>
      <c r="AT280" s="226" t="s">
        <v>190</v>
      </c>
      <c r="AU280" s="226" t="s">
        <v>81</v>
      </c>
      <c r="AY280" s="20" t="s">
        <v>187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20" t="s">
        <v>79</v>
      </c>
      <c r="BK280" s="227">
        <f>ROUND(I280*H280,2)</f>
        <v>0</v>
      </c>
      <c r="BL280" s="20" t="s">
        <v>265</v>
      </c>
      <c r="BM280" s="226" t="s">
        <v>1120</v>
      </c>
    </row>
    <row r="281" s="2" customFormat="1">
      <c r="A281" s="41"/>
      <c r="B281" s="42"/>
      <c r="C281" s="43"/>
      <c r="D281" s="228" t="s">
        <v>197</v>
      </c>
      <c r="E281" s="43"/>
      <c r="F281" s="229" t="s">
        <v>1121</v>
      </c>
      <c r="G281" s="43"/>
      <c r="H281" s="43"/>
      <c r="I281" s="230"/>
      <c r="J281" s="43"/>
      <c r="K281" s="43"/>
      <c r="L281" s="47"/>
      <c r="M281" s="231"/>
      <c r="N281" s="232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197</v>
      </c>
      <c r="AU281" s="20" t="s">
        <v>81</v>
      </c>
    </row>
    <row r="282" s="14" customFormat="1">
      <c r="A282" s="14"/>
      <c r="B282" s="244"/>
      <c r="C282" s="245"/>
      <c r="D282" s="235" t="s">
        <v>199</v>
      </c>
      <c r="E282" s="246" t="s">
        <v>19</v>
      </c>
      <c r="F282" s="247" t="s">
        <v>81</v>
      </c>
      <c r="G282" s="245"/>
      <c r="H282" s="248">
        <v>2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199</v>
      </c>
      <c r="AU282" s="254" t="s">
        <v>81</v>
      </c>
      <c r="AV282" s="14" t="s">
        <v>81</v>
      </c>
      <c r="AW282" s="14" t="s">
        <v>33</v>
      </c>
      <c r="AX282" s="14" t="s">
        <v>72</v>
      </c>
      <c r="AY282" s="254" t="s">
        <v>187</v>
      </c>
    </row>
    <row r="283" s="15" customFormat="1">
      <c r="A283" s="15"/>
      <c r="B283" s="255"/>
      <c r="C283" s="256"/>
      <c r="D283" s="235" t="s">
        <v>199</v>
      </c>
      <c r="E283" s="257" t="s">
        <v>19</v>
      </c>
      <c r="F283" s="258" t="s">
        <v>210</v>
      </c>
      <c r="G283" s="256"/>
      <c r="H283" s="259">
        <v>2</v>
      </c>
      <c r="I283" s="260"/>
      <c r="J283" s="256"/>
      <c r="K283" s="256"/>
      <c r="L283" s="261"/>
      <c r="M283" s="262"/>
      <c r="N283" s="263"/>
      <c r="O283" s="263"/>
      <c r="P283" s="263"/>
      <c r="Q283" s="263"/>
      <c r="R283" s="263"/>
      <c r="S283" s="263"/>
      <c r="T283" s="264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5" t="s">
        <v>199</v>
      </c>
      <c r="AU283" s="265" t="s">
        <v>81</v>
      </c>
      <c r="AV283" s="15" t="s">
        <v>195</v>
      </c>
      <c r="AW283" s="15" t="s">
        <v>33</v>
      </c>
      <c r="AX283" s="15" t="s">
        <v>79</v>
      </c>
      <c r="AY283" s="265" t="s">
        <v>187</v>
      </c>
    </row>
    <row r="284" s="2" customFormat="1" ht="16.5" customHeight="1">
      <c r="A284" s="41"/>
      <c r="B284" s="42"/>
      <c r="C284" s="269" t="s">
        <v>399</v>
      </c>
      <c r="D284" s="269" t="s">
        <v>648</v>
      </c>
      <c r="E284" s="270" t="s">
        <v>834</v>
      </c>
      <c r="F284" s="271" t="s">
        <v>835</v>
      </c>
      <c r="G284" s="272" t="s">
        <v>287</v>
      </c>
      <c r="H284" s="273">
        <v>2</v>
      </c>
      <c r="I284" s="274"/>
      <c r="J284" s="275">
        <f>ROUND(I284*H284,2)</f>
        <v>0</v>
      </c>
      <c r="K284" s="271" t="s">
        <v>194</v>
      </c>
      <c r="L284" s="276"/>
      <c r="M284" s="277" t="s">
        <v>19</v>
      </c>
      <c r="N284" s="278" t="s">
        <v>43</v>
      </c>
      <c r="O284" s="87"/>
      <c r="P284" s="224">
        <f>O284*H284</f>
        <v>0</v>
      </c>
      <c r="Q284" s="224">
        <v>0.0022000000000000001</v>
      </c>
      <c r="R284" s="224">
        <f>Q284*H284</f>
        <v>0.0044000000000000003</v>
      </c>
      <c r="S284" s="224">
        <v>0</v>
      </c>
      <c r="T284" s="225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6" t="s">
        <v>745</v>
      </c>
      <c r="AT284" s="226" t="s">
        <v>648</v>
      </c>
      <c r="AU284" s="226" t="s">
        <v>81</v>
      </c>
      <c r="AY284" s="20" t="s">
        <v>187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20" t="s">
        <v>79</v>
      </c>
      <c r="BK284" s="227">
        <f>ROUND(I284*H284,2)</f>
        <v>0</v>
      </c>
      <c r="BL284" s="20" t="s">
        <v>265</v>
      </c>
      <c r="BM284" s="226" t="s">
        <v>1122</v>
      </c>
    </row>
    <row r="285" s="14" customFormat="1">
      <c r="A285" s="14"/>
      <c r="B285" s="244"/>
      <c r="C285" s="245"/>
      <c r="D285" s="235" t="s">
        <v>199</v>
      </c>
      <c r="E285" s="246" t="s">
        <v>19</v>
      </c>
      <c r="F285" s="247" t="s">
        <v>81</v>
      </c>
      <c r="G285" s="245"/>
      <c r="H285" s="248">
        <v>2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199</v>
      </c>
      <c r="AU285" s="254" t="s">
        <v>81</v>
      </c>
      <c r="AV285" s="14" t="s">
        <v>81</v>
      </c>
      <c r="AW285" s="14" t="s">
        <v>33</v>
      </c>
      <c r="AX285" s="14" t="s">
        <v>72</v>
      </c>
      <c r="AY285" s="254" t="s">
        <v>187</v>
      </c>
    </row>
    <row r="286" s="15" customFormat="1">
      <c r="A286" s="15"/>
      <c r="B286" s="255"/>
      <c r="C286" s="256"/>
      <c r="D286" s="235" t="s">
        <v>199</v>
      </c>
      <c r="E286" s="257" t="s">
        <v>19</v>
      </c>
      <c r="F286" s="258" t="s">
        <v>210</v>
      </c>
      <c r="G286" s="256"/>
      <c r="H286" s="259">
        <v>2</v>
      </c>
      <c r="I286" s="260"/>
      <c r="J286" s="256"/>
      <c r="K286" s="256"/>
      <c r="L286" s="261"/>
      <c r="M286" s="262"/>
      <c r="N286" s="263"/>
      <c r="O286" s="263"/>
      <c r="P286" s="263"/>
      <c r="Q286" s="263"/>
      <c r="R286" s="263"/>
      <c r="S286" s="263"/>
      <c r="T286" s="26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5" t="s">
        <v>199</v>
      </c>
      <c r="AU286" s="265" t="s">
        <v>81</v>
      </c>
      <c r="AV286" s="15" t="s">
        <v>195</v>
      </c>
      <c r="AW286" s="15" t="s">
        <v>33</v>
      </c>
      <c r="AX286" s="15" t="s">
        <v>79</v>
      </c>
      <c r="AY286" s="265" t="s">
        <v>187</v>
      </c>
    </row>
    <row r="287" s="2" customFormat="1" ht="16.5" customHeight="1">
      <c r="A287" s="41"/>
      <c r="B287" s="42"/>
      <c r="C287" s="215" t="s">
        <v>265</v>
      </c>
      <c r="D287" s="215" t="s">
        <v>190</v>
      </c>
      <c r="E287" s="216" t="s">
        <v>998</v>
      </c>
      <c r="F287" s="217" t="s">
        <v>999</v>
      </c>
      <c r="G287" s="218" t="s">
        <v>287</v>
      </c>
      <c r="H287" s="219">
        <v>3</v>
      </c>
      <c r="I287" s="220"/>
      <c r="J287" s="221">
        <f>ROUND(I287*H287,2)</f>
        <v>0</v>
      </c>
      <c r="K287" s="217" t="s">
        <v>194</v>
      </c>
      <c r="L287" s="47"/>
      <c r="M287" s="222" t="s">
        <v>19</v>
      </c>
      <c r="N287" s="223" t="s">
        <v>43</v>
      </c>
      <c r="O287" s="87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6" t="s">
        <v>265</v>
      </c>
      <c r="AT287" s="226" t="s">
        <v>190</v>
      </c>
      <c r="AU287" s="226" t="s">
        <v>81</v>
      </c>
      <c r="AY287" s="20" t="s">
        <v>187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20" t="s">
        <v>79</v>
      </c>
      <c r="BK287" s="227">
        <f>ROUND(I287*H287,2)</f>
        <v>0</v>
      </c>
      <c r="BL287" s="20" t="s">
        <v>265</v>
      </c>
      <c r="BM287" s="226" t="s">
        <v>1123</v>
      </c>
    </row>
    <row r="288" s="2" customFormat="1">
      <c r="A288" s="41"/>
      <c r="B288" s="42"/>
      <c r="C288" s="43"/>
      <c r="D288" s="228" t="s">
        <v>197</v>
      </c>
      <c r="E288" s="43"/>
      <c r="F288" s="229" t="s">
        <v>1001</v>
      </c>
      <c r="G288" s="43"/>
      <c r="H288" s="43"/>
      <c r="I288" s="230"/>
      <c r="J288" s="43"/>
      <c r="K288" s="43"/>
      <c r="L288" s="47"/>
      <c r="M288" s="231"/>
      <c r="N288" s="232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197</v>
      </c>
      <c r="AU288" s="20" t="s">
        <v>81</v>
      </c>
    </row>
    <row r="289" s="13" customFormat="1">
      <c r="A289" s="13"/>
      <c r="B289" s="233"/>
      <c r="C289" s="234"/>
      <c r="D289" s="235" t="s">
        <v>199</v>
      </c>
      <c r="E289" s="236" t="s">
        <v>19</v>
      </c>
      <c r="F289" s="237" t="s">
        <v>1124</v>
      </c>
      <c r="G289" s="234"/>
      <c r="H289" s="236" t="s">
        <v>19</v>
      </c>
      <c r="I289" s="238"/>
      <c r="J289" s="234"/>
      <c r="K289" s="234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199</v>
      </c>
      <c r="AU289" s="243" t="s">
        <v>81</v>
      </c>
      <c r="AV289" s="13" t="s">
        <v>79</v>
      </c>
      <c r="AW289" s="13" t="s">
        <v>33</v>
      </c>
      <c r="AX289" s="13" t="s">
        <v>72</v>
      </c>
      <c r="AY289" s="243" t="s">
        <v>187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1125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1002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3" customFormat="1">
      <c r="A292" s="13"/>
      <c r="B292" s="233"/>
      <c r="C292" s="234"/>
      <c r="D292" s="235" t="s">
        <v>199</v>
      </c>
      <c r="E292" s="236" t="s">
        <v>19</v>
      </c>
      <c r="F292" s="237" t="s">
        <v>1003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199</v>
      </c>
      <c r="AU292" s="243" t="s">
        <v>81</v>
      </c>
      <c r="AV292" s="13" t="s">
        <v>79</v>
      </c>
      <c r="AW292" s="13" t="s">
        <v>33</v>
      </c>
      <c r="AX292" s="13" t="s">
        <v>72</v>
      </c>
      <c r="AY292" s="243" t="s">
        <v>187</v>
      </c>
    </row>
    <row r="293" s="14" customFormat="1">
      <c r="A293" s="14"/>
      <c r="B293" s="244"/>
      <c r="C293" s="245"/>
      <c r="D293" s="235" t="s">
        <v>199</v>
      </c>
      <c r="E293" s="246" t="s">
        <v>19</v>
      </c>
      <c r="F293" s="247" t="s">
        <v>79</v>
      </c>
      <c r="G293" s="245"/>
      <c r="H293" s="248">
        <v>1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199</v>
      </c>
      <c r="AU293" s="254" t="s">
        <v>81</v>
      </c>
      <c r="AV293" s="14" t="s">
        <v>81</v>
      </c>
      <c r="AW293" s="14" t="s">
        <v>33</v>
      </c>
      <c r="AX293" s="14" t="s">
        <v>72</v>
      </c>
      <c r="AY293" s="254" t="s">
        <v>187</v>
      </c>
    </row>
    <row r="294" s="13" customFormat="1">
      <c r="A294" s="13"/>
      <c r="B294" s="233"/>
      <c r="C294" s="234"/>
      <c r="D294" s="235" t="s">
        <v>199</v>
      </c>
      <c r="E294" s="236" t="s">
        <v>19</v>
      </c>
      <c r="F294" s="237" t="s">
        <v>1126</v>
      </c>
      <c r="G294" s="234"/>
      <c r="H294" s="236" t="s">
        <v>19</v>
      </c>
      <c r="I294" s="238"/>
      <c r="J294" s="234"/>
      <c r="K294" s="234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199</v>
      </c>
      <c r="AU294" s="243" t="s">
        <v>81</v>
      </c>
      <c r="AV294" s="13" t="s">
        <v>79</v>
      </c>
      <c r="AW294" s="13" t="s">
        <v>33</v>
      </c>
      <c r="AX294" s="13" t="s">
        <v>72</v>
      </c>
      <c r="AY294" s="243" t="s">
        <v>187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428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1002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3" customFormat="1">
      <c r="A297" s="13"/>
      <c r="B297" s="233"/>
      <c r="C297" s="234"/>
      <c r="D297" s="235" t="s">
        <v>199</v>
      </c>
      <c r="E297" s="236" t="s">
        <v>19</v>
      </c>
      <c r="F297" s="237" t="s">
        <v>1003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199</v>
      </c>
      <c r="AU297" s="243" t="s">
        <v>81</v>
      </c>
      <c r="AV297" s="13" t="s">
        <v>79</v>
      </c>
      <c r="AW297" s="13" t="s">
        <v>33</v>
      </c>
      <c r="AX297" s="13" t="s">
        <v>72</v>
      </c>
      <c r="AY297" s="243" t="s">
        <v>187</v>
      </c>
    </row>
    <row r="298" s="14" customFormat="1">
      <c r="A298" s="14"/>
      <c r="B298" s="244"/>
      <c r="C298" s="245"/>
      <c r="D298" s="235" t="s">
        <v>199</v>
      </c>
      <c r="E298" s="246" t="s">
        <v>19</v>
      </c>
      <c r="F298" s="247" t="s">
        <v>79</v>
      </c>
      <c r="G298" s="245"/>
      <c r="H298" s="248">
        <v>1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199</v>
      </c>
      <c r="AU298" s="254" t="s">
        <v>81</v>
      </c>
      <c r="AV298" s="14" t="s">
        <v>81</v>
      </c>
      <c r="AW298" s="14" t="s">
        <v>33</v>
      </c>
      <c r="AX298" s="14" t="s">
        <v>72</v>
      </c>
      <c r="AY298" s="254" t="s">
        <v>187</v>
      </c>
    </row>
    <row r="299" s="13" customFormat="1">
      <c r="A299" s="13"/>
      <c r="B299" s="233"/>
      <c r="C299" s="234"/>
      <c r="D299" s="235" t="s">
        <v>199</v>
      </c>
      <c r="E299" s="236" t="s">
        <v>19</v>
      </c>
      <c r="F299" s="237" t="s">
        <v>1127</v>
      </c>
      <c r="G299" s="234"/>
      <c r="H299" s="236" t="s">
        <v>19</v>
      </c>
      <c r="I299" s="238"/>
      <c r="J299" s="234"/>
      <c r="K299" s="234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199</v>
      </c>
      <c r="AU299" s="243" t="s">
        <v>81</v>
      </c>
      <c r="AV299" s="13" t="s">
        <v>79</v>
      </c>
      <c r="AW299" s="13" t="s">
        <v>33</v>
      </c>
      <c r="AX299" s="13" t="s">
        <v>72</v>
      </c>
      <c r="AY299" s="243" t="s">
        <v>187</v>
      </c>
    </row>
    <row r="300" s="13" customFormat="1">
      <c r="A300" s="13"/>
      <c r="B300" s="233"/>
      <c r="C300" s="234"/>
      <c r="D300" s="235" t="s">
        <v>199</v>
      </c>
      <c r="E300" s="236" t="s">
        <v>19</v>
      </c>
      <c r="F300" s="237" t="s">
        <v>1090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199</v>
      </c>
      <c r="AU300" s="243" t="s">
        <v>81</v>
      </c>
      <c r="AV300" s="13" t="s">
        <v>79</v>
      </c>
      <c r="AW300" s="13" t="s">
        <v>33</v>
      </c>
      <c r="AX300" s="13" t="s">
        <v>72</v>
      </c>
      <c r="AY300" s="243" t="s">
        <v>187</v>
      </c>
    </row>
    <row r="301" s="13" customFormat="1">
      <c r="A301" s="13"/>
      <c r="B301" s="233"/>
      <c r="C301" s="234"/>
      <c r="D301" s="235" t="s">
        <v>199</v>
      </c>
      <c r="E301" s="236" t="s">
        <v>19</v>
      </c>
      <c r="F301" s="237" t="s">
        <v>1002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199</v>
      </c>
      <c r="AU301" s="243" t="s">
        <v>81</v>
      </c>
      <c r="AV301" s="13" t="s">
        <v>79</v>
      </c>
      <c r="AW301" s="13" t="s">
        <v>33</v>
      </c>
      <c r="AX301" s="13" t="s">
        <v>72</v>
      </c>
      <c r="AY301" s="243" t="s">
        <v>187</v>
      </c>
    </row>
    <row r="302" s="13" customFormat="1">
      <c r="A302" s="13"/>
      <c r="B302" s="233"/>
      <c r="C302" s="234"/>
      <c r="D302" s="235" t="s">
        <v>199</v>
      </c>
      <c r="E302" s="236" t="s">
        <v>19</v>
      </c>
      <c r="F302" s="237" t="s">
        <v>1003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199</v>
      </c>
      <c r="AU302" s="243" t="s">
        <v>81</v>
      </c>
      <c r="AV302" s="13" t="s">
        <v>79</v>
      </c>
      <c r="AW302" s="13" t="s">
        <v>33</v>
      </c>
      <c r="AX302" s="13" t="s">
        <v>72</v>
      </c>
      <c r="AY302" s="243" t="s">
        <v>187</v>
      </c>
    </row>
    <row r="303" s="14" customFormat="1">
      <c r="A303" s="14"/>
      <c r="B303" s="244"/>
      <c r="C303" s="245"/>
      <c r="D303" s="235" t="s">
        <v>199</v>
      </c>
      <c r="E303" s="246" t="s">
        <v>19</v>
      </c>
      <c r="F303" s="247" t="s">
        <v>79</v>
      </c>
      <c r="G303" s="245"/>
      <c r="H303" s="248">
        <v>1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199</v>
      </c>
      <c r="AU303" s="254" t="s">
        <v>81</v>
      </c>
      <c r="AV303" s="14" t="s">
        <v>81</v>
      </c>
      <c r="AW303" s="14" t="s">
        <v>33</v>
      </c>
      <c r="AX303" s="14" t="s">
        <v>72</v>
      </c>
      <c r="AY303" s="254" t="s">
        <v>187</v>
      </c>
    </row>
    <row r="304" s="15" customFormat="1">
      <c r="A304" s="15"/>
      <c r="B304" s="255"/>
      <c r="C304" s="256"/>
      <c r="D304" s="235" t="s">
        <v>199</v>
      </c>
      <c r="E304" s="257" t="s">
        <v>19</v>
      </c>
      <c r="F304" s="258" t="s">
        <v>210</v>
      </c>
      <c r="G304" s="256"/>
      <c r="H304" s="259">
        <v>3</v>
      </c>
      <c r="I304" s="260"/>
      <c r="J304" s="256"/>
      <c r="K304" s="256"/>
      <c r="L304" s="261"/>
      <c r="M304" s="262"/>
      <c r="N304" s="263"/>
      <c r="O304" s="263"/>
      <c r="P304" s="263"/>
      <c r="Q304" s="263"/>
      <c r="R304" s="263"/>
      <c r="S304" s="263"/>
      <c r="T304" s="264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5" t="s">
        <v>199</v>
      </c>
      <c r="AU304" s="265" t="s">
        <v>81</v>
      </c>
      <c r="AV304" s="15" t="s">
        <v>195</v>
      </c>
      <c r="AW304" s="15" t="s">
        <v>33</v>
      </c>
      <c r="AX304" s="15" t="s">
        <v>79</v>
      </c>
      <c r="AY304" s="265" t="s">
        <v>187</v>
      </c>
    </row>
    <row r="305" s="2" customFormat="1" ht="16.5" customHeight="1">
      <c r="A305" s="41"/>
      <c r="B305" s="42"/>
      <c r="C305" s="269" t="s">
        <v>413</v>
      </c>
      <c r="D305" s="269" t="s">
        <v>648</v>
      </c>
      <c r="E305" s="270" t="s">
        <v>1004</v>
      </c>
      <c r="F305" s="271" t="s">
        <v>1005</v>
      </c>
      <c r="G305" s="272" t="s">
        <v>287</v>
      </c>
      <c r="H305" s="273">
        <v>3</v>
      </c>
      <c r="I305" s="274"/>
      <c r="J305" s="275">
        <f>ROUND(I305*H305,2)</f>
        <v>0</v>
      </c>
      <c r="K305" s="271" t="s">
        <v>19</v>
      </c>
      <c r="L305" s="276"/>
      <c r="M305" s="277" t="s">
        <v>19</v>
      </c>
      <c r="N305" s="278" t="s">
        <v>43</v>
      </c>
      <c r="O305" s="87"/>
      <c r="P305" s="224">
        <f>O305*H305</f>
        <v>0</v>
      </c>
      <c r="Q305" s="224">
        <v>0.00014999999999999999</v>
      </c>
      <c r="R305" s="224">
        <f>Q305*H305</f>
        <v>0.00044999999999999999</v>
      </c>
      <c r="S305" s="224">
        <v>0</v>
      </c>
      <c r="T305" s="225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6" t="s">
        <v>745</v>
      </c>
      <c r="AT305" s="226" t="s">
        <v>648</v>
      </c>
      <c r="AU305" s="226" t="s">
        <v>81</v>
      </c>
      <c r="AY305" s="20" t="s">
        <v>187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20" t="s">
        <v>79</v>
      </c>
      <c r="BK305" s="227">
        <f>ROUND(I305*H305,2)</f>
        <v>0</v>
      </c>
      <c r="BL305" s="20" t="s">
        <v>265</v>
      </c>
      <c r="BM305" s="226" t="s">
        <v>1128</v>
      </c>
    </row>
    <row r="306" s="13" customFormat="1">
      <c r="A306" s="13"/>
      <c r="B306" s="233"/>
      <c r="C306" s="234"/>
      <c r="D306" s="235" t="s">
        <v>199</v>
      </c>
      <c r="E306" s="236" t="s">
        <v>19</v>
      </c>
      <c r="F306" s="237" t="s">
        <v>1124</v>
      </c>
      <c r="G306" s="234"/>
      <c r="H306" s="236" t="s">
        <v>19</v>
      </c>
      <c r="I306" s="238"/>
      <c r="J306" s="234"/>
      <c r="K306" s="234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199</v>
      </c>
      <c r="AU306" s="243" t="s">
        <v>81</v>
      </c>
      <c r="AV306" s="13" t="s">
        <v>79</v>
      </c>
      <c r="AW306" s="13" t="s">
        <v>33</v>
      </c>
      <c r="AX306" s="13" t="s">
        <v>72</v>
      </c>
      <c r="AY306" s="243" t="s">
        <v>187</v>
      </c>
    </row>
    <row r="307" s="13" customFormat="1">
      <c r="A307" s="13"/>
      <c r="B307" s="233"/>
      <c r="C307" s="234"/>
      <c r="D307" s="235" t="s">
        <v>199</v>
      </c>
      <c r="E307" s="236" t="s">
        <v>19</v>
      </c>
      <c r="F307" s="237" t="s">
        <v>1090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199</v>
      </c>
      <c r="AU307" s="243" t="s">
        <v>81</v>
      </c>
      <c r="AV307" s="13" t="s">
        <v>79</v>
      </c>
      <c r="AW307" s="13" t="s">
        <v>33</v>
      </c>
      <c r="AX307" s="13" t="s">
        <v>72</v>
      </c>
      <c r="AY307" s="243" t="s">
        <v>187</v>
      </c>
    </row>
    <row r="308" s="13" customFormat="1">
      <c r="A308" s="13"/>
      <c r="B308" s="233"/>
      <c r="C308" s="234"/>
      <c r="D308" s="235" t="s">
        <v>199</v>
      </c>
      <c r="E308" s="236" t="s">
        <v>19</v>
      </c>
      <c r="F308" s="237" t="s">
        <v>1002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199</v>
      </c>
      <c r="AU308" s="243" t="s">
        <v>81</v>
      </c>
      <c r="AV308" s="13" t="s">
        <v>79</v>
      </c>
      <c r="AW308" s="13" t="s">
        <v>33</v>
      </c>
      <c r="AX308" s="13" t="s">
        <v>72</v>
      </c>
      <c r="AY308" s="243" t="s">
        <v>187</v>
      </c>
    </row>
    <row r="309" s="13" customFormat="1">
      <c r="A309" s="13"/>
      <c r="B309" s="233"/>
      <c r="C309" s="234"/>
      <c r="D309" s="235" t="s">
        <v>199</v>
      </c>
      <c r="E309" s="236" t="s">
        <v>19</v>
      </c>
      <c r="F309" s="237" t="s">
        <v>1003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199</v>
      </c>
      <c r="AU309" s="243" t="s">
        <v>81</v>
      </c>
      <c r="AV309" s="13" t="s">
        <v>79</v>
      </c>
      <c r="AW309" s="13" t="s">
        <v>33</v>
      </c>
      <c r="AX309" s="13" t="s">
        <v>72</v>
      </c>
      <c r="AY309" s="243" t="s">
        <v>187</v>
      </c>
    </row>
    <row r="310" s="14" customFormat="1">
      <c r="A310" s="14"/>
      <c r="B310" s="244"/>
      <c r="C310" s="245"/>
      <c r="D310" s="235" t="s">
        <v>199</v>
      </c>
      <c r="E310" s="246" t="s">
        <v>19</v>
      </c>
      <c r="F310" s="247" t="s">
        <v>79</v>
      </c>
      <c r="G310" s="245"/>
      <c r="H310" s="248">
        <v>1</v>
      </c>
      <c r="I310" s="249"/>
      <c r="J310" s="245"/>
      <c r="K310" s="245"/>
      <c r="L310" s="250"/>
      <c r="M310" s="251"/>
      <c r="N310" s="252"/>
      <c r="O310" s="252"/>
      <c r="P310" s="252"/>
      <c r="Q310" s="252"/>
      <c r="R310" s="252"/>
      <c r="S310" s="252"/>
      <c r="T310" s="25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4" t="s">
        <v>199</v>
      </c>
      <c r="AU310" s="254" t="s">
        <v>81</v>
      </c>
      <c r="AV310" s="14" t="s">
        <v>81</v>
      </c>
      <c r="AW310" s="14" t="s">
        <v>33</v>
      </c>
      <c r="AX310" s="14" t="s">
        <v>72</v>
      </c>
      <c r="AY310" s="254" t="s">
        <v>187</v>
      </c>
    </row>
    <row r="311" s="13" customFormat="1">
      <c r="A311" s="13"/>
      <c r="B311" s="233"/>
      <c r="C311" s="234"/>
      <c r="D311" s="235" t="s">
        <v>199</v>
      </c>
      <c r="E311" s="236" t="s">
        <v>19</v>
      </c>
      <c r="F311" s="237" t="s">
        <v>1126</v>
      </c>
      <c r="G311" s="234"/>
      <c r="H311" s="236" t="s">
        <v>19</v>
      </c>
      <c r="I311" s="238"/>
      <c r="J311" s="234"/>
      <c r="K311" s="234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199</v>
      </c>
      <c r="AU311" s="243" t="s">
        <v>81</v>
      </c>
      <c r="AV311" s="13" t="s">
        <v>79</v>
      </c>
      <c r="AW311" s="13" t="s">
        <v>33</v>
      </c>
      <c r="AX311" s="13" t="s">
        <v>72</v>
      </c>
      <c r="AY311" s="243" t="s">
        <v>187</v>
      </c>
    </row>
    <row r="312" s="13" customFormat="1">
      <c r="A312" s="13"/>
      <c r="B312" s="233"/>
      <c r="C312" s="234"/>
      <c r="D312" s="235" t="s">
        <v>199</v>
      </c>
      <c r="E312" s="236" t="s">
        <v>19</v>
      </c>
      <c r="F312" s="237" t="s">
        <v>428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199</v>
      </c>
      <c r="AU312" s="243" t="s">
        <v>81</v>
      </c>
      <c r="AV312" s="13" t="s">
        <v>79</v>
      </c>
      <c r="AW312" s="13" t="s">
        <v>33</v>
      </c>
      <c r="AX312" s="13" t="s">
        <v>72</v>
      </c>
      <c r="AY312" s="243" t="s">
        <v>187</v>
      </c>
    </row>
    <row r="313" s="13" customFormat="1">
      <c r="A313" s="13"/>
      <c r="B313" s="233"/>
      <c r="C313" s="234"/>
      <c r="D313" s="235" t="s">
        <v>199</v>
      </c>
      <c r="E313" s="236" t="s">
        <v>19</v>
      </c>
      <c r="F313" s="237" t="s">
        <v>1002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199</v>
      </c>
      <c r="AU313" s="243" t="s">
        <v>81</v>
      </c>
      <c r="AV313" s="13" t="s">
        <v>79</v>
      </c>
      <c r="AW313" s="13" t="s">
        <v>33</v>
      </c>
      <c r="AX313" s="13" t="s">
        <v>72</v>
      </c>
      <c r="AY313" s="243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1003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4" customFormat="1">
      <c r="A315" s="14"/>
      <c r="B315" s="244"/>
      <c r="C315" s="245"/>
      <c r="D315" s="235" t="s">
        <v>199</v>
      </c>
      <c r="E315" s="246" t="s">
        <v>19</v>
      </c>
      <c r="F315" s="247" t="s">
        <v>79</v>
      </c>
      <c r="G315" s="245"/>
      <c r="H315" s="248">
        <v>1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199</v>
      </c>
      <c r="AU315" s="254" t="s">
        <v>81</v>
      </c>
      <c r="AV315" s="14" t="s">
        <v>81</v>
      </c>
      <c r="AW315" s="14" t="s">
        <v>33</v>
      </c>
      <c r="AX315" s="14" t="s">
        <v>72</v>
      </c>
      <c r="AY315" s="254" t="s">
        <v>187</v>
      </c>
    </row>
    <row r="316" s="13" customFormat="1">
      <c r="A316" s="13"/>
      <c r="B316" s="233"/>
      <c r="C316" s="234"/>
      <c r="D316" s="235" t="s">
        <v>199</v>
      </c>
      <c r="E316" s="236" t="s">
        <v>19</v>
      </c>
      <c r="F316" s="237" t="s">
        <v>1127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199</v>
      </c>
      <c r="AU316" s="243" t="s">
        <v>81</v>
      </c>
      <c r="AV316" s="13" t="s">
        <v>79</v>
      </c>
      <c r="AW316" s="13" t="s">
        <v>33</v>
      </c>
      <c r="AX316" s="13" t="s">
        <v>72</v>
      </c>
      <c r="AY316" s="243" t="s">
        <v>187</v>
      </c>
    </row>
    <row r="317" s="13" customFormat="1">
      <c r="A317" s="13"/>
      <c r="B317" s="233"/>
      <c r="C317" s="234"/>
      <c r="D317" s="235" t="s">
        <v>199</v>
      </c>
      <c r="E317" s="236" t="s">
        <v>19</v>
      </c>
      <c r="F317" s="237" t="s">
        <v>1090</v>
      </c>
      <c r="G317" s="234"/>
      <c r="H317" s="236" t="s">
        <v>19</v>
      </c>
      <c r="I317" s="238"/>
      <c r="J317" s="234"/>
      <c r="K317" s="234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199</v>
      </c>
      <c r="AU317" s="243" t="s">
        <v>81</v>
      </c>
      <c r="AV317" s="13" t="s">
        <v>79</v>
      </c>
      <c r="AW317" s="13" t="s">
        <v>33</v>
      </c>
      <c r="AX317" s="13" t="s">
        <v>72</v>
      </c>
      <c r="AY317" s="243" t="s">
        <v>187</v>
      </c>
    </row>
    <row r="318" s="13" customFormat="1">
      <c r="A318" s="13"/>
      <c r="B318" s="233"/>
      <c r="C318" s="234"/>
      <c r="D318" s="235" t="s">
        <v>199</v>
      </c>
      <c r="E318" s="236" t="s">
        <v>19</v>
      </c>
      <c r="F318" s="237" t="s">
        <v>1002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199</v>
      </c>
      <c r="AU318" s="243" t="s">
        <v>81</v>
      </c>
      <c r="AV318" s="13" t="s">
        <v>79</v>
      </c>
      <c r="AW318" s="13" t="s">
        <v>33</v>
      </c>
      <c r="AX318" s="13" t="s">
        <v>72</v>
      </c>
      <c r="AY318" s="243" t="s">
        <v>187</v>
      </c>
    </row>
    <row r="319" s="13" customFormat="1">
      <c r="A319" s="13"/>
      <c r="B319" s="233"/>
      <c r="C319" s="234"/>
      <c r="D319" s="235" t="s">
        <v>199</v>
      </c>
      <c r="E319" s="236" t="s">
        <v>19</v>
      </c>
      <c r="F319" s="237" t="s">
        <v>1003</v>
      </c>
      <c r="G319" s="234"/>
      <c r="H319" s="236" t="s">
        <v>19</v>
      </c>
      <c r="I319" s="238"/>
      <c r="J319" s="234"/>
      <c r="K319" s="234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199</v>
      </c>
      <c r="AU319" s="243" t="s">
        <v>81</v>
      </c>
      <c r="AV319" s="13" t="s">
        <v>79</v>
      </c>
      <c r="AW319" s="13" t="s">
        <v>33</v>
      </c>
      <c r="AX319" s="13" t="s">
        <v>72</v>
      </c>
      <c r="AY319" s="243" t="s">
        <v>187</v>
      </c>
    </row>
    <row r="320" s="14" customFormat="1">
      <c r="A320" s="14"/>
      <c r="B320" s="244"/>
      <c r="C320" s="245"/>
      <c r="D320" s="235" t="s">
        <v>199</v>
      </c>
      <c r="E320" s="246" t="s">
        <v>19</v>
      </c>
      <c r="F320" s="247" t="s">
        <v>79</v>
      </c>
      <c r="G320" s="245"/>
      <c r="H320" s="248">
        <v>1</v>
      </c>
      <c r="I320" s="249"/>
      <c r="J320" s="245"/>
      <c r="K320" s="245"/>
      <c r="L320" s="250"/>
      <c r="M320" s="251"/>
      <c r="N320" s="252"/>
      <c r="O320" s="252"/>
      <c r="P320" s="252"/>
      <c r="Q320" s="252"/>
      <c r="R320" s="252"/>
      <c r="S320" s="252"/>
      <c r="T320" s="25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4" t="s">
        <v>199</v>
      </c>
      <c r="AU320" s="254" t="s">
        <v>81</v>
      </c>
      <c r="AV320" s="14" t="s">
        <v>81</v>
      </c>
      <c r="AW320" s="14" t="s">
        <v>33</v>
      </c>
      <c r="AX320" s="14" t="s">
        <v>72</v>
      </c>
      <c r="AY320" s="254" t="s">
        <v>187</v>
      </c>
    </row>
    <row r="321" s="15" customFormat="1">
      <c r="A321" s="15"/>
      <c r="B321" s="255"/>
      <c r="C321" s="256"/>
      <c r="D321" s="235" t="s">
        <v>199</v>
      </c>
      <c r="E321" s="257" t="s">
        <v>19</v>
      </c>
      <c r="F321" s="258" t="s">
        <v>210</v>
      </c>
      <c r="G321" s="256"/>
      <c r="H321" s="259">
        <v>3</v>
      </c>
      <c r="I321" s="260"/>
      <c r="J321" s="256"/>
      <c r="K321" s="256"/>
      <c r="L321" s="261"/>
      <c r="M321" s="262"/>
      <c r="N321" s="263"/>
      <c r="O321" s="263"/>
      <c r="P321" s="263"/>
      <c r="Q321" s="263"/>
      <c r="R321" s="263"/>
      <c r="S321" s="263"/>
      <c r="T321" s="264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5" t="s">
        <v>199</v>
      </c>
      <c r="AU321" s="265" t="s">
        <v>81</v>
      </c>
      <c r="AV321" s="15" t="s">
        <v>195</v>
      </c>
      <c r="AW321" s="15" t="s">
        <v>33</v>
      </c>
      <c r="AX321" s="15" t="s">
        <v>79</v>
      </c>
      <c r="AY321" s="265" t="s">
        <v>187</v>
      </c>
    </row>
    <row r="322" s="2" customFormat="1" ht="24.15" customHeight="1">
      <c r="A322" s="41"/>
      <c r="B322" s="42"/>
      <c r="C322" s="215" t="s">
        <v>747</v>
      </c>
      <c r="D322" s="215" t="s">
        <v>190</v>
      </c>
      <c r="E322" s="216" t="s">
        <v>1007</v>
      </c>
      <c r="F322" s="217" t="s">
        <v>1008</v>
      </c>
      <c r="G322" s="218" t="s">
        <v>233</v>
      </c>
      <c r="H322" s="219">
        <v>0.11700000000000001</v>
      </c>
      <c r="I322" s="220"/>
      <c r="J322" s="221">
        <f>ROUND(I322*H322,2)</f>
        <v>0</v>
      </c>
      <c r="K322" s="217" t="s">
        <v>194</v>
      </c>
      <c r="L322" s="47"/>
      <c r="M322" s="222" t="s">
        <v>19</v>
      </c>
      <c r="N322" s="223" t="s">
        <v>43</v>
      </c>
      <c r="O322" s="87"/>
      <c r="P322" s="224">
        <f>O322*H322</f>
        <v>0</v>
      </c>
      <c r="Q322" s="224">
        <v>0</v>
      </c>
      <c r="R322" s="224">
        <f>Q322*H322</f>
        <v>0</v>
      </c>
      <c r="S322" s="224">
        <v>0</v>
      </c>
      <c r="T322" s="225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6" t="s">
        <v>265</v>
      </c>
      <c r="AT322" s="226" t="s">
        <v>190</v>
      </c>
      <c r="AU322" s="226" t="s">
        <v>81</v>
      </c>
      <c r="AY322" s="20" t="s">
        <v>187</v>
      </c>
      <c r="BE322" s="227">
        <f>IF(N322="základní",J322,0)</f>
        <v>0</v>
      </c>
      <c r="BF322" s="227">
        <f>IF(N322="snížená",J322,0)</f>
        <v>0</v>
      </c>
      <c r="BG322" s="227">
        <f>IF(N322="zákl. přenesená",J322,0)</f>
        <v>0</v>
      </c>
      <c r="BH322" s="227">
        <f>IF(N322="sníž. přenesená",J322,0)</f>
        <v>0</v>
      </c>
      <c r="BI322" s="227">
        <f>IF(N322="nulová",J322,0)</f>
        <v>0</v>
      </c>
      <c r="BJ322" s="20" t="s">
        <v>79</v>
      </c>
      <c r="BK322" s="227">
        <f>ROUND(I322*H322,2)</f>
        <v>0</v>
      </c>
      <c r="BL322" s="20" t="s">
        <v>265</v>
      </c>
      <c r="BM322" s="226" t="s">
        <v>1129</v>
      </c>
    </row>
    <row r="323" s="2" customFormat="1">
      <c r="A323" s="41"/>
      <c r="B323" s="42"/>
      <c r="C323" s="43"/>
      <c r="D323" s="228" t="s">
        <v>197</v>
      </c>
      <c r="E323" s="43"/>
      <c r="F323" s="229" t="s">
        <v>1010</v>
      </c>
      <c r="G323" s="43"/>
      <c r="H323" s="43"/>
      <c r="I323" s="230"/>
      <c r="J323" s="43"/>
      <c r="K323" s="43"/>
      <c r="L323" s="47"/>
      <c r="M323" s="231"/>
      <c r="N323" s="232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197</v>
      </c>
      <c r="AU323" s="20" t="s">
        <v>81</v>
      </c>
    </row>
    <row r="324" s="12" customFormat="1" ht="22.8" customHeight="1">
      <c r="A324" s="12"/>
      <c r="B324" s="199"/>
      <c r="C324" s="200"/>
      <c r="D324" s="201" t="s">
        <v>71</v>
      </c>
      <c r="E324" s="213" t="s">
        <v>847</v>
      </c>
      <c r="F324" s="213" t="s">
        <v>848</v>
      </c>
      <c r="G324" s="200"/>
      <c r="H324" s="200"/>
      <c r="I324" s="203"/>
      <c r="J324" s="214">
        <f>BK324</f>
        <v>0</v>
      </c>
      <c r="K324" s="200"/>
      <c r="L324" s="205"/>
      <c r="M324" s="206"/>
      <c r="N324" s="207"/>
      <c r="O324" s="207"/>
      <c r="P324" s="208">
        <f>SUM(P325:P598)</f>
        <v>0</v>
      </c>
      <c r="Q324" s="207"/>
      <c r="R324" s="208">
        <f>SUM(R325:R598)</f>
        <v>0.065177291649999997</v>
      </c>
      <c r="S324" s="207"/>
      <c r="T324" s="209">
        <f>SUM(T325:T598)</f>
        <v>0.00152355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10" t="s">
        <v>81</v>
      </c>
      <c r="AT324" s="211" t="s">
        <v>71</v>
      </c>
      <c r="AU324" s="211" t="s">
        <v>79</v>
      </c>
      <c r="AY324" s="210" t="s">
        <v>187</v>
      </c>
      <c r="BK324" s="212">
        <f>SUM(BK325:BK598)</f>
        <v>0</v>
      </c>
    </row>
    <row r="325" s="2" customFormat="1" ht="16.5" customHeight="1">
      <c r="A325" s="41"/>
      <c r="B325" s="42"/>
      <c r="C325" s="215" t="s">
        <v>751</v>
      </c>
      <c r="D325" s="215" t="s">
        <v>190</v>
      </c>
      <c r="E325" s="216" t="s">
        <v>850</v>
      </c>
      <c r="F325" s="217" t="s">
        <v>851</v>
      </c>
      <c r="G325" s="218" t="s">
        <v>193</v>
      </c>
      <c r="H325" s="219">
        <v>38.215000000000003</v>
      </c>
      <c r="I325" s="220"/>
      <c r="J325" s="221">
        <f>ROUND(I325*H325,2)</f>
        <v>0</v>
      </c>
      <c r="K325" s="217" t="s">
        <v>194</v>
      </c>
      <c r="L325" s="47"/>
      <c r="M325" s="222" t="s">
        <v>19</v>
      </c>
      <c r="N325" s="223" t="s">
        <v>43</v>
      </c>
      <c r="O325" s="87"/>
      <c r="P325" s="224">
        <f>O325*H325</f>
        <v>0</v>
      </c>
      <c r="Q325" s="224">
        <v>0</v>
      </c>
      <c r="R325" s="224">
        <f>Q325*H325</f>
        <v>0</v>
      </c>
      <c r="S325" s="224">
        <v>3.0000000000000001E-05</v>
      </c>
      <c r="T325" s="225">
        <f>S325*H325</f>
        <v>0.00114645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6" t="s">
        <v>265</v>
      </c>
      <c r="AT325" s="226" t="s">
        <v>190</v>
      </c>
      <c r="AU325" s="226" t="s">
        <v>81</v>
      </c>
      <c r="AY325" s="20" t="s">
        <v>187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20" t="s">
        <v>79</v>
      </c>
      <c r="BK325" s="227">
        <f>ROUND(I325*H325,2)</f>
        <v>0</v>
      </c>
      <c r="BL325" s="20" t="s">
        <v>265</v>
      </c>
      <c r="BM325" s="226" t="s">
        <v>1130</v>
      </c>
    </row>
    <row r="326" s="2" customFormat="1">
      <c r="A326" s="41"/>
      <c r="B326" s="42"/>
      <c r="C326" s="43"/>
      <c r="D326" s="228" t="s">
        <v>197</v>
      </c>
      <c r="E326" s="43"/>
      <c r="F326" s="229" t="s">
        <v>853</v>
      </c>
      <c r="G326" s="43"/>
      <c r="H326" s="43"/>
      <c r="I326" s="230"/>
      <c r="J326" s="43"/>
      <c r="K326" s="43"/>
      <c r="L326" s="47"/>
      <c r="M326" s="231"/>
      <c r="N326" s="232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197</v>
      </c>
      <c r="AU326" s="20" t="s">
        <v>81</v>
      </c>
    </row>
    <row r="327" s="13" customFormat="1">
      <c r="A327" s="13"/>
      <c r="B327" s="233"/>
      <c r="C327" s="234"/>
      <c r="D327" s="235" t="s">
        <v>199</v>
      </c>
      <c r="E327" s="236" t="s">
        <v>19</v>
      </c>
      <c r="F327" s="237" t="s">
        <v>1131</v>
      </c>
      <c r="G327" s="234"/>
      <c r="H327" s="236" t="s">
        <v>19</v>
      </c>
      <c r="I327" s="238"/>
      <c r="J327" s="234"/>
      <c r="K327" s="234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199</v>
      </c>
      <c r="AU327" s="243" t="s">
        <v>81</v>
      </c>
      <c r="AV327" s="13" t="s">
        <v>79</v>
      </c>
      <c r="AW327" s="13" t="s">
        <v>33</v>
      </c>
      <c r="AX327" s="13" t="s">
        <v>72</v>
      </c>
      <c r="AY327" s="243" t="s">
        <v>187</v>
      </c>
    </row>
    <row r="328" s="13" customFormat="1">
      <c r="A328" s="13"/>
      <c r="B328" s="233"/>
      <c r="C328" s="234"/>
      <c r="D328" s="235" t="s">
        <v>199</v>
      </c>
      <c r="E328" s="236" t="s">
        <v>19</v>
      </c>
      <c r="F328" s="237" t="s">
        <v>426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199</v>
      </c>
      <c r="AU328" s="243" t="s">
        <v>81</v>
      </c>
      <c r="AV328" s="13" t="s">
        <v>79</v>
      </c>
      <c r="AW328" s="13" t="s">
        <v>33</v>
      </c>
      <c r="AX328" s="13" t="s">
        <v>72</v>
      </c>
      <c r="AY328" s="243" t="s">
        <v>187</v>
      </c>
    </row>
    <row r="329" s="13" customFormat="1">
      <c r="A329" s="13"/>
      <c r="B329" s="233"/>
      <c r="C329" s="234"/>
      <c r="D329" s="235" t="s">
        <v>199</v>
      </c>
      <c r="E329" s="236" t="s">
        <v>19</v>
      </c>
      <c r="F329" s="237" t="s">
        <v>855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199</v>
      </c>
      <c r="AU329" s="243" t="s">
        <v>81</v>
      </c>
      <c r="AV329" s="13" t="s">
        <v>79</v>
      </c>
      <c r="AW329" s="13" t="s">
        <v>33</v>
      </c>
      <c r="AX329" s="13" t="s">
        <v>72</v>
      </c>
      <c r="AY329" s="243" t="s">
        <v>187</v>
      </c>
    </row>
    <row r="330" s="13" customFormat="1">
      <c r="A330" s="13"/>
      <c r="B330" s="233"/>
      <c r="C330" s="234"/>
      <c r="D330" s="235" t="s">
        <v>199</v>
      </c>
      <c r="E330" s="236" t="s">
        <v>19</v>
      </c>
      <c r="F330" s="237" t="s">
        <v>856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199</v>
      </c>
      <c r="AU330" s="243" t="s">
        <v>81</v>
      </c>
      <c r="AV330" s="13" t="s">
        <v>79</v>
      </c>
      <c r="AW330" s="13" t="s">
        <v>33</v>
      </c>
      <c r="AX330" s="13" t="s">
        <v>72</v>
      </c>
      <c r="AY330" s="243" t="s">
        <v>187</v>
      </c>
    </row>
    <row r="331" s="14" customFormat="1">
      <c r="A331" s="14"/>
      <c r="B331" s="244"/>
      <c r="C331" s="245"/>
      <c r="D331" s="235" t="s">
        <v>199</v>
      </c>
      <c r="E331" s="246" t="s">
        <v>19</v>
      </c>
      <c r="F331" s="247" t="s">
        <v>1097</v>
      </c>
      <c r="G331" s="245"/>
      <c r="H331" s="248">
        <v>6.9749999999999996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199</v>
      </c>
      <c r="AU331" s="254" t="s">
        <v>81</v>
      </c>
      <c r="AV331" s="14" t="s">
        <v>81</v>
      </c>
      <c r="AW331" s="14" t="s">
        <v>33</v>
      </c>
      <c r="AX331" s="14" t="s">
        <v>72</v>
      </c>
      <c r="AY331" s="254" t="s">
        <v>187</v>
      </c>
    </row>
    <row r="332" s="13" customFormat="1">
      <c r="A332" s="13"/>
      <c r="B332" s="233"/>
      <c r="C332" s="234"/>
      <c r="D332" s="235" t="s">
        <v>199</v>
      </c>
      <c r="E332" s="236" t="s">
        <v>19</v>
      </c>
      <c r="F332" s="237" t="s">
        <v>1132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199</v>
      </c>
      <c r="AU332" s="243" t="s">
        <v>81</v>
      </c>
      <c r="AV332" s="13" t="s">
        <v>79</v>
      </c>
      <c r="AW332" s="13" t="s">
        <v>33</v>
      </c>
      <c r="AX332" s="13" t="s">
        <v>72</v>
      </c>
      <c r="AY332" s="243" t="s">
        <v>187</v>
      </c>
    </row>
    <row r="333" s="13" customFormat="1">
      <c r="A333" s="13"/>
      <c r="B333" s="233"/>
      <c r="C333" s="234"/>
      <c r="D333" s="235" t="s">
        <v>199</v>
      </c>
      <c r="E333" s="236" t="s">
        <v>19</v>
      </c>
      <c r="F333" s="237" t="s">
        <v>426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199</v>
      </c>
      <c r="AU333" s="243" t="s">
        <v>81</v>
      </c>
      <c r="AV333" s="13" t="s">
        <v>79</v>
      </c>
      <c r="AW333" s="13" t="s">
        <v>33</v>
      </c>
      <c r="AX333" s="13" t="s">
        <v>72</v>
      </c>
      <c r="AY333" s="243" t="s">
        <v>187</v>
      </c>
    </row>
    <row r="334" s="13" customFormat="1">
      <c r="A334" s="13"/>
      <c r="B334" s="233"/>
      <c r="C334" s="234"/>
      <c r="D334" s="235" t="s">
        <v>199</v>
      </c>
      <c r="E334" s="236" t="s">
        <v>19</v>
      </c>
      <c r="F334" s="237" t="s">
        <v>855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199</v>
      </c>
      <c r="AU334" s="243" t="s">
        <v>81</v>
      </c>
      <c r="AV334" s="13" t="s">
        <v>79</v>
      </c>
      <c r="AW334" s="13" t="s">
        <v>33</v>
      </c>
      <c r="AX334" s="13" t="s">
        <v>72</v>
      </c>
      <c r="AY334" s="243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856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4" customFormat="1">
      <c r="A336" s="14"/>
      <c r="B336" s="244"/>
      <c r="C336" s="245"/>
      <c r="D336" s="235" t="s">
        <v>199</v>
      </c>
      <c r="E336" s="246" t="s">
        <v>19</v>
      </c>
      <c r="F336" s="247" t="s">
        <v>606</v>
      </c>
      <c r="G336" s="245"/>
      <c r="H336" s="248">
        <v>9.0739999999999998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199</v>
      </c>
      <c r="AU336" s="254" t="s">
        <v>81</v>
      </c>
      <c r="AV336" s="14" t="s">
        <v>81</v>
      </c>
      <c r="AW336" s="14" t="s">
        <v>33</v>
      </c>
      <c r="AX336" s="14" t="s">
        <v>72</v>
      </c>
      <c r="AY336" s="254" t="s">
        <v>187</v>
      </c>
    </row>
    <row r="337" s="13" customFormat="1">
      <c r="A337" s="13"/>
      <c r="B337" s="233"/>
      <c r="C337" s="234"/>
      <c r="D337" s="235" t="s">
        <v>199</v>
      </c>
      <c r="E337" s="236" t="s">
        <v>19</v>
      </c>
      <c r="F337" s="237" t="s">
        <v>1133</v>
      </c>
      <c r="G337" s="234"/>
      <c r="H337" s="236" t="s">
        <v>19</v>
      </c>
      <c r="I337" s="238"/>
      <c r="J337" s="234"/>
      <c r="K337" s="234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199</v>
      </c>
      <c r="AU337" s="243" t="s">
        <v>81</v>
      </c>
      <c r="AV337" s="13" t="s">
        <v>79</v>
      </c>
      <c r="AW337" s="13" t="s">
        <v>33</v>
      </c>
      <c r="AX337" s="13" t="s">
        <v>72</v>
      </c>
      <c r="AY337" s="243" t="s">
        <v>187</v>
      </c>
    </row>
    <row r="338" s="13" customFormat="1">
      <c r="A338" s="13"/>
      <c r="B338" s="233"/>
      <c r="C338" s="234"/>
      <c r="D338" s="235" t="s">
        <v>199</v>
      </c>
      <c r="E338" s="236" t="s">
        <v>19</v>
      </c>
      <c r="F338" s="237" t="s">
        <v>1082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199</v>
      </c>
      <c r="AU338" s="243" t="s">
        <v>81</v>
      </c>
      <c r="AV338" s="13" t="s">
        <v>79</v>
      </c>
      <c r="AW338" s="13" t="s">
        <v>33</v>
      </c>
      <c r="AX338" s="13" t="s">
        <v>72</v>
      </c>
      <c r="AY338" s="243" t="s">
        <v>187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855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3" customFormat="1">
      <c r="A340" s="13"/>
      <c r="B340" s="233"/>
      <c r="C340" s="234"/>
      <c r="D340" s="235" t="s">
        <v>199</v>
      </c>
      <c r="E340" s="236" t="s">
        <v>19</v>
      </c>
      <c r="F340" s="237" t="s">
        <v>856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199</v>
      </c>
      <c r="AU340" s="243" t="s">
        <v>81</v>
      </c>
      <c r="AV340" s="13" t="s">
        <v>79</v>
      </c>
      <c r="AW340" s="13" t="s">
        <v>33</v>
      </c>
      <c r="AX340" s="13" t="s">
        <v>72</v>
      </c>
      <c r="AY340" s="243" t="s">
        <v>187</v>
      </c>
    </row>
    <row r="341" s="14" customFormat="1">
      <c r="A341" s="14"/>
      <c r="B341" s="244"/>
      <c r="C341" s="245"/>
      <c r="D341" s="235" t="s">
        <v>199</v>
      </c>
      <c r="E341" s="246" t="s">
        <v>19</v>
      </c>
      <c r="F341" s="247" t="s">
        <v>950</v>
      </c>
      <c r="G341" s="245"/>
      <c r="H341" s="248">
        <v>1.7250000000000001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199</v>
      </c>
      <c r="AU341" s="254" t="s">
        <v>81</v>
      </c>
      <c r="AV341" s="14" t="s">
        <v>81</v>
      </c>
      <c r="AW341" s="14" t="s">
        <v>33</v>
      </c>
      <c r="AX341" s="14" t="s">
        <v>72</v>
      </c>
      <c r="AY341" s="254" t="s">
        <v>187</v>
      </c>
    </row>
    <row r="342" s="13" customFormat="1">
      <c r="A342" s="13"/>
      <c r="B342" s="233"/>
      <c r="C342" s="234"/>
      <c r="D342" s="235" t="s">
        <v>199</v>
      </c>
      <c r="E342" s="236" t="s">
        <v>19</v>
      </c>
      <c r="F342" s="237" t="s">
        <v>1134</v>
      </c>
      <c r="G342" s="234"/>
      <c r="H342" s="236" t="s">
        <v>19</v>
      </c>
      <c r="I342" s="238"/>
      <c r="J342" s="234"/>
      <c r="K342" s="234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199</v>
      </c>
      <c r="AU342" s="243" t="s">
        <v>81</v>
      </c>
      <c r="AV342" s="13" t="s">
        <v>79</v>
      </c>
      <c r="AW342" s="13" t="s">
        <v>33</v>
      </c>
      <c r="AX342" s="13" t="s">
        <v>72</v>
      </c>
      <c r="AY342" s="243" t="s">
        <v>187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430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3" customFormat="1">
      <c r="A344" s="13"/>
      <c r="B344" s="233"/>
      <c r="C344" s="234"/>
      <c r="D344" s="235" t="s">
        <v>199</v>
      </c>
      <c r="E344" s="236" t="s">
        <v>19</v>
      </c>
      <c r="F344" s="237" t="s">
        <v>855</v>
      </c>
      <c r="G344" s="234"/>
      <c r="H344" s="236" t="s">
        <v>19</v>
      </c>
      <c r="I344" s="238"/>
      <c r="J344" s="234"/>
      <c r="K344" s="234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199</v>
      </c>
      <c r="AU344" s="243" t="s">
        <v>81</v>
      </c>
      <c r="AV344" s="13" t="s">
        <v>79</v>
      </c>
      <c r="AW344" s="13" t="s">
        <v>33</v>
      </c>
      <c r="AX344" s="13" t="s">
        <v>72</v>
      </c>
      <c r="AY344" s="243" t="s">
        <v>187</v>
      </c>
    </row>
    <row r="345" s="13" customFormat="1">
      <c r="A345" s="13"/>
      <c r="B345" s="233"/>
      <c r="C345" s="234"/>
      <c r="D345" s="235" t="s">
        <v>199</v>
      </c>
      <c r="E345" s="236" t="s">
        <v>19</v>
      </c>
      <c r="F345" s="237" t="s">
        <v>856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199</v>
      </c>
      <c r="AU345" s="243" t="s">
        <v>81</v>
      </c>
      <c r="AV345" s="13" t="s">
        <v>79</v>
      </c>
      <c r="AW345" s="13" t="s">
        <v>33</v>
      </c>
      <c r="AX345" s="13" t="s">
        <v>72</v>
      </c>
      <c r="AY345" s="243" t="s">
        <v>187</v>
      </c>
    </row>
    <row r="346" s="14" customFormat="1">
      <c r="A346" s="14"/>
      <c r="B346" s="244"/>
      <c r="C346" s="245"/>
      <c r="D346" s="235" t="s">
        <v>199</v>
      </c>
      <c r="E346" s="246" t="s">
        <v>19</v>
      </c>
      <c r="F346" s="247" t="s">
        <v>1135</v>
      </c>
      <c r="G346" s="245"/>
      <c r="H346" s="248">
        <v>8.9700000000000006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199</v>
      </c>
      <c r="AU346" s="254" t="s">
        <v>81</v>
      </c>
      <c r="AV346" s="14" t="s">
        <v>81</v>
      </c>
      <c r="AW346" s="14" t="s">
        <v>33</v>
      </c>
      <c r="AX346" s="14" t="s">
        <v>72</v>
      </c>
      <c r="AY346" s="254" t="s">
        <v>187</v>
      </c>
    </row>
    <row r="347" s="13" customFormat="1">
      <c r="A347" s="13"/>
      <c r="B347" s="233"/>
      <c r="C347" s="234"/>
      <c r="D347" s="235" t="s">
        <v>199</v>
      </c>
      <c r="E347" s="236" t="s">
        <v>19</v>
      </c>
      <c r="F347" s="237" t="s">
        <v>1136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199</v>
      </c>
      <c r="AU347" s="243" t="s">
        <v>81</v>
      </c>
      <c r="AV347" s="13" t="s">
        <v>79</v>
      </c>
      <c r="AW347" s="13" t="s">
        <v>33</v>
      </c>
      <c r="AX347" s="13" t="s">
        <v>72</v>
      </c>
      <c r="AY347" s="243" t="s">
        <v>187</v>
      </c>
    </row>
    <row r="348" s="13" customFormat="1">
      <c r="A348" s="13"/>
      <c r="B348" s="233"/>
      <c r="C348" s="234"/>
      <c r="D348" s="235" t="s">
        <v>199</v>
      </c>
      <c r="E348" s="236" t="s">
        <v>19</v>
      </c>
      <c r="F348" s="237" t="s">
        <v>430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199</v>
      </c>
      <c r="AU348" s="243" t="s">
        <v>81</v>
      </c>
      <c r="AV348" s="13" t="s">
        <v>79</v>
      </c>
      <c r="AW348" s="13" t="s">
        <v>33</v>
      </c>
      <c r="AX348" s="13" t="s">
        <v>72</v>
      </c>
      <c r="AY348" s="243" t="s">
        <v>187</v>
      </c>
    </row>
    <row r="349" s="13" customFormat="1">
      <c r="A349" s="13"/>
      <c r="B349" s="233"/>
      <c r="C349" s="234"/>
      <c r="D349" s="235" t="s">
        <v>199</v>
      </c>
      <c r="E349" s="236" t="s">
        <v>19</v>
      </c>
      <c r="F349" s="237" t="s">
        <v>855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199</v>
      </c>
      <c r="AU349" s="243" t="s">
        <v>81</v>
      </c>
      <c r="AV349" s="13" t="s">
        <v>79</v>
      </c>
      <c r="AW349" s="13" t="s">
        <v>33</v>
      </c>
      <c r="AX349" s="13" t="s">
        <v>72</v>
      </c>
      <c r="AY349" s="243" t="s">
        <v>187</v>
      </c>
    </row>
    <row r="350" s="13" customFormat="1">
      <c r="A350" s="13"/>
      <c r="B350" s="233"/>
      <c r="C350" s="234"/>
      <c r="D350" s="235" t="s">
        <v>199</v>
      </c>
      <c r="E350" s="236" t="s">
        <v>19</v>
      </c>
      <c r="F350" s="237" t="s">
        <v>856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199</v>
      </c>
      <c r="AU350" s="243" t="s">
        <v>81</v>
      </c>
      <c r="AV350" s="13" t="s">
        <v>79</v>
      </c>
      <c r="AW350" s="13" t="s">
        <v>33</v>
      </c>
      <c r="AX350" s="13" t="s">
        <v>72</v>
      </c>
      <c r="AY350" s="243" t="s">
        <v>187</v>
      </c>
    </row>
    <row r="351" s="14" customFormat="1">
      <c r="A351" s="14"/>
      <c r="B351" s="244"/>
      <c r="C351" s="245"/>
      <c r="D351" s="235" t="s">
        <v>199</v>
      </c>
      <c r="E351" s="246" t="s">
        <v>19</v>
      </c>
      <c r="F351" s="247" t="s">
        <v>1137</v>
      </c>
      <c r="G351" s="245"/>
      <c r="H351" s="248">
        <v>11.471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199</v>
      </c>
      <c r="AU351" s="254" t="s">
        <v>81</v>
      </c>
      <c r="AV351" s="14" t="s">
        <v>81</v>
      </c>
      <c r="AW351" s="14" t="s">
        <v>33</v>
      </c>
      <c r="AX351" s="14" t="s">
        <v>72</v>
      </c>
      <c r="AY351" s="254" t="s">
        <v>187</v>
      </c>
    </row>
    <row r="352" s="15" customFormat="1">
      <c r="A352" s="15"/>
      <c r="B352" s="255"/>
      <c r="C352" s="256"/>
      <c r="D352" s="235" t="s">
        <v>199</v>
      </c>
      <c r="E352" s="257" t="s">
        <v>19</v>
      </c>
      <c r="F352" s="258" t="s">
        <v>210</v>
      </c>
      <c r="G352" s="256"/>
      <c r="H352" s="259">
        <v>38.215000000000003</v>
      </c>
      <c r="I352" s="260"/>
      <c r="J352" s="256"/>
      <c r="K352" s="256"/>
      <c r="L352" s="261"/>
      <c r="M352" s="262"/>
      <c r="N352" s="263"/>
      <c r="O352" s="263"/>
      <c r="P352" s="263"/>
      <c r="Q352" s="263"/>
      <c r="R352" s="263"/>
      <c r="S352" s="263"/>
      <c r="T352" s="264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5" t="s">
        <v>199</v>
      </c>
      <c r="AU352" s="265" t="s">
        <v>81</v>
      </c>
      <c r="AV352" s="15" t="s">
        <v>195</v>
      </c>
      <c r="AW352" s="15" t="s">
        <v>33</v>
      </c>
      <c r="AX352" s="15" t="s">
        <v>79</v>
      </c>
      <c r="AY352" s="265" t="s">
        <v>187</v>
      </c>
    </row>
    <row r="353" s="2" customFormat="1" ht="16.5" customHeight="1">
      <c r="A353" s="41"/>
      <c r="B353" s="42"/>
      <c r="C353" s="269" t="s">
        <v>761</v>
      </c>
      <c r="D353" s="269" t="s">
        <v>648</v>
      </c>
      <c r="E353" s="270" t="s">
        <v>863</v>
      </c>
      <c r="F353" s="271" t="s">
        <v>864</v>
      </c>
      <c r="G353" s="272" t="s">
        <v>193</v>
      </c>
      <c r="H353" s="273">
        <v>42.036999999999999</v>
      </c>
      <c r="I353" s="274"/>
      <c r="J353" s="275">
        <f>ROUND(I353*H353,2)</f>
        <v>0</v>
      </c>
      <c r="K353" s="271" t="s">
        <v>194</v>
      </c>
      <c r="L353" s="276"/>
      <c r="M353" s="277" t="s">
        <v>19</v>
      </c>
      <c r="N353" s="278" t="s">
        <v>43</v>
      </c>
      <c r="O353" s="87"/>
      <c r="P353" s="224">
        <f>O353*H353</f>
        <v>0</v>
      </c>
      <c r="Q353" s="224">
        <v>2.0000000000000002E-05</v>
      </c>
      <c r="R353" s="224">
        <f>Q353*H353</f>
        <v>0.00084074000000000009</v>
      </c>
      <c r="S353" s="224">
        <v>0</v>
      </c>
      <c r="T353" s="225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6" t="s">
        <v>745</v>
      </c>
      <c r="AT353" s="226" t="s">
        <v>648</v>
      </c>
      <c r="AU353" s="226" t="s">
        <v>81</v>
      </c>
      <c r="AY353" s="20" t="s">
        <v>187</v>
      </c>
      <c r="BE353" s="227">
        <f>IF(N353="základní",J353,0)</f>
        <v>0</v>
      </c>
      <c r="BF353" s="227">
        <f>IF(N353="snížená",J353,0)</f>
        <v>0</v>
      </c>
      <c r="BG353" s="227">
        <f>IF(N353="zákl. přenesená",J353,0)</f>
        <v>0</v>
      </c>
      <c r="BH353" s="227">
        <f>IF(N353="sníž. přenesená",J353,0)</f>
        <v>0</v>
      </c>
      <c r="BI353" s="227">
        <f>IF(N353="nulová",J353,0)</f>
        <v>0</v>
      </c>
      <c r="BJ353" s="20" t="s">
        <v>79</v>
      </c>
      <c r="BK353" s="227">
        <f>ROUND(I353*H353,2)</f>
        <v>0</v>
      </c>
      <c r="BL353" s="20" t="s">
        <v>265</v>
      </c>
      <c r="BM353" s="226" t="s">
        <v>1138</v>
      </c>
    </row>
    <row r="354" s="13" customFormat="1">
      <c r="A354" s="13"/>
      <c r="B354" s="233"/>
      <c r="C354" s="234"/>
      <c r="D354" s="235" t="s">
        <v>199</v>
      </c>
      <c r="E354" s="236" t="s">
        <v>19</v>
      </c>
      <c r="F354" s="237" t="s">
        <v>1131</v>
      </c>
      <c r="G354" s="234"/>
      <c r="H354" s="236" t="s">
        <v>19</v>
      </c>
      <c r="I354" s="238"/>
      <c r="J354" s="234"/>
      <c r="K354" s="234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199</v>
      </c>
      <c r="AU354" s="243" t="s">
        <v>81</v>
      </c>
      <c r="AV354" s="13" t="s">
        <v>79</v>
      </c>
      <c r="AW354" s="13" t="s">
        <v>33</v>
      </c>
      <c r="AX354" s="13" t="s">
        <v>72</v>
      </c>
      <c r="AY354" s="243" t="s">
        <v>187</v>
      </c>
    </row>
    <row r="355" s="13" customFormat="1">
      <c r="A355" s="13"/>
      <c r="B355" s="233"/>
      <c r="C355" s="234"/>
      <c r="D355" s="235" t="s">
        <v>199</v>
      </c>
      <c r="E355" s="236" t="s">
        <v>19</v>
      </c>
      <c r="F355" s="237" t="s">
        <v>426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199</v>
      </c>
      <c r="AU355" s="243" t="s">
        <v>81</v>
      </c>
      <c r="AV355" s="13" t="s">
        <v>79</v>
      </c>
      <c r="AW355" s="13" t="s">
        <v>33</v>
      </c>
      <c r="AX355" s="13" t="s">
        <v>72</v>
      </c>
      <c r="AY355" s="243" t="s">
        <v>187</v>
      </c>
    </row>
    <row r="356" s="13" customFormat="1">
      <c r="A356" s="13"/>
      <c r="B356" s="233"/>
      <c r="C356" s="234"/>
      <c r="D356" s="235" t="s">
        <v>199</v>
      </c>
      <c r="E356" s="236" t="s">
        <v>19</v>
      </c>
      <c r="F356" s="237" t="s">
        <v>855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199</v>
      </c>
      <c r="AU356" s="243" t="s">
        <v>81</v>
      </c>
      <c r="AV356" s="13" t="s">
        <v>79</v>
      </c>
      <c r="AW356" s="13" t="s">
        <v>33</v>
      </c>
      <c r="AX356" s="13" t="s">
        <v>72</v>
      </c>
      <c r="AY356" s="243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856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4" customFormat="1">
      <c r="A358" s="14"/>
      <c r="B358" s="244"/>
      <c r="C358" s="245"/>
      <c r="D358" s="235" t="s">
        <v>199</v>
      </c>
      <c r="E358" s="246" t="s">
        <v>19</v>
      </c>
      <c r="F358" s="247" t="s">
        <v>1097</v>
      </c>
      <c r="G358" s="245"/>
      <c r="H358" s="248">
        <v>6.9749999999999996</v>
      </c>
      <c r="I358" s="249"/>
      <c r="J358" s="245"/>
      <c r="K358" s="245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199</v>
      </c>
      <c r="AU358" s="254" t="s">
        <v>81</v>
      </c>
      <c r="AV358" s="14" t="s">
        <v>81</v>
      </c>
      <c r="AW358" s="14" t="s">
        <v>33</v>
      </c>
      <c r="AX358" s="14" t="s">
        <v>72</v>
      </c>
      <c r="AY358" s="254" t="s">
        <v>187</v>
      </c>
    </row>
    <row r="359" s="13" customFormat="1">
      <c r="A359" s="13"/>
      <c r="B359" s="233"/>
      <c r="C359" s="234"/>
      <c r="D359" s="235" t="s">
        <v>199</v>
      </c>
      <c r="E359" s="236" t="s">
        <v>19</v>
      </c>
      <c r="F359" s="237" t="s">
        <v>1132</v>
      </c>
      <c r="G359" s="234"/>
      <c r="H359" s="236" t="s">
        <v>19</v>
      </c>
      <c r="I359" s="238"/>
      <c r="J359" s="234"/>
      <c r="K359" s="234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199</v>
      </c>
      <c r="AU359" s="243" t="s">
        <v>81</v>
      </c>
      <c r="AV359" s="13" t="s">
        <v>79</v>
      </c>
      <c r="AW359" s="13" t="s">
        <v>33</v>
      </c>
      <c r="AX359" s="13" t="s">
        <v>72</v>
      </c>
      <c r="AY359" s="243" t="s">
        <v>187</v>
      </c>
    </row>
    <row r="360" s="13" customFormat="1">
      <c r="A360" s="13"/>
      <c r="B360" s="233"/>
      <c r="C360" s="234"/>
      <c r="D360" s="235" t="s">
        <v>199</v>
      </c>
      <c r="E360" s="236" t="s">
        <v>19</v>
      </c>
      <c r="F360" s="237" t="s">
        <v>426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199</v>
      </c>
      <c r="AU360" s="243" t="s">
        <v>81</v>
      </c>
      <c r="AV360" s="13" t="s">
        <v>79</v>
      </c>
      <c r="AW360" s="13" t="s">
        <v>33</v>
      </c>
      <c r="AX360" s="13" t="s">
        <v>72</v>
      </c>
      <c r="AY360" s="243" t="s">
        <v>187</v>
      </c>
    </row>
    <row r="361" s="13" customFormat="1">
      <c r="A361" s="13"/>
      <c r="B361" s="233"/>
      <c r="C361" s="234"/>
      <c r="D361" s="235" t="s">
        <v>199</v>
      </c>
      <c r="E361" s="236" t="s">
        <v>19</v>
      </c>
      <c r="F361" s="237" t="s">
        <v>855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199</v>
      </c>
      <c r="AU361" s="243" t="s">
        <v>81</v>
      </c>
      <c r="AV361" s="13" t="s">
        <v>79</v>
      </c>
      <c r="AW361" s="13" t="s">
        <v>33</v>
      </c>
      <c r="AX361" s="13" t="s">
        <v>72</v>
      </c>
      <c r="AY361" s="243" t="s">
        <v>187</v>
      </c>
    </row>
    <row r="362" s="13" customFormat="1">
      <c r="A362" s="13"/>
      <c r="B362" s="233"/>
      <c r="C362" s="234"/>
      <c r="D362" s="235" t="s">
        <v>199</v>
      </c>
      <c r="E362" s="236" t="s">
        <v>19</v>
      </c>
      <c r="F362" s="237" t="s">
        <v>856</v>
      </c>
      <c r="G362" s="234"/>
      <c r="H362" s="236" t="s">
        <v>19</v>
      </c>
      <c r="I362" s="238"/>
      <c r="J362" s="234"/>
      <c r="K362" s="234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199</v>
      </c>
      <c r="AU362" s="243" t="s">
        <v>81</v>
      </c>
      <c r="AV362" s="13" t="s">
        <v>79</v>
      </c>
      <c r="AW362" s="13" t="s">
        <v>33</v>
      </c>
      <c r="AX362" s="13" t="s">
        <v>72</v>
      </c>
      <c r="AY362" s="243" t="s">
        <v>187</v>
      </c>
    </row>
    <row r="363" s="14" customFormat="1">
      <c r="A363" s="14"/>
      <c r="B363" s="244"/>
      <c r="C363" s="245"/>
      <c r="D363" s="235" t="s">
        <v>199</v>
      </c>
      <c r="E363" s="246" t="s">
        <v>19</v>
      </c>
      <c r="F363" s="247" t="s">
        <v>606</v>
      </c>
      <c r="G363" s="245"/>
      <c r="H363" s="248">
        <v>9.0739999999999998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199</v>
      </c>
      <c r="AU363" s="254" t="s">
        <v>81</v>
      </c>
      <c r="AV363" s="14" t="s">
        <v>81</v>
      </c>
      <c r="AW363" s="14" t="s">
        <v>33</v>
      </c>
      <c r="AX363" s="14" t="s">
        <v>72</v>
      </c>
      <c r="AY363" s="254" t="s">
        <v>187</v>
      </c>
    </row>
    <row r="364" s="13" customFormat="1">
      <c r="A364" s="13"/>
      <c r="B364" s="233"/>
      <c r="C364" s="234"/>
      <c r="D364" s="235" t="s">
        <v>199</v>
      </c>
      <c r="E364" s="236" t="s">
        <v>19</v>
      </c>
      <c r="F364" s="237" t="s">
        <v>1133</v>
      </c>
      <c r="G364" s="234"/>
      <c r="H364" s="236" t="s">
        <v>19</v>
      </c>
      <c r="I364" s="238"/>
      <c r="J364" s="234"/>
      <c r="K364" s="234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199</v>
      </c>
      <c r="AU364" s="243" t="s">
        <v>81</v>
      </c>
      <c r="AV364" s="13" t="s">
        <v>79</v>
      </c>
      <c r="AW364" s="13" t="s">
        <v>33</v>
      </c>
      <c r="AX364" s="13" t="s">
        <v>72</v>
      </c>
      <c r="AY364" s="243" t="s">
        <v>187</v>
      </c>
    </row>
    <row r="365" s="13" customFormat="1">
      <c r="A365" s="13"/>
      <c r="B365" s="233"/>
      <c r="C365" s="234"/>
      <c r="D365" s="235" t="s">
        <v>199</v>
      </c>
      <c r="E365" s="236" t="s">
        <v>19</v>
      </c>
      <c r="F365" s="237" t="s">
        <v>1082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199</v>
      </c>
      <c r="AU365" s="243" t="s">
        <v>81</v>
      </c>
      <c r="AV365" s="13" t="s">
        <v>79</v>
      </c>
      <c r="AW365" s="13" t="s">
        <v>33</v>
      </c>
      <c r="AX365" s="13" t="s">
        <v>72</v>
      </c>
      <c r="AY365" s="243" t="s">
        <v>187</v>
      </c>
    </row>
    <row r="366" s="13" customFormat="1">
      <c r="A366" s="13"/>
      <c r="B366" s="233"/>
      <c r="C366" s="234"/>
      <c r="D366" s="235" t="s">
        <v>199</v>
      </c>
      <c r="E366" s="236" t="s">
        <v>19</v>
      </c>
      <c r="F366" s="237" t="s">
        <v>855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199</v>
      </c>
      <c r="AU366" s="243" t="s">
        <v>81</v>
      </c>
      <c r="AV366" s="13" t="s">
        <v>79</v>
      </c>
      <c r="AW366" s="13" t="s">
        <v>33</v>
      </c>
      <c r="AX366" s="13" t="s">
        <v>72</v>
      </c>
      <c r="AY366" s="243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856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4" customFormat="1">
      <c r="A368" s="14"/>
      <c r="B368" s="244"/>
      <c r="C368" s="245"/>
      <c r="D368" s="235" t="s">
        <v>199</v>
      </c>
      <c r="E368" s="246" t="s">
        <v>19</v>
      </c>
      <c r="F368" s="247" t="s">
        <v>950</v>
      </c>
      <c r="G368" s="245"/>
      <c r="H368" s="248">
        <v>1.7250000000000001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199</v>
      </c>
      <c r="AU368" s="254" t="s">
        <v>81</v>
      </c>
      <c r="AV368" s="14" t="s">
        <v>81</v>
      </c>
      <c r="AW368" s="14" t="s">
        <v>33</v>
      </c>
      <c r="AX368" s="14" t="s">
        <v>72</v>
      </c>
      <c r="AY368" s="254" t="s">
        <v>187</v>
      </c>
    </row>
    <row r="369" s="13" customFormat="1">
      <c r="A369" s="13"/>
      <c r="B369" s="233"/>
      <c r="C369" s="234"/>
      <c r="D369" s="235" t="s">
        <v>199</v>
      </c>
      <c r="E369" s="236" t="s">
        <v>19</v>
      </c>
      <c r="F369" s="237" t="s">
        <v>1134</v>
      </c>
      <c r="G369" s="234"/>
      <c r="H369" s="236" t="s">
        <v>19</v>
      </c>
      <c r="I369" s="238"/>
      <c r="J369" s="234"/>
      <c r="K369" s="234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199</v>
      </c>
      <c r="AU369" s="243" t="s">
        <v>81</v>
      </c>
      <c r="AV369" s="13" t="s">
        <v>79</v>
      </c>
      <c r="AW369" s="13" t="s">
        <v>33</v>
      </c>
      <c r="AX369" s="13" t="s">
        <v>72</v>
      </c>
      <c r="AY369" s="243" t="s">
        <v>187</v>
      </c>
    </row>
    <row r="370" s="13" customFormat="1">
      <c r="A370" s="13"/>
      <c r="B370" s="233"/>
      <c r="C370" s="234"/>
      <c r="D370" s="235" t="s">
        <v>199</v>
      </c>
      <c r="E370" s="236" t="s">
        <v>19</v>
      </c>
      <c r="F370" s="237" t="s">
        <v>430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199</v>
      </c>
      <c r="AU370" s="243" t="s">
        <v>81</v>
      </c>
      <c r="AV370" s="13" t="s">
        <v>79</v>
      </c>
      <c r="AW370" s="13" t="s">
        <v>33</v>
      </c>
      <c r="AX370" s="13" t="s">
        <v>72</v>
      </c>
      <c r="AY370" s="243" t="s">
        <v>187</v>
      </c>
    </row>
    <row r="371" s="13" customFormat="1">
      <c r="A371" s="13"/>
      <c r="B371" s="233"/>
      <c r="C371" s="234"/>
      <c r="D371" s="235" t="s">
        <v>199</v>
      </c>
      <c r="E371" s="236" t="s">
        <v>19</v>
      </c>
      <c r="F371" s="237" t="s">
        <v>855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199</v>
      </c>
      <c r="AU371" s="243" t="s">
        <v>81</v>
      </c>
      <c r="AV371" s="13" t="s">
        <v>79</v>
      </c>
      <c r="AW371" s="13" t="s">
        <v>33</v>
      </c>
      <c r="AX371" s="13" t="s">
        <v>72</v>
      </c>
      <c r="AY371" s="243" t="s">
        <v>187</v>
      </c>
    </row>
    <row r="372" s="13" customFormat="1">
      <c r="A372" s="13"/>
      <c r="B372" s="233"/>
      <c r="C372" s="234"/>
      <c r="D372" s="235" t="s">
        <v>199</v>
      </c>
      <c r="E372" s="236" t="s">
        <v>19</v>
      </c>
      <c r="F372" s="237" t="s">
        <v>856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199</v>
      </c>
      <c r="AU372" s="243" t="s">
        <v>81</v>
      </c>
      <c r="AV372" s="13" t="s">
        <v>79</v>
      </c>
      <c r="AW372" s="13" t="s">
        <v>33</v>
      </c>
      <c r="AX372" s="13" t="s">
        <v>72</v>
      </c>
      <c r="AY372" s="243" t="s">
        <v>187</v>
      </c>
    </row>
    <row r="373" s="14" customFormat="1">
      <c r="A373" s="14"/>
      <c r="B373" s="244"/>
      <c r="C373" s="245"/>
      <c r="D373" s="235" t="s">
        <v>199</v>
      </c>
      <c r="E373" s="246" t="s">
        <v>19</v>
      </c>
      <c r="F373" s="247" t="s">
        <v>1135</v>
      </c>
      <c r="G373" s="245"/>
      <c r="H373" s="248">
        <v>8.9700000000000006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199</v>
      </c>
      <c r="AU373" s="254" t="s">
        <v>81</v>
      </c>
      <c r="AV373" s="14" t="s">
        <v>81</v>
      </c>
      <c r="AW373" s="14" t="s">
        <v>33</v>
      </c>
      <c r="AX373" s="14" t="s">
        <v>72</v>
      </c>
      <c r="AY373" s="254" t="s">
        <v>187</v>
      </c>
    </row>
    <row r="374" s="13" customFormat="1">
      <c r="A374" s="13"/>
      <c r="B374" s="233"/>
      <c r="C374" s="234"/>
      <c r="D374" s="235" t="s">
        <v>199</v>
      </c>
      <c r="E374" s="236" t="s">
        <v>19</v>
      </c>
      <c r="F374" s="237" t="s">
        <v>1136</v>
      </c>
      <c r="G374" s="234"/>
      <c r="H374" s="236" t="s">
        <v>19</v>
      </c>
      <c r="I374" s="238"/>
      <c r="J374" s="234"/>
      <c r="K374" s="234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199</v>
      </c>
      <c r="AU374" s="243" t="s">
        <v>81</v>
      </c>
      <c r="AV374" s="13" t="s">
        <v>79</v>
      </c>
      <c r="AW374" s="13" t="s">
        <v>33</v>
      </c>
      <c r="AX374" s="13" t="s">
        <v>72</v>
      </c>
      <c r="AY374" s="243" t="s">
        <v>187</v>
      </c>
    </row>
    <row r="375" s="13" customFormat="1">
      <c r="A375" s="13"/>
      <c r="B375" s="233"/>
      <c r="C375" s="234"/>
      <c r="D375" s="235" t="s">
        <v>199</v>
      </c>
      <c r="E375" s="236" t="s">
        <v>19</v>
      </c>
      <c r="F375" s="237" t="s">
        <v>430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199</v>
      </c>
      <c r="AU375" s="243" t="s">
        <v>81</v>
      </c>
      <c r="AV375" s="13" t="s">
        <v>79</v>
      </c>
      <c r="AW375" s="13" t="s">
        <v>33</v>
      </c>
      <c r="AX375" s="13" t="s">
        <v>72</v>
      </c>
      <c r="AY375" s="243" t="s">
        <v>187</v>
      </c>
    </row>
    <row r="376" s="13" customFormat="1">
      <c r="A376" s="13"/>
      <c r="B376" s="233"/>
      <c r="C376" s="234"/>
      <c r="D376" s="235" t="s">
        <v>199</v>
      </c>
      <c r="E376" s="236" t="s">
        <v>19</v>
      </c>
      <c r="F376" s="237" t="s">
        <v>855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199</v>
      </c>
      <c r="AU376" s="243" t="s">
        <v>81</v>
      </c>
      <c r="AV376" s="13" t="s">
        <v>79</v>
      </c>
      <c r="AW376" s="13" t="s">
        <v>33</v>
      </c>
      <c r="AX376" s="13" t="s">
        <v>72</v>
      </c>
      <c r="AY376" s="243" t="s">
        <v>187</v>
      </c>
    </row>
    <row r="377" s="13" customFormat="1">
      <c r="A377" s="13"/>
      <c r="B377" s="233"/>
      <c r="C377" s="234"/>
      <c r="D377" s="235" t="s">
        <v>199</v>
      </c>
      <c r="E377" s="236" t="s">
        <v>19</v>
      </c>
      <c r="F377" s="237" t="s">
        <v>856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199</v>
      </c>
      <c r="AU377" s="243" t="s">
        <v>81</v>
      </c>
      <c r="AV377" s="13" t="s">
        <v>79</v>
      </c>
      <c r="AW377" s="13" t="s">
        <v>33</v>
      </c>
      <c r="AX377" s="13" t="s">
        <v>72</v>
      </c>
      <c r="AY377" s="243" t="s">
        <v>187</v>
      </c>
    </row>
    <row r="378" s="14" customFormat="1">
      <c r="A378" s="14"/>
      <c r="B378" s="244"/>
      <c r="C378" s="245"/>
      <c r="D378" s="235" t="s">
        <v>199</v>
      </c>
      <c r="E378" s="246" t="s">
        <v>19</v>
      </c>
      <c r="F378" s="247" t="s">
        <v>1137</v>
      </c>
      <c r="G378" s="245"/>
      <c r="H378" s="248">
        <v>11.471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199</v>
      </c>
      <c r="AU378" s="254" t="s">
        <v>81</v>
      </c>
      <c r="AV378" s="14" t="s">
        <v>81</v>
      </c>
      <c r="AW378" s="14" t="s">
        <v>33</v>
      </c>
      <c r="AX378" s="14" t="s">
        <v>72</v>
      </c>
      <c r="AY378" s="254" t="s">
        <v>187</v>
      </c>
    </row>
    <row r="379" s="15" customFormat="1">
      <c r="A379" s="15"/>
      <c r="B379" s="255"/>
      <c r="C379" s="256"/>
      <c r="D379" s="235" t="s">
        <v>199</v>
      </c>
      <c r="E379" s="257" t="s">
        <v>19</v>
      </c>
      <c r="F379" s="258" t="s">
        <v>210</v>
      </c>
      <c r="G379" s="256"/>
      <c r="H379" s="259">
        <v>38.215000000000003</v>
      </c>
      <c r="I379" s="260"/>
      <c r="J379" s="256"/>
      <c r="K379" s="256"/>
      <c r="L379" s="261"/>
      <c r="M379" s="262"/>
      <c r="N379" s="263"/>
      <c r="O379" s="263"/>
      <c r="P379" s="263"/>
      <c r="Q379" s="263"/>
      <c r="R379" s="263"/>
      <c r="S379" s="263"/>
      <c r="T379" s="264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5" t="s">
        <v>199</v>
      </c>
      <c r="AU379" s="265" t="s">
        <v>81</v>
      </c>
      <c r="AV379" s="15" t="s">
        <v>195</v>
      </c>
      <c r="AW379" s="15" t="s">
        <v>33</v>
      </c>
      <c r="AX379" s="15" t="s">
        <v>79</v>
      </c>
      <c r="AY379" s="265" t="s">
        <v>187</v>
      </c>
    </row>
    <row r="380" s="14" customFormat="1">
      <c r="A380" s="14"/>
      <c r="B380" s="244"/>
      <c r="C380" s="245"/>
      <c r="D380" s="235" t="s">
        <v>199</v>
      </c>
      <c r="E380" s="245"/>
      <c r="F380" s="247" t="s">
        <v>1139</v>
      </c>
      <c r="G380" s="245"/>
      <c r="H380" s="248">
        <v>42.036999999999999</v>
      </c>
      <c r="I380" s="249"/>
      <c r="J380" s="245"/>
      <c r="K380" s="245"/>
      <c r="L380" s="250"/>
      <c r="M380" s="251"/>
      <c r="N380" s="252"/>
      <c r="O380" s="252"/>
      <c r="P380" s="252"/>
      <c r="Q380" s="252"/>
      <c r="R380" s="252"/>
      <c r="S380" s="252"/>
      <c r="T380" s="25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4" t="s">
        <v>199</v>
      </c>
      <c r="AU380" s="254" t="s">
        <v>81</v>
      </c>
      <c r="AV380" s="14" t="s">
        <v>81</v>
      </c>
      <c r="AW380" s="14" t="s">
        <v>4</v>
      </c>
      <c r="AX380" s="14" t="s">
        <v>79</v>
      </c>
      <c r="AY380" s="254" t="s">
        <v>187</v>
      </c>
    </row>
    <row r="381" s="2" customFormat="1" ht="24.15" customHeight="1">
      <c r="A381" s="41"/>
      <c r="B381" s="42"/>
      <c r="C381" s="215" t="s">
        <v>7</v>
      </c>
      <c r="D381" s="215" t="s">
        <v>190</v>
      </c>
      <c r="E381" s="216" t="s">
        <v>868</v>
      </c>
      <c r="F381" s="217" t="s">
        <v>869</v>
      </c>
      <c r="G381" s="218" t="s">
        <v>193</v>
      </c>
      <c r="H381" s="219">
        <v>12.57</v>
      </c>
      <c r="I381" s="220"/>
      <c r="J381" s="221">
        <f>ROUND(I381*H381,2)</f>
        <v>0</v>
      </c>
      <c r="K381" s="217" t="s">
        <v>194</v>
      </c>
      <c r="L381" s="47"/>
      <c r="M381" s="222" t="s">
        <v>19</v>
      </c>
      <c r="N381" s="223" t="s">
        <v>43</v>
      </c>
      <c r="O381" s="87"/>
      <c r="P381" s="224">
        <f>O381*H381</f>
        <v>0</v>
      </c>
      <c r="Q381" s="224">
        <v>0</v>
      </c>
      <c r="R381" s="224">
        <f>Q381*H381</f>
        <v>0</v>
      </c>
      <c r="S381" s="224">
        <v>3.0000000000000001E-05</v>
      </c>
      <c r="T381" s="225">
        <f>S381*H381</f>
        <v>0.0003771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6" t="s">
        <v>265</v>
      </c>
      <c r="AT381" s="226" t="s">
        <v>190</v>
      </c>
      <c r="AU381" s="226" t="s">
        <v>81</v>
      </c>
      <c r="AY381" s="20" t="s">
        <v>187</v>
      </c>
      <c r="BE381" s="227">
        <f>IF(N381="základní",J381,0)</f>
        <v>0</v>
      </c>
      <c r="BF381" s="227">
        <f>IF(N381="snížená",J381,0)</f>
        <v>0</v>
      </c>
      <c r="BG381" s="227">
        <f>IF(N381="zákl. přenesená",J381,0)</f>
        <v>0</v>
      </c>
      <c r="BH381" s="227">
        <f>IF(N381="sníž. přenesená",J381,0)</f>
        <v>0</v>
      </c>
      <c r="BI381" s="227">
        <f>IF(N381="nulová",J381,0)</f>
        <v>0</v>
      </c>
      <c r="BJ381" s="20" t="s">
        <v>79</v>
      </c>
      <c r="BK381" s="227">
        <f>ROUND(I381*H381,2)</f>
        <v>0</v>
      </c>
      <c r="BL381" s="20" t="s">
        <v>265</v>
      </c>
      <c r="BM381" s="226" t="s">
        <v>1140</v>
      </c>
    </row>
    <row r="382" s="2" customFormat="1">
      <c r="A382" s="41"/>
      <c r="B382" s="42"/>
      <c r="C382" s="43"/>
      <c r="D382" s="228" t="s">
        <v>197</v>
      </c>
      <c r="E382" s="43"/>
      <c r="F382" s="229" t="s">
        <v>871</v>
      </c>
      <c r="G382" s="43"/>
      <c r="H382" s="43"/>
      <c r="I382" s="230"/>
      <c r="J382" s="43"/>
      <c r="K382" s="43"/>
      <c r="L382" s="47"/>
      <c r="M382" s="231"/>
      <c r="N382" s="232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197</v>
      </c>
      <c r="AU382" s="20" t="s">
        <v>81</v>
      </c>
    </row>
    <row r="383" s="13" customFormat="1">
      <c r="A383" s="13"/>
      <c r="B383" s="233"/>
      <c r="C383" s="234"/>
      <c r="D383" s="235" t="s">
        <v>199</v>
      </c>
      <c r="E383" s="236" t="s">
        <v>19</v>
      </c>
      <c r="F383" s="237" t="s">
        <v>1141</v>
      </c>
      <c r="G383" s="234"/>
      <c r="H383" s="236" t="s">
        <v>19</v>
      </c>
      <c r="I383" s="238"/>
      <c r="J383" s="234"/>
      <c r="K383" s="234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199</v>
      </c>
      <c r="AU383" s="243" t="s">
        <v>81</v>
      </c>
      <c r="AV383" s="13" t="s">
        <v>79</v>
      </c>
      <c r="AW383" s="13" t="s">
        <v>33</v>
      </c>
      <c r="AX383" s="13" t="s">
        <v>72</v>
      </c>
      <c r="AY383" s="243" t="s">
        <v>187</v>
      </c>
    </row>
    <row r="384" s="13" customFormat="1">
      <c r="A384" s="13"/>
      <c r="B384" s="233"/>
      <c r="C384" s="234"/>
      <c r="D384" s="235" t="s">
        <v>199</v>
      </c>
      <c r="E384" s="236" t="s">
        <v>19</v>
      </c>
      <c r="F384" s="237" t="s">
        <v>426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199</v>
      </c>
      <c r="AU384" s="243" t="s">
        <v>81</v>
      </c>
      <c r="AV384" s="13" t="s">
        <v>79</v>
      </c>
      <c r="AW384" s="13" t="s">
        <v>33</v>
      </c>
      <c r="AX384" s="13" t="s">
        <v>72</v>
      </c>
      <c r="AY384" s="243" t="s">
        <v>187</v>
      </c>
    </row>
    <row r="385" s="13" customFormat="1">
      <c r="A385" s="13"/>
      <c r="B385" s="233"/>
      <c r="C385" s="234"/>
      <c r="D385" s="235" t="s">
        <v>199</v>
      </c>
      <c r="E385" s="236" t="s">
        <v>19</v>
      </c>
      <c r="F385" s="237" t="s">
        <v>855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199</v>
      </c>
      <c r="AU385" s="243" t="s">
        <v>81</v>
      </c>
      <c r="AV385" s="13" t="s">
        <v>79</v>
      </c>
      <c r="AW385" s="13" t="s">
        <v>33</v>
      </c>
      <c r="AX385" s="13" t="s">
        <v>72</v>
      </c>
      <c r="AY385" s="243" t="s">
        <v>187</v>
      </c>
    </row>
    <row r="386" s="13" customFormat="1">
      <c r="A386" s="13"/>
      <c r="B386" s="233"/>
      <c r="C386" s="234"/>
      <c r="D386" s="235" t="s">
        <v>199</v>
      </c>
      <c r="E386" s="236" t="s">
        <v>19</v>
      </c>
      <c r="F386" s="237" t="s">
        <v>1142</v>
      </c>
      <c r="G386" s="234"/>
      <c r="H386" s="236" t="s">
        <v>19</v>
      </c>
      <c r="I386" s="238"/>
      <c r="J386" s="234"/>
      <c r="K386" s="234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199</v>
      </c>
      <c r="AU386" s="243" t="s">
        <v>81</v>
      </c>
      <c r="AV386" s="13" t="s">
        <v>79</v>
      </c>
      <c r="AW386" s="13" t="s">
        <v>33</v>
      </c>
      <c r="AX386" s="13" t="s">
        <v>72</v>
      </c>
      <c r="AY386" s="243" t="s">
        <v>187</v>
      </c>
    </row>
    <row r="387" s="14" customFormat="1">
      <c r="A387" s="14"/>
      <c r="B387" s="244"/>
      <c r="C387" s="245"/>
      <c r="D387" s="235" t="s">
        <v>199</v>
      </c>
      <c r="E387" s="246" t="s">
        <v>19</v>
      </c>
      <c r="F387" s="247" t="s">
        <v>1143</v>
      </c>
      <c r="G387" s="245"/>
      <c r="H387" s="248">
        <v>1.44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199</v>
      </c>
      <c r="AU387" s="254" t="s">
        <v>81</v>
      </c>
      <c r="AV387" s="14" t="s">
        <v>81</v>
      </c>
      <c r="AW387" s="14" t="s">
        <v>33</v>
      </c>
      <c r="AX387" s="14" t="s">
        <v>72</v>
      </c>
      <c r="AY387" s="254" t="s">
        <v>187</v>
      </c>
    </row>
    <row r="388" s="13" customFormat="1">
      <c r="A388" s="13"/>
      <c r="B388" s="233"/>
      <c r="C388" s="234"/>
      <c r="D388" s="235" t="s">
        <v>199</v>
      </c>
      <c r="E388" s="236" t="s">
        <v>19</v>
      </c>
      <c r="F388" s="237" t="s">
        <v>1144</v>
      </c>
      <c r="G388" s="234"/>
      <c r="H388" s="236" t="s">
        <v>19</v>
      </c>
      <c r="I388" s="238"/>
      <c r="J388" s="234"/>
      <c r="K388" s="234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199</v>
      </c>
      <c r="AU388" s="243" t="s">
        <v>81</v>
      </c>
      <c r="AV388" s="13" t="s">
        <v>79</v>
      </c>
      <c r="AW388" s="13" t="s">
        <v>33</v>
      </c>
      <c r="AX388" s="13" t="s">
        <v>72</v>
      </c>
      <c r="AY388" s="243" t="s">
        <v>187</v>
      </c>
    </row>
    <row r="389" s="13" customFormat="1">
      <c r="A389" s="13"/>
      <c r="B389" s="233"/>
      <c r="C389" s="234"/>
      <c r="D389" s="235" t="s">
        <v>199</v>
      </c>
      <c r="E389" s="236" t="s">
        <v>19</v>
      </c>
      <c r="F389" s="237" t="s">
        <v>430</v>
      </c>
      <c r="G389" s="234"/>
      <c r="H389" s="236" t="s">
        <v>19</v>
      </c>
      <c r="I389" s="238"/>
      <c r="J389" s="234"/>
      <c r="K389" s="234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199</v>
      </c>
      <c r="AU389" s="243" t="s">
        <v>81</v>
      </c>
      <c r="AV389" s="13" t="s">
        <v>79</v>
      </c>
      <c r="AW389" s="13" t="s">
        <v>33</v>
      </c>
      <c r="AX389" s="13" t="s">
        <v>72</v>
      </c>
      <c r="AY389" s="243" t="s">
        <v>187</v>
      </c>
    </row>
    <row r="390" s="13" customFormat="1">
      <c r="A390" s="13"/>
      <c r="B390" s="233"/>
      <c r="C390" s="234"/>
      <c r="D390" s="235" t="s">
        <v>199</v>
      </c>
      <c r="E390" s="236" t="s">
        <v>19</v>
      </c>
      <c r="F390" s="237" t="s">
        <v>855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199</v>
      </c>
      <c r="AU390" s="243" t="s">
        <v>81</v>
      </c>
      <c r="AV390" s="13" t="s">
        <v>79</v>
      </c>
      <c r="AW390" s="13" t="s">
        <v>33</v>
      </c>
      <c r="AX390" s="13" t="s">
        <v>72</v>
      </c>
      <c r="AY390" s="243" t="s">
        <v>187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1142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4" customFormat="1">
      <c r="A392" s="14"/>
      <c r="B392" s="244"/>
      <c r="C392" s="245"/>
      <c r="D392" s="235" t="s">
        <v>199</v>
      </c>
      <c r="E392" s="246" t="s">
        <v>19</v>
      </c>
      <c r="F392" s="247" t="s">
        <v>1143</v>
      </c>
      <c r="G392" s="245"/>
      <c r="H392" s="248">
        <v>1.44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199</v>
      </c>
      <c r="AU392" s="254" t="s">
        <v>81</v>
      </c>
      <c r="AV392" s="14" t="s">
        <v>81</v>
      </c>
      <c r="AW392" s="14" t="s">
        <v>33</v>
      </c>
      <c r="AX392" s="14" t="s">
        <v>72</v>
      </c>
      <c r="AY392" s="254" t="s">
        <v>187</v>
      </c>
    </row>
    <row r="393" s="16" customFormat="1">
      <c r="A393" s="16"/>
      <c r="B393" s="279"/>
      <c r="C393" s="280"/>
      <c r="D393" s="235" t="s">
        <v>199</v>
      </c>
      <c r="E393" s="281" t="s">
        <v>19</v>
      </c>
      <c r="F393" s="282" t="s">
        <v>763</v>
      </c>
      <c r="G393" s="280"/>
      <c r="H393" s="283">
        <v>2.8799999999999999</v>
      </c>
      <c r="I393" s="284"/>
      <c r="J393" s="280"/>
      <c r="K393" s="280"/>
      <c r="L393" s="285"/>
      <c r="M393" s="286"/>
      <c r="N393" s="287"/>
      <c r="O393" s="287"/>
      <c r="P393" s="287"/>
      <c r="Q393" s="287"/>
      <c r="R393" s="287"/>
      <c r="S393" s="287"/>
      <c r="T393" s="288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T393" s="289" t="s">
        <v>199</v>
      </c>
      <c r="AU393" s="289" t="s">
        <v>81</v>
      </c>
      <c r="AV393" s="16" t="s">
        <v>230</v>
      </c>
      <c r="AW393" s="16" t="s">
        <v>33</v>
      </c>
      <c r="AX393" s="16" t="s">
        <v>72</v>
      </c>
      <c r="AY393" s="289" t="s">
        <v>187</v>
      </c>
    </row>
    <row r="394" s="13" customFormat="1">
      <c r="A394" s="13"/>
      <c r="B394" s="233"/>
      <c r="C394" s="234"/>
      <c r="D394" s="235" t="s">
        <v>199</v>
      </c>
      <c r="E394" s="236" t="s">
        <v>19</v>
      </c>
      <c r="F394" s="237" t="s">
        <v>1145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199</v>
      </c>
      <c r="AU394" s="243" t="s">
        <v>81</v>
      </c>
      <c r="AV394" s="13" t="s">
        <v>79</v>
      </c>
      <c r="AW394" s="13" t="s">
        <v>33</v>
      </c>
      <c r="AX394" s="13" t="s">
        <v>72</v>
      </c>
      <c r="AY394" s="243" t="s">
        <v>187</v>
      </c>
    </row>
    <row r="395" s="13" customFormat="1">
      <c r="A395" s="13"/>
      <c r="B395" s="233"/>
      <c r="C395" s="234"/>
      <c r="D395" s="235" t="s">
        <v>199</v>
      </c>
      <c r="E395" s="236" t="s">
        <v>19</v>
      </c>
      <c r="F395" s="237" t="s">
        <v>426</v>
      </c>
      <c r="G395" s="234"/>
      <c r="H395" s="236" t="s">
        <v>19</v>
      </c>
      <c r="I395" s="238"/>
      <c r="J395" s="234"/>
      <c r="K395" s="234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199</v>
      </c>
      <c r="AU395" s="243" t="s">
        <v>81</v>
      </c>
      <c r="AV395" s="13" t="s">
        <v>79</v>
      </c>
      <c r="AW395" s="13" t="s">
        <v>33</v>
      </c>
      <c r="AX395" s="13" t="s">
        <v>72</v>
      </c>
      <c r="AY395" s="243" t="s">
        <v>187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855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3" customFormat="1">
      <c r="A397" s="13"/>
      <c r="B397" s="233"/>
      <c r="C397" s="234"/>
      <c r="D397" s="235" t="s">
        <v>199</v>
      </c>
      <c r="E397" s="236" t="s">
        <v>19</v>
      </c>
      <c r="F397" s="237" t="s">
        <v>873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199</v>
      </c>
      <c r="AU397" s="243" t="s">
        <v>81</v>
      </c>
      <c r="AV397" s="13" t="s">
        <v>79</v>
      </c>
      <c r="AW397" s="13" t="s">
        <v>33</v>
      </c>
      <c r="AX397" s="13" t="s">
        <v>72</v>
      </c>
      <c r="AY397" s="243" t="s">
        <v>187</v>
      </c>
    </row>
    <row r="398" s="14" customFormat="1">
      <c r="A398" s="14"/>
      <c r="B398" s="244"/>
      <c r="C398" s="245"/>
      <c r="D398" s="235" t="s">
        <v>199</v>
      </c>
      <c r="E398" s="246" t="s">
        <v>19</v>
      </c>
      <c r="F398" s="247" t="s">
        <v>1046</v>
      </c>
      <c r="G398" s="245"/>
      <c r="H398" s="248">
        <v>2.9550000000000001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199</v>
      </c>
      <c r="AU398" s="254" t="s">
        <v>81</v>
      </c>
      <c r="AV398" s="14" t="s">
        <v>81</v>
      </c>
      <c r="AW398" s="14" t="s">
        <v>33</v>
      </c>
      <c r="AX398" s="14" t="s">
        <v>72</v>
      </c>
      <c r="AY398" s="254" t="s">
        <v>187</v>
      </c>
    </row>
    <row r="399" s="13" customFormat="1">
      <c r="A399" s="13"/>
      <c r="B399" s="233"/>
      <c r="C399" s="234"/>
      <c r="D399" s="235" t="s">
        <v>199</v>
      </c>
      <c r="E399" s="236" t="s">
        <v>19</v>
      </c>
      <c r="F399" s="237" t="s">
        <v>1146</v>
      </c>
      <c r="G399" s="234"/>
      <c r="H399" s="236" t="s">
        <v>19</v>
      </c>
      <c r="I399" s="238"/>
      <c r="J399" s="234"/>
      <c r="K399" s="234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199</v>
      </c>
      <c r="AU399" s="243" t="s">
        <v>81</v>
      </c>
      <c r="AV399" s="13" t="s">
        <v>79</v>
      </c>
      <c r="AW399" s="13" t="s">
        <v>33</v>
      </c>
      <c r="AX399" s="13" t="s">
        <v>72</v>
      </c>
      <c r="AY399" s="243" t="s">
        <v>187</v>
      </c>
    </row>
    <row r="400" s="13" customFormat="1">
      <c r="A400" s="13"/>
      <c r="B400" s="233"/>
      <c r="C400" s="234"/>
      <c r="D400" s="235" t="s">
        <v>199</v>
      </c>
      <c r="E400" s="236" t="s">
        <v>19</v>
      </c>
      <c r="F400" s="237" t="s">
        <v>426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199</v>
      </c>
      <c r="AU400" s="243" t="s">
        <v>81</v>
      </c>
      <c r="AV400" s="13" t="s">
        <v>79</v>
      </c>
      <c r="AW400" s="13" t="s">
        <v>33</v>
      </c>
      <c r="AX400" s="13" t="s">
        <v>72</v>
      </c>
      <c r="AY400" s="243" t="s">
        <v>187</v>
      </c>
    </row>
    <row r="401" s="13" customFormat="1">
      <c r="A401" s="13"/>
      <c r="B401" s="233"/>
      <c r="C401" s="234"/>
      <c r="D401" s="235" t="s">
        <v>199</v>
      </c>
      <c r="E401" s="236" t="s">
        <v>19</v>
      </c>
      <c r="F401" s="237" t="s">
        <v>855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199</v>
      </c>
      <c r="AU401" s="243" t="s">
        <v>81</v>
      </c>
      <c r="AV401" s="13" t="s">
        <v>79</v>
      </c>
      <c r="AW401" s="13" t="s">
        <v>33</v>
      </c>
      <c r="AX401" s="13" t="s">
        <v>72</v>
      </c>
      <c r="AY401" s="243" t="s">
        <v>187</v>
      </c>
    </row>
    <row r="402" s="13" customFormat="1">
      <c r="A402" s="13"/>
      <c r="B402" s="233"/>
      <c r="C402" s="234"/>
      <c r="D402" s="235" t="s">
        <v>199</v>
      </c>
      <c r="E402" s="236" t="s">
        <v>19</v>
      </c>
      <c r="F402" s="237" t="s">
        <v>873</v>
      </c>
      <c r="G402" s="234"/>
      <c r="H402" s="236" t="s">
        <v>19</v>
      </c>
      <c r="I402" s="238"/>
      <c r="J402" s="234"/>
      <c r="K402" s="234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199</v>
      </c>
      <c r="AU402" s="243" t="s">
        <v>81</v>
      </c>
      <c r="AV402" s="13" t="s">
        <v>79</v>
      </c>
      <c r="AW402" s="13" t="s">
        <v>33</v>
      </c>
      <c r="AX402" s="13" t="s">
        <v>72</v>
      </c>
      <c r="AY402" s="243" t="s">
        <v>187</v>
      </c>
    </row>
    <row r="403" s="14" customFormat="1">
      <c r="A403" s="14"/>
      <c r="B403" s="244"/>
      <c r="C403" s="245"/>
      <c r="D403" s="235" t="s">
        <v>199</v>
      </c>
      <c r="E403" s="246" t="s">
        <v>19</v>
      </c>
      <c r="F403" s="247" t="s">
        <v>1147</v>
      </c>
      <c r="G403" s="245"/>
      <c r="H403" s="248">
        <v>1.8899999999999999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199</v>
      </c>
      <c r="AU403" s="254" t="s">
        <v>81</v>
      </c>
      <c r="AV403" s="14" t="s">
        <v>81</v>
      </c>
      <c r="AW403" s="14" t="s">
        <v>33</v>
      </c>
      <c r="AX403" s="14" t="s">
        <v>72</v>
      </c>
      <c r="AY403" s="254" t="s">
        <v>187</v>
      </c>
    </row>
    <row r="404" s="13" customFormat="1">
      <c r="A404" s="13"/>
      <c r="B404" s="233"/>
      <c r="C404" s="234"/>
      <c r="D404" s="235" t="s">
        <v>199</v>
      </c>
      <c r="E404" s="236" t="s">
        <v>19</v>
      </c>
      <c r="F404" s="237" t="s">
        <v>1148</v>
      </c>
      <c r="G404" s="234"/>
      <c r="H404" s="236" t="s">
        <v>19</v>
      </c>
      <c r="I404" s="238"/>
      <c r="J404" s="234"/>
      <c r="K404" s="234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199</v>
      </c>
      <c r="AU404" s="243" t="s">
        <v>81</v>
      </c>
      <c r="AV404" s="13" t="s">
        <v>79</v>
      </c>
      <c r="AW404" s="13" t="s">
        <v>33</v>
      </c>
      <c r="AX404" s="13" t="s">
        <v>72</v>
      </c>
      <c r="AY404" s="243" t="s">
        <v>187</v>
      </c>
    </row>
    <row r="405" s="13" customFormat="1">
      <c r="A405" s="13"/>
      <c r="B405" s="233"/>
      <c r="C405" s="234"/>
      <c r="D405" s="235" t="s">
        <v>199</v>
      </c>
      <c r="E405" s="236" t="s">
        <v>19</v>
      </c>
      <c r="F405" s="237" t="s">
        <v>1082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199</v>
      </c>
      <c r="AU405" s="243" t="s">
        <v>81</v>
      </c>
      <c r="AV405" s="13" t="s">
        <v>79</v>
      </c>
      <c r="AW405" s="13" t="s">
        <v>33</v>
      </c>
      <c r="AX405" s="13" t="s">
        <v>72</v>
      </c>
      <c r="AY405" s="243" t="s">
        <v>187</v>
      </c>
    </row>
    <row r="406" s="13" customFormat="1">
      <c r="A406" s="13"/>
      <c r="B406" s="233"/>
      <c r="C406" s="234"/>
      <c r="D406" s="235" t="s">
        <v>199</v>
      </c>
      <c r="E406" s="236" t="s">
        <v>19</v>
      </c>
      <c r="F406" s="237" t="s">
        <v>855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199</v>
      </c>
      <c r="AU406" s="243" t="s">
        <v>81</v>
      </c>
      <c r="AV406" s="13" t="s">
        <v>79</v>
      </c>
      <c r="AW406" s="13" t="s">
        <v>33</v>
      </c>
      <c r="AX406" s="13" t="s">
        <v>72</v>
      </c>
      <c r="AY406" s="243" t="s">
        <v>187</v>
      </c>
    </row>
    <row r="407" s="13" customFormat="1">
      <c r="A407" s="13"/>
      <c r="B407" s="233"/>
      <c r="C407" s="234"/>
      <c r="D407" s="235" t="s">
        <v>199</v>
      </c>
      <c r="E407" s="236" t="s">
        <v>19</v>
      </c>
      <c r="F407" s="237" t="s">
        <v>873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199</v>
      </c>
      <c r="AU407" s="243" t="s">
        <v>81</v>
      </c>
      <c r="AV407" s="13" t="s">
        <v>79</v>
      </c>
      <c r="AW407" s="13" t="s">
        <v>33</v>
      </c>
      <c r="AX407" s="13" t="s">
        <v>72</v>
      </c>
      <c r="AY407" s="243" t="s">
        <v>187</v>
      </c>
    </row>
    <row r="408" s="14" customFormat="1">
      <c r="A408" s="14"/>
      <c r="B408" s="244"/>
      <c r="C408" s="245"/>
      <c r="D408" s="235" t="s">
        <v>199</v>
      </c>
      <c r="E408" s="246" t="s">
        <v>19</v>
      </c>
      <c r="F408" s="247" t="s">
        <v>209</v>
      </c>
      <c r="G408" s="245"/>
      <c r="H408" s="248">
        <v>1.1819999999999999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199</v>
      </c>
      <c r="AU408" s="254" t="s">
        <v>81</v>
      </c>
      <c r="AV408" s="14" t="s">
        <v>81</v>
      </c>
      <c r="AW408" s="14" t="s">
        <v>33</v>
      </c>
      <c r="AX408" s="14" t="s">
        <v>72</v>
      </c>
      <c r="AY408" s="254" t="s">
        <v>187</v>
      </c>
    </row>
    <row r="409" s="13" customFormat="1">
      <c r="A409" s="13"/>
      <c r="B409" s="233"/>
      <c r="C409" s="234"/>
      <c r="D409" s="235" t="s">
        <v>199</v>
      </c>
      <c r="E409" s="236" t="s">
        <v>19</v>
      </c>
      <c r="F409" s="237" t="s">
        <v>1149</v>
      </c>
      <c r="G409" s="234"/>
      <c r="H409" s="236" t="s">
        <v>19</v>
      </c>
      <c r="I409" s="238"/>
      <c r="J409" s="234"/>
      <c r="K409" s="234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199</v>
      </c>
      <c r="AU409" s="243" t="s">
        <v>81</v>
      </c>
      <c r="AV409" s="13" t="s">
        <v>79</v>
      </c>
      <c r="AW409" s="13" t="s">
        <v>33</v>
      </c>
      <c r="AX409" s="13" t="s">
        <v>72</v>
      </c>
      <c r="AY409" s="243" t="s">
        <v>187</v>
      </c>
    </row>
    <row r="410" s="13" customFormat="1">
      <c r="A410" s="13"/>
      <c r="B410" s="233"/>
      <c r="C410" s="234"/>
      <c r="D410" s="235" t="s">
        <v>199</v>
      </c>
      <c r="E410" s="236" t="s">
        <v>19</v>
      </c>
      <c r="F410" s="237" t="s">
        <v>430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199</v>
      </c>
      <c r="AU410" s="243" t="s">
        <v>81</v>
      </c>
      <c r="AV410" s="13" t="s">
        <v>79</v>
      </c>
      <c r="AW410" s="13" t="s">
        <v>33</v>
      </c>
      <c r="AX410" s="13" t="s">
        <v>72</v>
      </c>
      <c r="AY410" s="243" t="s">
        <v>187</v>
      </c>
    </row>
    <row r="411" s="13" customFormat="1">
      <c r="A411" s="13"/>
      <c r="B411" s="233"/>
      <c r="C411" s="234"/>
      <c r="D411" s="235" t="s">
        <v>199</v>
      </c>
      <c r="E411" s="236" t="s">
        <v>19</v>
      </c>
      <c r="F411" s="237" t="s">
        <v>855</v>
      </c>
      <c r="G411" s="234"/>
      <c r="H411" s="236" t="s">
        <v>19</v>
      </c>
      <c r="I411" s="238"/>
      <c r="J411" s="234"/>
      <c r="K411" s="234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199</v>
      </c>
      <c r="AU411" s="243" t="s">
        <v>81</v>
      </c>
      <c r="AV411" s="13" t="s">
        <v>79</v>
      </c>
      <c r="AW411" s="13" t="s">
        <v>33</v>
      </c>
      <c r="AX411" s="13" t="s">
        <v>72</v>
      </c>
      <c r="AY411" s="243" t="s">
        <v>187</v>
      </c>
    </row>
    <row r="412" s="13" customFormat="1">
      <c r="A412" s="13"/>
      <c r="B412" s="233"/>
      <c r="C412" s="234"/>
      <c r="D412" s="235" t="s">
        <v>199</v>
      </c>
      <c r="E412" s="236" t="s">
        <v>19</v>
      </c>
      <c r="F412" s="237" t="s">
        <v>873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199</v>
      </c>
      <c r="AU412" s="243" t="s">
        <v>81</v>
      </c>
      <c r="AV412" s="13" t="s">
        <v>79</v>
      </c>
      <c r="AW412" s="13" t="s">
        <v>33</v>
      </c>
      <c r="AX412" s="13" t="s">
        <v>72</v>
      </c>
      <c r="AY412" s="243" t="s">
        <v>187</v>
      </c>
    </row>
    <row r="413" s="14" customFormat="1">
      <c r="A413" s="14"/>
      <c r="B413" s="244"/>
      <c r="C413" s="245"/>
      <c r="D413" s="235" t="s">
        <v>199</v>
      </c>
      <c r="E413" s="246" t="s">
        <v>19</v>
      </c>
      <c r="F413" s="247" t="s">
        <v>1051</v>
      </c>
      <c r="G413" s="245"/>
      <c r="H413" s="248">
        <v>1.7729999999999999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199</v>
      </c>
      <c r="AU413" s="254" t="s">
        <v>81</v>
      </c>
      <c r="AV413" s="14" t="s">
        <v>81</v>
      </c>
      <c r="AW413" s="14" t="s">
        <v>33</v>
      </c>
      <c r="AX413" s="14" t="s">
        <v>72</v>
      </c>
      <c r="AY413" s="254" t="s">
        <v>187</v>
      </c>
    </row>
    <row r="414" s="13" customFormat="1">
      <c r="A414" s="13"/>
      <c r="B414" s="233"/>
      <c r="C414" s="234"/>
      <c r="D414" s="235" t="s">
        <v>199</v>
      </c>
      <c r="E414" s="236" t="s">
        <v>19</v>
      </c>
      <c r="F414" s="237" t="s">
        <v>1150</v>
      </c>
      <c r="G414" s="234"/>
      <c r="H414" s="236" t="s">
        <v>19</v>
      </c>
      <c r="I414" s="238"/>
      <c r="J414" s="234"/>
      <c r="K414" s="234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199</v>
      </c>
      <c r="AU414" s="243" t="s">
        <v>81</v>
      </c>
      <c r="AV414" s="13" t="s">
        <v>79</v>
      </c>
      <c r="AW414" s="13" t="s">
        <v>33</v>
      </c>
      <c r="AX414" s="13" t="s">
        <v>72</v>
      </c>
      <c r="AY414" s="243" t="s">
        <v>187</v>
      </c>
    </row>
    <row r="415" s="13" customFormat="1">
      <c r="A415" s="13"/>
      <c r="B415" s="233"/>
      <c r="C415" s="234"/>
      <c r="D415" s="235" t="s">
        <v>199</v>
      </c>
      <c r="E415" s="236" t="s">
        <v>19</v>
      </c>
      <c r="F415" s="237" t="s">
        <v>430</v>
      </c>
      <c r="G415" s="234"/>
      <c r="H415" s="236" t="s">
        <v>19</v>
      </c>
      <c r="I415" s="238"/>
      <c r="J415" s="234"/>
      <c r="K415" s="234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199</v>
      </c>
      <c r="AU415" s="243" t="s">
        <v>81</v>
      </c>
      <c r="AV415" s="13" t="s">
        <v>79</v>
      </c>
      <c r="AW415" s="13" t="s">
        <v>33</v>
      </c>
      <c r="AX415" s="13" t="s">
        <v>72</v>
      </c>
      <c r="AY415" s="243" t="s">
        <v>187</v>
      </c>
    </row>
    <row r="416" s="13" customFormat="1">
      <c r="A416" s="13"/>
      <c r="B416" s="233"/>
      <c r="C416" s="234"/>
      <c r="D416" s="235" t="s">
        <v>199</v>
      </c>
      <c r="E416" s="236" t="s">
        <v>19</v>
      </c>
      <c r="F416" s="237" t="s">
        <v>855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199</v>
      </c>
      <c r="AU416" s="243" t="s">
        <v>81</v>
      </c>
      <c r="AV416" s="13" t="s">
        <v>79</v>
      </c>
      <c r="AW416" s="13" t="s">
        <v>33</v>
      </c>
      <c r="AX416" s="13" t="s">
        <v>72</v>
      </c>
      <c r="AY416" s="243" t="s">
        <v>187</v>
      </c>
    </row>
    <row r="417" s="13" customFormat="1">
      <c r="A417" s="13"/>
      <c r="B417" s="233"/>
      <c r="C417" s="234"/>
      <c r="D417" s="235" t="s">
        <v>199</v>
      </c>
      <c r="E417" s="236" t="s">
        <v>19</v>
      </c>
      <c r="F417" s="237" t="s">
        <v>873</v>
      </c>
      <c r="G417" s="234"/>
      <c r="H417" s="236" t="s">
        <v>19</v>
      </c>
      <c r="I417" s="238"/>
      <c r="J417" s="234"/>
      <c r="K417" s="234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199</v>
      </c>
      <c r="AU417" s="243" t="s">
        <v>81</v>
      </c>
      <c r="AV417" s="13" t="s">
        <v>79</v>
      </c>
      <c r="AW417" s="13" t="s">
        <v>33</v>
      </c>
      <c r="AX417" s="13" t="s">
        <v>72</v>
      </c>
      <c r="AY417" s="243" t="s">
        <v>187</v>
      </c>
    </row>
    <row r="418" s="14" customFormat="1">
      <c r="A418" s="14"/>
      <c r="B418" s="244"/>
      <c r="C418" s="245"/>
      <c r="D418" s="235" t="s">
        <v>199</v>
      </c>
      <c r="E418" s="246" t="s">
        <v>19</v>
      </c>
      <c r="F418" s="247" t="s">
        <v>1147</v>
      </c>
      <c r="G418" s="245"/>
      <c r="H418" s="248">
        <v>1.8899999999999999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199</v>
      </c>
      <c r="AU418" s="254" t="s">
        <v>81</v>
      </c>
      <c r="AV418" s="14" t="s">
        <v>81</v>
      </c>
      <c r="AW418" s="14" t="s">
        <v>33</v>
      </c>
      <c r="AX418" s="14" t="s">
        <v>72</v>
      </c>
      <c r="AY418" s="254" t="s">
        <v>187</v>
      </c>
    </row>
    <row r="419" s="16" customFormat="1">
      <c r="A419" s="16"/>
      <c r="B419" s="279"/>
      <c r="C419" s="280"/>
      <c r="D419" s="235" t="s">
        <v>199</v>
      </c>
      <c r="E419" s="281" t="s">
        <v>19</v>
      </c>
      <c r="F419" s="282" t="s">
        <v>763</v>
      </c>
      <c r="G419" s="280"/>
      <c r="H419" s="283">
        <v>9.6899999999999995</v>
      </c>
      <c r="I419" s="284"/>
      <c r="J419" s="280"/>
      <c r="K419" s="280"/>
      <c r="L419" s="285"/>
      <c r="M419" s="286"/>
      <c r="N419" s="287"/>
      <c r="O419" s="287"/>
      <c r="P419" s="287"/>
      <c r="Q419" s="287"/>
      <c r="R419" s="287"/>
      <c r="S419" s="287"/>
      <c r="T419" s="288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T419" s="289" t="s">
        <v>199</v>
      </c>
      <c r="AU419" s="289" t="s">
        <v>81</v>
      </c>
      <c r="AV419" s="16" t="s">
        <v>230</v>
      </c>
      <c r="AW419" s="16" t="s">
        <v>33</v>
      </c>
      <c r="AX419" s="16" t="s">
        <v>72</v>
      </c>
      <c r="AY419" s="289" t="s">
        <v>187</v>
      </c>
    </row>
    <row r="420" s="15" customFormat="1">
      <c r="A420" s="15"/>
      <c r="B420" s="255"/>
      <c r="C420" s="256"/>
      <c r="D420" s="235" t="s">
        <v>199</v>
      </c>
      <c r="E420" s="257" t="s">
        <v>19</v>
      </c>
      <c r="F420" s="258" t="s">
        <v>210</v>
      </c>
      <c r="G420" s="256"/>
      <c r="H420" s="259">
        <v>12.57</v>
      </c>
      <c r="I420" s="260"/>
      <c r="J420" s="256"/>
      <c r="K420" s="256"/>
      <c r="L420" s="261"/>
      <c r="M420" s="262"/>
      <c r="N420" s="263"/>
      <c r="O420" s="263"/>
      <c r="P420" s="263"/>
      <c r="Q420" s="263"/>
      <c r="R420" s="263"/>
      <c r="S420" s="263"/>
      <c r="T420" s="264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5" t="s">
        <v>199</v>
      </c>
      <c r="AU420" s="265" t="s">
        <v>81</v>
      </c>
      <c r="AV420" s="15" t="s">
        <v>195</v>
      </c>
      <c r="AW420" s="15" t="s">
        <v>33</v>
      </c>
      <c r="AX420" s="15" t="s">
        <v>79</v>
      </c>
      <c r="AY420" s="265" t="s">
        <v>187</v>
      </c>
    </row>
    <row r="421" s="2" customFormat="1" ht="16.5" customHeight="1">
      <c r="A421" s="41"/>
      <c r="B421" s="42"/>
      <c r="C421" s="269" t="s">
        <v>772</v>
      </c>
      <c r="D421" s="269" t="s">
        <v>648</v>
      </c>
      <c r="E421" s="270" t="s">
        <v>863</v>
      </c>
      <c r="F421" s="271" t="s">
        <v>864</v>
      </c>
      <c r="G421" s="272" t="s">
        <v>193</v>
      </c>
      <c r="H421" s="273">
        <v>13.827</v>
      </c>
      <c r="I421" s="274"/>
      <c r="J421" s="275">
        <f>ROUND(I421*H421,2)</f>
        <v>0</v>
      </c>
      <c r="K421" s="271" t="s">
        <v>194</v>
      </c>
      <c r="L421" s="276"/>
      <c r="M421" s="277" t="s">
        <v>19</v>
      </c>
      <c r="N421" s="278" t="s">
        <v>43</v>
      </c>
      <c r="O421" s="87"/>
      <c r="P421" s="224">
        <f>O421*H421</f>
        <v>0</v>
      </c>
      <c r="Q421" s="224">
        <v>2.0000000000000002E-05</v>
      </c>
      <c r="R421" s="224">
        <f>Q421*H421</f>
        <v>0.00027654000000000003</v>
      </c>
      <c r="S421" s="224">
        <v>0</v>
      </c>
      <c r="T421" s="225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6" t="s">
        <v>745</v>
      </c>
      <c r="AT421" s="226" t="s">
        <v>648</v>
      </c>
      <c r="AU421" s="226" t="s">
        <v>81</v>
      </c>
      <c r="AY421" s="20" t="s">
        <v>187</v>
      </c>
      <c r="BE421" s="227">
        <f>IF(N421="základní",J421,0)</f>
        <v>0</v>
      </c>
      <c r="BF421" s="227">
        <f>IF(N421="snížená",J421,0)</f>
        <v>0</v>
      </c>
      <c r="BG421" s="227">
        <f>IF(N421="zákl. přenesená",J421,0)</f>
        <v>0</v>
      </c>
      <c r="BH421" s="227">
        <f>IF(N421="sníž. přenesená",J421,0)</f>
        <v>0</v>
      </c>
      <c r="BI421" s="227">
        <f>IF(N421="nulová",J421,0)</f>
        <v>0</v>
      </c>
      <c r="BJ421" s="20" t="s">
        <v>79</v>
      </c>
      <c r="BK421" s="227">
        <f>ROUND(I421*H421,2)</f>
        <v>0</v>
      </c>
      <c r="BL421" s="20" t="s">
        <v>265</v>
      </c>
      <c r="BM421" s="226" t="s">
        <v>1151</v>
      </c>
    </row>
    <row r="422" s="13" customFormat="1">
      <c r="A422" s="13"/>
      <c r="B422" s="233"/>
      <c r="C422" s="234"/>
      <c r="D422" s="235" t="s">
        <v>199</v>
      </c>
      <c r="E422" s="236" t="s">
        <v>19</v>
      </c>
      <c r="F422" s="237" t="s">
        <v>1141</v>
      </c>
      <c r="G422" s="234"/>
      <c r="H422" s="236" t="s">
        <v>19</v>
      </c>
      <c r="I422" s="238"/>
      <c r="J422" s="234"/>
      <c r="K422" s="234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199</v>
      </c>
      <c r="AU422" s="243" t="s">
        <v>81</v>
      </c>
      <c r="AV422" s="13" t="s">
        <v>79</v>
      </c>
      <c r="AW422" s="13" t="s">
        <v>33</v>
      </c>
      <c r="AX422" s="13" t="s">
        <v>72</v>
      </c>
      <c r="AY422" s="243" t="s">
        <v>187</v>
      </c>
    </row>
    <row r="423" s="13" customFormat="1">
      <c r="A423" s="13"/>
      <c r="B423" s="233"/>
      <c r="C423" s="234"/>
      <c r="D423" s="235" t="s">
        <v>199</v>
      </c>
      <c r="E423" s="236" t="s">
        <v>19</v>
      </c>
      <c r="F423" s="237" t="s">
        <v>426</v>
      </c>
      <c r="G423" s="234"/>
      <c r="H423" s="236" t="s">
        <v>19</v>
      </c>
      <c r="I423" s="238"/>
      <c r="J423" s="234"/>
      <c r="K423" s="234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199</v>
      </c>
      <c r="AU423" s="243" t="s">
        <v>81</v>
      </c>
      <c r="AV423" s="13" t="s">
        <v>79</v>
      </c>
      <c r="AW423" s="13" t="s">
        <v>33</v>
      </c>
      <c r="AX423" s="13" t="s">
        <v>72</v>
      </c>
      <c r="AY423" s="243" t="s">
        <v>187</v>
      </c>
    </row>
    <row r="424" s="13" customFormat="1">
      <c r="A424" s="13"/>
      <c r="B424" s="233"/>
      <c r="C424" s="234"/>
      <c r="D424" s="235" t="s">
        <v>199</v>
      </c>
      <c r="E424" s="236" t="s">
        <v>19</v>
      </c>
      <c r="F424" s="237" t="s">
        <v>855</v>
      </c>
      <c r="G424" s="234"/>
      <c r="H424" s="236" t="s">
        <v>19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199</v>
      </c>
      <c r="AU424" s="243" t="s">
        <v>81</v>
      </c>
      <c r="AV424" s="13" t="s">
        <v>79</v>
      </c>
      <c r="AW424" s="13" t="s">
        <v>33</v>
      </c>
      <c r="AX424" s="13" t="s">
        <v>72</v>
      </c>
      <c r="AY424" s="243" t="s">
        <v>187</v>
      </c>
    </row>
    <row r="425" s="13" customFormat="1">
      <c r="A425" s="13"/>
      <c r="B425" s="233"/>
      <c r="C425" s="234"/>
      <c r="D425" s="235" t="s">
        <v>199</v>
      </c>
      <c r="E425" s="236" t="s">
        <v>19</v>
      </c>
      <c r="F425" s="237" t="s">
        <v>1142</v>
      </c>
      <c r="G425" s="234"/>
      <c r="H425" s="236" t="s">
        <v>19</v>
      </c>
      <c r="I425" s="238"/>
      <c r="J425" s="234"/>
      <c r="K425" s="234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199</v>
      </c>
      <c r="AU425" s="243" t="s">
        <v>81</v>
      </c>
      <c r="AV425" s="13" t="s">
        <v>79</v>
      </c>
      <c r="AW425" s="13" t="s">
        <v>33</v>
      </c>
      <c r="AX425" s="13" t="s">
        <v>72</v>
      </c>
      <c r="AY425" s="243" t="s">
        <v>187</v>
      </c>
    </row>
    <row r="426" s="14" customFormat="1">
      <c r="A426" s="14"/>
      <c r="B426" s="244"/>
      <c r="C426" s="245"/>
      <c r="D426" s="235" t="s">
        <v>199</v>
      </c>
      <c r="E426" s="246" t="s">
        <v>19</v>
      </c>
      <c r="F426" s="247" t="s">
        <v>1143</v>
      </c>
      <c r="G426" s="245"/>
      <c r="H426" s="248">
        <v>1.44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199</v>
      </c>
      <c r="AU426" s="254" t="s">
        <v>81</v>
      </c>
      <c r="AV426" s="14" t="s">
        <v>81</v>
      </c>
      <c r="AW426" s="14" t="s">
        <v>33</v>
      </c>
      <c r="AX426" s="14" t="s">
        <v>72</v>
      </c>
      <c r="AY426" s="254" t="s">
        <v>187</v>
      </c>
    </row>
    <row r="427" s="13" customFormat="1">
      <c r="A427" s="13"/>
      <c r="B427" s="233"/>
      <c r="C427" s="234"/>
      <c r="D427" s="235" t="s">
        <v>199</v>
      </c>
      <c r="E427" s="236" t="s">
        <v>19</v>
      </c>
      <c r="F427" s="237" t="s">
        <v>1144</v>
      </c>
      <c r="G427" s="234"/>
      <c r="H427" s="236" t="s">
        <v>19</v>
      </c>
      <c r="I427" s="238"/>
      <c r="J427" s="234"/>
      <c r="K427" s="234"/>
      <c r="L427" s="239"/>
      <c r="M427" s="240"/>
      <c r="N427" s="241"/>
      <c r="O427" s="241"/>
      <c r="P427" s="241"/>
      <c r="Q427" s="241"/>
      <c r="R427" s="241"/>
      <c r="S427" s="241"/>
      <c r="T427" s="24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199</v>
      </c>
      <c r="AU427" s="243" t="s">
        <v>81</v>
      </c>
      <c r="AV427" s="13" t="s">
        <v>79</v>
      </c>
      <c r="AW427" s="13" t="s">
        <v>33</v>
      </c>
      <c r="AX427" s="13" t="s">
        <v>72</v>
      </c>
      <c r="AY427" s="243" t="s">
        <v>187</v>
      </c>
    </row>
    <row r="428" s="13" customFormat="1">
      <c r="A428" s="13"/>
      <c r="B428" s="233"/>
      <c r="C428" s="234"/>
      <c r="D428" s="235" t="s">
        <v>199</v>
      </c>
      <c r="E428" s="236" t="s">
        <v>19</v>
      </c>
      <c r="F428" s="237" t="s">
        <v>430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199</v>
      </c>
      <c r="AU428" s="243" t="s">
        <v>81</v>
      </c>
      <c r="AV428" s="13" t="s">
        <v>79</v>
      </c>
      <c r="AW428" s="13" t="s">
        <v>33</v>
      </c>
      <c r="AX428" s="13" t="s">
        <v>72</v>
      </c>
      <c r="AY428" s="243" t="s">
        <v>187</v>
      </c>
    </row>
    <row r="429" s="13" customFormat="1">
      <c r="A429" s="13"/>
      <c r="B429" s="233"/>
      <c r="C429" s="234"/>
      <c r="D429" s="235" t="s">
        <v>199</v>
      </c>
      <c r="E429" s="236" t="s">
        <v>19</v>
      </c>
      <c r="F429" s="237" t="s">
        <v>855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199</v>
      </c>
      <c r="AU429" s="243" t="s">
        <v>81</v>
      </c>
      <c r="AV429" s="13" t="s">
        <v>79</v>
      </c>
      <c r="AW429" s="13" t="s">
        <v>33</v>
      </c>
      <c r="AX429" s="13" t="s">
        <v>72</v>
      </c>
      <c r="AY429" s="243" t="s">
        <v>187</v>
      </c>
    </row>
    <row r="430" s="13" customFormat="1">
      <c r="A430" s="13"/>
      <c r="B430" s="233"/>
      <c r="C430" s="234"/>
      <c r="D430" s="235" t="s">
        <v>199</v>
      </c>
      <c r="E430" s="236" t="s">
        <v>19</v>
      </c>
      <c r="F430" s="237" t="s">
        <v>1142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199</v>
      </c>
      <c r="AU430" s="243" t="s">
        <v>81</v>
      </c>
      <c r="AV430" s="13" t="s">
        <v>79</v>
      </c>
      <c r="AW430" s="13" t="s">
        <v>33</v>
      </c>
      <c r="AX430" s="13" t="s">
        <v>72</v>
      </c>
      <c r="AY430" s="243" t="s">
        <v>187</v>
      </c>
    </row>
    <row r="431" s="14" customFormat="1">
      <c r="A431" s="14"/>
      <c r="B431" s="244"/>
      <c r="C431" s="245"/>
      <c r="D431" s="235" t="s">
        <v>199</v>
      </c>
      <c r="E431" s="246" t="s">
        <v>19</v>
      </c>
      <c r="F431" s="247" t="s">
        <v>1143</v>
      </c>
      <c r="G431" s="245"/>
      <c r="H431" s="248">
        <v>1.44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199</v>
      </c>
      <c r="AU431" s="254" t="s">
        <v>81</v>
      </c>
      <c r="AV431" s="14" t="s">
        <v>81</v>
      </c>
      <c r="AW431" s="14" t="s">
        <v>33</v>
      </c>
      <c r="AX431" s="14" t="s">
        <v>72</v>
      </c>
      <c r="AY431" s="254" t="s">
        <v>187</v>
      </c>
    </row>
    <row r="432" s="16" customFormat="1">
      <c r="A432" s="16"/>
      <c r="B432" s="279"/>
      <c r="C432" s="280"/>
      <c r="D432" s="235" t="s">
        <v>199</v>
      </c>
      <c r="E432" s="281" t="s">
        <v>19</v>
      </c>
      <c r="F432" s="282" t="s">
        <v>763</v>
      </c>
      <c r="G432" s="280"/>
      <c r="H432" s="283">
        <v>2.8799999999999999</v>
      </c>
      <c r="I432" s="284"/>
      <c r="J432" s="280"/>
      <c r="K432" s="280"/>
      <c r="L432" s="285"/>
      <c r="M432" s="286"/>
      <c r="N432" s="287"/>
      <c r="O432" s="287"/>
      <c r="P432" s="287"/>
      <c r="Q432" s="287"/>
      <c r="R432" s="287"/>
      <c r="S432" s="287"/>
      <c r="T432" s="288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T432" s="289" t="s">
        <v>199</v>
      </c>
      <c r="AU432" s="289" t="s">
        <v>81</v>
      </c>
      <c r="AV432" s="16" t="s">
        <v>230</v>
      </c>
      <c r="AW432" s="16" t="s">
        <v>33</v>
      </c>
      <c r="AX432" s="16" t="s">
        <v>72</v>
      </c>
      <c r="AY432" s="289" t="s">
        <v>187</v>
      </c>
    </row>
    <row r="433" s="13" customFormat="1">
      <c r="A433" s="13"/>
      <c r="B433" s="233"/>
      <c r="C433" s="234"/>
      <c r="D433" s="235" t="s">
        <v>199</v>
      </c>
      <c r="E433" s="236" t="s">
        <v>19</v>
      </c>
      <c r="F433" s="237" t="s">
        <v>1145</v>
      </c>
      <c r="G433" s="234"/>
      <c r="H433" s="236" t="s">
        <v>19</v>
      </c>
      <c r="I433" s="238"/>
      <c r="J433" s="234"/>
      <c r="K433" s="234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199</v>
      </c>
      <c r="AU433" s="243" t="s">
        <v>81</v>
      </c>
      <c r="AV433" s="13" t="s">
        <v>79</v>
      </c>
      <c r="AW433" s="13" t="s">
        <v>33</v>
      </c>
      <c r="AX433" s="13" t="s">
        <v>72</v>
      </c>
      <c r="AY433" s="243" t="s">
        <v>187</v>
      </c>
    </row>
    <row r="434" s="13" customFormat="1">
      <c r="A434" s="13"/>
      <c r="B434" s="233"/>
      <c r="C434" s="234"/>
      <c r="D434" s="235" t="s">
        <v>199</v>
      </c>
      <c r="E434" s="236" t="s">
        <v>19</v>
      </c>
      <c r="F434" s="237" t="s">
        <v>426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199</v>
      </c>
      <c r="AU434" s="243" t="s">
        <v>81</v>
      </c>
      <c r="AV434" s="13" t="s">
        <v>79</v>
      </c>
      <c r="AW434" s="13" t="s">
        <v>33</v>
      </c>
      <c r="AX434" s="13" t="s">
        <v>72</v>
      </c>
      <c r="AY434" s="243" t="s">
        <v>187</v>
      </c>
    </row>
    <row r="435" s="13" customFormat="1">
      <c r="A435" s="13"/>
      <c r="B435" s="233"/>
      <c r="C435" s="234"/>
      <c r="D435" s="235" t="s">
        <v>199</v>
      </c>
      <c r="E435" s="236" t="s">
        <v>19</v>
      </c>
      <c r="F435" s="237" t="s">
        <v>855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199</v>
      </c>
      <c r="AU435" s="243" t="s">
        <v>81</v>
      </c>
      <c r="AV435" s="13" t="s">
        <v>79</v>
      </c>
      <c r="AW435" s="13" t="s">
        <v>33</v>
      </c>
      <c r="AX435" s="13" t="s">
        <v>72</v>
      </c>
      <c r="AY435" s="243" t="s">
        <v>187</v>
      </c>
    </row>
    <row r="436" s="13" customFormat="1">
      <c r="A436" s="13"/>
      <c r="B436" s="233"/>
      <c r="C436" s="234"/>
      <c r="D436" s="235" t="s">
        <v>199</v>
      </c>
      <c r="E436" s="236" t="s">
        <v>19</v>
      </c>
      <c r="F436" s="237" t="s">
        <v>873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199</v>
      </c>
      <c r="AU436" s="243" t="s">
        <v>81</v>
      </c>
      <c r="AV436" s="13" t="s">
        <v>79</v>
      </c>
      <c r="AW436" s="13" t="s">
        <v>33</v>
      </c>
      <c r="AX436" s="13" t="s">
        <v>72</v>
      </c>
      <c r="AY436" s="243" t="s">
        <v>187</v>
      </c>
    </row>
    <row r="437" s="14" customFormat="1">
      <c r="A437" s="14"/>
      <c r="B437" s="244"/>
      <c r="C437" s="245"/>
      <c r="D437" s="235" t="s">
        <v>199</v>
      </c>
      <c r="E437" s="246" t="s">
        <v>19</v>
      </c>
      <c r="F437" s="247" t="s">
        <v>1046</v>
      </c>
      <c r="G437" s="245"/>
      <c r="H437" s="248">
        <v>2.9550000000000001</v>
      </c>
      <c r="I437" s="249"/>
      <c r="J437" s="245"/>
      <c r="K437" s="245"/>
      <c r="L437" s="250"/>
      <c r="M437" s="251"/>
      <c r="N437" s="252"/>
      <c r="O437" s="252"/>
      <c r="P437" s="252"/>
      <c r="Q437" s="252"/>
      <c r="R437" s="252"/>
      <c r="S437" s="252"/>
      <c r="T437" s="253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4" t="s">
        <v>199</v>
      </c>
      <c r="AU437" s="254" t="s">
        <v>81</v>
      </c>
      <c r="AV437" s="14" t="s">
        <v>81</v>
      </c>
      <c r="AW437" s="14" t="s">
        <v>33</v>
      </c>
      <c r="AX437" s="14" t="s">
        <v>72</v>
      </c>
      <c r="AY437" s="254" t="s">
        <v>187</v>
      </c>
    </row>
    <row r="438" s="13" customFormat="1">
      <c r="A438" s="13"/>
      <c r="B438" s="233"/>
      <c r="C438" s="234"/>
      <c r="D438" s="235" t="s">
        <v>199</v>
      </c>
      <c r="E438" s="236" t="s">
        <v>19</v>
      </c>
      <c r="F438" s="237" t="s">
        <v>1146</v>
      </c>
      <c r="G438" s="234"/>
      <c r="H438" s="236" t="s">
        <v>19</v>
      </c>
      <c r="I438" s="238"/>
      <c r="J438" s="234"/>
      <c r="K438" s="234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199</v>
      </c>
      <c r="AU438" s="243" t="s">
        <v>81</v>
      </c>
      <c r="AV438" s="13" t="s">
        <v>79</v>
      </c>
      <c r="AW438" s="13" t="s">
        <v>33</v>
      </c>
      <c r="AX438" s="13" t="s">
        <v>72</v>
      </c>
      <c r="AY438" s="243" t="s">
        <v>187</v>
      </c>
    </row>
    <row r="439" s="13" customFormat="1">
      <c r="A439" s="13"/>
      <c r="B439" s="233"/>
      <c r="C439" s="234"/>
      <c r="D439" s="235" t="s">
        <v>199</v>
      </c>
      <c r="E439" s="236" t="s">
        <v>19</v>
      </c>
      <c r="F439" s="237" t="s">
        <v>426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199</v>
      </c>
      <c r="AU439" s="243" t="s">
        <v>81</v>
      </c>
      <c r="AV439" s="13" t="s">
        <v>79</v>
      </c>
      <c r="AW439" s="13" t="s">
        <v>33</v>
      </c>
      <c r="AX439" s="13" t="s">
        <v>72</v>
      </c>
      <c r="AY439" s="243" t="s">
        <v>187</v>
      </c>
    </row>
    <row r="440" s="13" customFormat="1">
      <c r="A440" s="13"/>
      <c r="B440" s="233"/>
      <c r="C440" s="234"/>
      <c r="D440" s="235" t="s">
        <v>199</v>
      </c>
      <c r="E440" s="236" t="s">
        <v>19</v>
      </c>
      <c r="F440" s="237" t="s">
        <v>855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199</v>
      </c>
      <c r="AU440" s="243" t="s">
        <v>81</v>
      </c>
      <c r="AV440" s="13" t="s">
        <v>79</v>
      </c>
      <c r="AW440" s="13" t="s">
        <v>33</v>
      </c>
      <c r="AX440" s="13" t="s">
        <v>72</v>
      </c>
      <c r="AY440" s="243" t="s">
        <v>187</v>
      </c>
    </row>
    <row r="441" s="13" customFormat="1">
      <c r="A441" s="13"/>
      <c r="B441" s="233"/>
      <c r="C441" s="234"/>
      <c r="D441" s="235" t="s">
        <v>199</v>
      </c>
      <c r="E441" s="236" t="s">
        <v>19</v>
      </c>
      <c r="F441" s="237" t="s">
        <v>873</v>
      </c>
      <c r="G441" s="234"/>
      <c r="H441" s="236" t="s">
        <v>19</v>
      </c>
      <c r="I441" s="238"/>
      <c r="J441" s="234"/>
      <c r="K441" s="234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199</v>
      </c>
      <c r="AU441" s="243" t="s">
        <v>81</v>
      </c>
      <c r="AV441" s="13" t="s">
        <v>79</v>
      </c>
      <c r="AW441" s="13" t="s">
        <v>33</v>
      </c>
      <c r="AX441" s="13" t="s">
        <v>72</v>
      </c>
      <c r="AY441" s="243" t="s">
        <v>187</v>
      </c>
    </row>
    <row r="442" s="14" customFormat="1">
      <c r="A442" s="14"/>
      <c r="B442" s="244"/>
      <c r="C442" s="245"/>
      <c r="D442" s="235" t="s">
        <v>199</v>
      </c>
      <c r="E442" s="246" t="s">
        <v>19</v>
      </c>
      <c r="F442" s="247" t="s">
        <v>1147</v>
      </c>
      <c r="G442" s="245"/>
      <c r="H442" s="248">
        <v>1.8899999999999999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199</v>
      </c>
      <c r="AU442" s="254" t="s">
        <v>81</v>
      </c>
      <c r="AV442" s="14" t="s">
        <v>81</v>
      </c>
      <c r="AW442" s="14" t="s">
        <v>33</v>
      </c>
      <c r="AX442" s="14" t="s">
        <v>72</v>
      </c>
      <c r="AY442" s="254" t="s">
        <v>187</v>
      </c>
    </row>
    <row r="443" s="13" customFormat="1">
      <c r="A443" s="13"/>
      <c r="B443" s="233"/>
      <c r="C443" s="234"/>
      <c r="D443" s="235" t="s">
        <v>199</v>
      </c>
      <c r="E443" s="236" t="s">
        <v>19</v>
      </c>
      <c r="F443" s="237" t="s">
        <v>1148</v>
      </c>
      <c r="G443" s="234"/>
      <c r="H443" s="236" t="s">
        <v>19</v>
      </c>
      <c r="I443" s="238"/>
      <c r="J443" s="234"/>
      <c r="K443" s="234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199</v>
      </c>
      <c r="AU443" s="243" t="s">
        <v>81</v>
      </c>
      <c r="AV443" s="13" t="s">
        <v>79</v>
      </c>
      <c r="AW443" s="13" t="s">
        <v>33</v>
      </c>
      <c r="AX443" s="13" t="s">
        <v>72</v>
      </c>
      <c r="AY443" s="243" t="s">
        <v>187</v>
      </c>
    </row>
    <row r="444" s="13" customFormat="1">
      <c r="A444" s="13"/>
      <c r="B444" s="233"/>
      <c r="C444" s="234"/>
      <c r="D444" s="235" t="s">
        <v>199</v>
      </c>
      <c r="E444" s="236" t="s">
        <v>19</v>
      </c>
      <c r="F444" s="237" t="s">
        <v>1082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199</v>
      </c>
      <c r="AU444" s="243" t="s">
        <v>81</v>
      </c>
      <c r="AV444" s="13" t="s">
        <v>79</v>
      </c>
      <c r="AW444" s="13" t="s">
        <v>33</v>
      </c>
      <c r="AX444" s="13" t="s">
        <v>72</v>
      </c>
      <c r="AY444" s="243" t="s">
        <v>187</v>
      </c>
    </row>
    <row r="445" s="13" customFormat="1">
      <c r="A445" s="13"/>
      <c r="B445" s="233"/>
      <c r="C445" s="234"/>
      <c r="D445" s="235" t="s">
        <v>199</v>
      </c>
      <c r="E445" s="236" t="s">
        <v>19</v>
      </c>
      <c r="F445" s="237" t="s">
        <v>855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199</v>
      </c>
      <c r="AU445" s="243" t="s">
        <v>81</v>
      </c>
      <c r="AV445" s="13" t="s">
        <v>79</v>
      </c>
      <c r="AW445" s="13" t="s">
        <v>33</v>
      </c>
      <c r="AX445" s="13" t="s">
        <v>72</v>
      </c>
      <c r="AY445" s="243" t="s">
        <v>187</v>
      </c>
    </row>
    <row r="446" s="13" customFormat="1">
      <c r="A446" s="13"/>
      <c r="B446" s="233"/>
      <c r="C446" s="234"/>
      <c r="D446" s="235" t="s">
        <v>199</v>
      </c>
      <c r="E446" s="236" t="s">
        <v>19</v>
      </c>
      <c r="F446" s="237" t="s">
        <v>873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199</v>
      </c>
      <c r="AU446" s="243" t="s">
        <v>81</v>
      </c>
      <c r="AV446" s="13" t="s">
        <v>79</v>
      </c>
      <c r="AW446" s="13" t="s">
        <v>33</v>
      </c>
      <c r="AX446" s="13" t="s">
        <v>72</v>
      </c>
      <c r="AY446" s="243" t="s">
        <v>187</v>
      </c>
    </row>
    <row r="447" s="14" customFormat="1">
      <c r="A447" s="14"/>
      <c r="B447" s="244"/>
      <c r="C447" s="245"/>
      <c r="D447" s="235" t="s">
        <v>199</v>
      </c>
      <c r="E447" s="246" t="s">
        <v>19</v>
      </c>
      <c r="F447" s="247" t="s">
        <v>209</v>
      </c>
      <c r="G447" s="245"/>
      <c r="H447" s="248">
        <v>1.1819999999999999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199</v>
      </c>
      <c r="AU447" s="254" t="s">
        <v>81</v>
      </c>
      <c r="AV447" s="14" t="s">
        <v>81</v>
      </c>
      <c r="AW447" s="14" t="s">
        <v>33</v>
      </c>
      <c r="AX447" s="14" t="s">
        <v>72</v>
      </c>
      <c r="AY447" s="254" t="s">
        <v>187</v>
      </c>
    </row>
    <row r="448" s="13" customFormat="1">
      <c r="A448" s="13"/>
      <c r="B448" s="233"/>
      <c r="C448" s="234"/>
      <c r="D448" s="235" t="s">
        <v>199</v>
      </c>
      <c r="E448" s="236" t="s">
        <v>19</v>
      </c>
      <c r="F448" s="237" t="s">
        <v>1149</v>
      </c>
      <c r="G448" s="234"/>
      <c r="H448" s="236" t="s">
        <v>19</v>
      </c>
      <c r="I448" s="238"/>
      <c r="J448" s="234"/>
      <c r="K448" s="234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199</v>
      </c>
      <c r="AU448" s="243" t="s">
        <v>81</v>
      </c>
      <c r="AV448" s="13" t="s">
        <v>79</v>
      </c>
      <c r="AW448" s="13" t="s">
        <v>33</v>
      </c>
      <c r="AX448" s="13" t="s">
        <v>72</v>
      </c>
      <c r="AY448" s="243" t="s">
        <v>187</v>
      </c>
    </row>
    <row r="449" s="13" customFormat="1">
      <c r="A449" s="13"/>
      <c r="B449" s="233"/>
      <c r="C449" s="234"/>
      <c r="D449" s="235" t="s">
        <v>199</v>
      </c>
      <c r="E449" s="236" t="s">
        <v>19</v>
      </c>
      <c r="F449" s="237" t="s">
        <v>430</v>
      </c>
      <c r="G449" s="234"/>
      <c r="H449" s="236" t="s">
        <v>19</v>
      </c>
      <c r="I449" s="238"/>
      <c r="J449" s="234"/>
      <c r="K449" s="234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199</v>
      </c>
      <c r="AU449" s="243" t="s">
        <v>81</v>
      </c>
      <c r="AV449" s="13" t="s">
        <v>79</v>
      </c>
      <c r="AW449" s="13" t="s">
        <v>33</v>
      </c>
      <c r="AX449" s="13" t="s">
        <v>72</v>
      </c>
      <c r="AY449" s="243" t="s">
        <v>187</v>
      </c>
    </row>
    <row r="450" s="13" customFormat="1">
      <c r="A450" s="13"/>
      <c r="B450" s="233"/>
      <c r="C450" s="234"/>
      <c r="D450" s="235" t="s">
        <v>199</v>
      </c>
      <c r="E450" s="236" t="s">
        <v>19</v>
      </c>
      <c r="F450" s="237" t="s">
        <v>855</v>
      </c>
      <c r="G450" s="234"/>
      <c r="H450" s="236" t="s">
        <v>19</v>
      </c>
      <c r="I450" s="238"/>
      <c r="J450" s="234"/>
      <c r="K450" s="234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199</v>
      </c>
      <c r="AU450" s="243" t="s">
        <v>81</v>
      </c>
      <c r="AV450" s="13" t="s">
        <v>79</v>
      </c>
      <c r="AW450" s="13" t="s">
        <v>33</v>
      </c>
      <c r="AX450" s="13" t="s">
        <v>72</v>
      </c>
      <c r="AY450" s="243" t="s">
        <v>187</v>
      </c>
    </row>
    <row r="451" s="13" customFormat="1">
      <c r="A451" s="13"/>
      <c r="B451" s="233"/>
      <c r="C451" s="234"/>
      <c r="D451" s="235" t="s">
        <v>199</v>
      </c>
      <c r="E451" s="236" t="s">
        <v>19</v>
      </c>
      <c r="F451" s="237" t="s">
        <v>873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199</v>
      </c>
      <c r="AU451" s="243" t="s">
        <v>81</v>
      </c>
      <c r="AV451" s="13" t="s">
        <v>79</v>
      </c>
      <c r="AW451" s="13" t="s">
        <v>33</v>
      </c>
      <c r="AX451" s="13" t="s">
        <v>72</v>
      </c>
      <c r="AY451" s="243" t="s">
        <v>187</v>
      </c>
    </row>
    <row r="452" s="14" customFormat="1">
      <c r="A452" s="14"/>
      <c r="B452" s="244"/>
      <c r="C452" s="245"/>
      <c r="D452" s="235" t="s">
        <v>199</v>
      </c>
      <c r="E452" s="246" t="s">
        <v>19</v>
      </c>
      <c r="F452" s="247" t="s">
        <v>1051</v>
      </c>
      <c r="G452" s="245"/>
      <c r="H452" s="248">
        <v>1.7729999999999999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199</v>
      </c>
      <c r="AU452" s="254" t="s">
        <v>81</v>
      </c>
      <c r="AV452" s="14" t="s">
        <v>81</v>
      </c>
      <c r="AW452" s="14" t="s">
        <v>33</v>
      </c>
      <c r="AX452" s="14" t="s">
        <v>72</v>
      </c>
      <c r="AY452" s="254" t="s">
        <v>187</v>
      </c>
    </row>
    <row r="453" s="13" customFormat="1">
      <c r="A453" s="13"/>
      <c r="B453" s="233"/>
      <c r="C453" s="234"/>
      <c r="D453" s="235" t="s">
        <v>199</v>
      </c>
      <c r="E453" s="236" t="s">
        <v>19</v>
      </c>
      <c r="F453" s="237" t="s">
        <v>1150</v>
      </c>
      <c r="G453" s="234"/>
      <c r="H453" s="236" t="s">
        <v>19</v>
      </c>
      <c r="I453" s="238"/>
      <c r="J453" s="234"/>
      <c r="K453" s="234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199</v>
      </c>
      <c r="AU453" s="243" t="s">
        <v>81</v>
      </c>
      <c r="AV453" s="13" t="s">
        <v>79</v>
      </c>
      <c r="AW453" s="13" t="s">
        <v>33</v>
      </c>
      <c r="AX453" s="13" t="s">
        <v>72</v>
      </c>
      <c r="AY453" s="243" t="s">
        <v>187</v>
      </c>
    </row>
    <row r="454" s="13" customFormat="1">
      <c r="A454" s="13"/>
      <c r="B454" s="233"/>
      <c r="C454" s="234"/>
      <c r="D454" s="235" t="s">
        <v>199</v>
      </c>
      <c r="E454" s="236" t="s">
        <v>19</v>
      </c>
      <c r="F454" s="237" t="s">
        <v>430</v>
      </c>
      <c r="G454" s="234"/>
      <c r="H454" s="236" t="s">
        <v>19</v>
      </c>
      <c r="I454" s="238"/>
      <c r="J454" s="234"/>
      <c r="K454" s="234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199</v>
      </c>
      <c r="AU454" s="243" t="s">
        <v>81</v>
      </c>
      <c r="AV454" s="13" t="s">
        <v>79</v>
      </c>
      <c r="AW454" s="13" t="s">
        <v>33</v>
      </c>
      <c r="AX454" s="13" t="s">
        <v>72</v>
      </c>
      <c r="AY454" s="243" t="s">
        <v>187</v>
      </c>
    </row>
    <row r="455" s="13" customFormat="1">
      <c r="A455" s="13"/>
      <c r="B455" s="233"/>
      <c r="C455" s="234"/>
      <c r="D455" s="235" t="s">
        <v>199</v>
      </c>
      <c r="E455" s="236" t="s">
        <v>19</v>
      </c>
      <c r="F455" s="237" t="s">
        <v>855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199</v>
      </c>
      <c r="AU455" s="243" t="s">
        <v>81</v>
      </c>
      <c r="AV455" s="13" t="s">
        <v>79</v>
      </c>
      <c r="AW455" s="13" t="s">
        <v>33</v>
      </c>
      <c r="AX455" s="13" t="s">
        <v>72</v>
      </c>
      <c r="AY455" s="243" t="s">
        <v>187</v>
      </c>
    </row>
    <row r="456" s="13" customFormat="1">
      <c r="A456" s="13"/>
      <c r="B456" s="233"/>
      <c r="C456" s="234"/>
      <c r="D456" s="235" t="s">
        <v>199</v>
      </c>
      <c r="E456" s="236" t="s">
        <v>19</v>
      </c>
      <c r="F456" s="237" t="s">
        <v>873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199</v>
      </c>
      <c r="AU456" s="243" t="s">
        <v>81</v>
      </c>
      <c r="AV456" s="13" t="s">
        <v>79</v>
      </c>
      <c r="AW456" s="13" t="s">
        <v>33</v>
      </c>
      <c r="AX456" s="13" t="s">
        <v>72</v>
      </c>
      <c r="AY456" s="243" t="s">
        <v>187</v>
      </c>
    </row>
    <row r="457" s="14" customFormat="1">
      <c r="A457" s="14"/>
      <c r="B457" s="244"/>
      <c r="C457" s="245"/>
      <c r="D457" s="235" t="s">
        <v>199</v>
      </c>
      <c r="E457" s="246" t="s">
        <v>19</v>
      </c>
      <c r="F457" s="247" t="s">
        <v>1147</v>
      </c>
      <c r="G457" s="245"/>
      <c r="H457" s="248">
        <v>1.8899999999999999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199</v>
      </c>
      <c r="AU457" s="254" t="s">
        <v>81</v>
      </c>
      <c r="AV457" s="14" t="s">
        <v>81</v>
      </c>
      <c r="AW457" s="14" t="s">
        <v>33</v>
      </c>
      <c r="AX457" s="14" t="s">
        <v>72</v>
      </c>
      <c r="AY457" s="254" t="s">
        <v>187</v>
      </c>
    </row>
    <row r="458" s="16" customFormat="1">
      <c r="A458" s="16"/>
      <c r="B458" s="279"/>
      <c r="C458" s="280"/>
      <c r="D458" s="235" t="s">
        <v>199</v>
      </c>
      <c r="E458" s="281" t="s">
        <v>19</v>
      </c>
      <c r="F458" s="282" t="s">
        <v>763</v>
      </c>
      <c r="G458" s="280"/>
      <c r="H458" s="283">
        <v>9.6899999999999995</v>
      </c>
      <c r="I458" s="284"/>
      <c r="J458" s="280"/>
      <c r="K458" s="280"/>
      <c r="L458" s="285"/>
      <c r="M458" s="286"/>
      <c r="N458" s="287"/>
      <c r="O458" s="287"/>
      <c r="P458" s="287"/>
      <c r="Q458" s="287"/>
      <c r="R458" s="287"/>
      <c r="S458" s="287"/>
      <c r="T458" s="288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T458" s="289" t="s">
        <v>199</v>
      </c>
      <c r="AU458" s="289" t="s">
        <v>81</v>
      </c>
      <c r="AV458" s="16" t="s">
        <v>230</v>
      </c>
      <c r="AW458" s="16" t="s">
        <v>33</v>
      </c>
      <c r="AX458" s="16" t="s">
        <v>72</v>
      </c>
      <c r="AY458" s="289" t="s">
        <v>187</v>
      </c>
    </row>
    <row r="459" s="15" customFormat="1">
      <c r="A459" s="15"/>
      <c r="B459" s="255"/>
      <c r="C459" s="256"/>
      <c r="D459" s="235" t="s">
        <v>199</v>
      </c>
      <c r="E459" s="257" t="s">
        <v>19</v>
      </c>
      <c r="F459" s="258" t="s">
        <v>210</v>
      </c>
      <c r="G459" s="256"/>
      <c r="H459" s="259">
        <v>12.57</v>
      </c>
      <c r="I459" s="260"/>
      <c r="J459" s="256"/>
      <c r="K459" s="256"/>
      <c r="L459" s="261"/>
      <c r="M459" s="262"/>
      <c r="N459" s="263"/>
      <c r="O459" s="263"/>
      <c r="P459" s="263"/>
      <c r="Q459" s="263"/>
      <c r="R459" s="263"/>
      <c r="S459" s="263"/>
      <c r="T459" s="264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65" t="s">
        <v>199</v>
      </c>
      <c r="AU459" s="265" t="s">
        <v>81</v>
      </c>
      <c r="AV459" s="15" t="s">
        <v>195</v>
      </c>
      <c r="AW459" s="15" t="s">
        <v>33</v>
      </c>
      <c r="AX459" s="15" t="s">
        <v>79</v>
      </c>
      <c r="AY459" s="265" t="s">
        <v>187</v>
      </c>
    </row>
    <row r="460" s="14" customFormat="1">
      <c r="A460" s="14"/>
      <c r="B460" s="244"/>
      <c r="C460" s="245"/>
      <c r="D460" s="235" t="s">
        <v>199</v>
      </c>
      <c r="E460" s="245"/>
      <c r="F460" s="247" t="s">
        <v>1152</v>
      </c>
      <c r="G460" s="245"/>
      <c r="H460" s="248">
        <v>13.827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199</v>
      </c>
      <c r="AU460" s="254" t="s">
        <v>81</v>
      </c>
      <c r="AV460" s="14" t="s">
        <v>81</v>
      </c>
      <c r="AW460" s="14" t="s">
        <v>4</v>
      </c>
      <c r="AX460" s="14" t="s">
        <v>79</v>
      </c>
      <c r="AY460" s="254" t="s">
        <v>187</v>
      </c>
    </row>
    <row r="461" s="2" customFormat="1" ht="16.5" customHeight="1">
      <c r="A461" s="41"/>
      <c r="B461" s="42"/>
      <c r="C461" s="215" t="s">
        <v>777</v>
      </c>
      <c r="D461" s="215" t="s">
        <v>190</v>
      </c>
      <c r="E461" s="216" t="s">
        <v>887</v>
      </c>
      <c r="F461" s="217" t="s">
        <v>888</v>
      </c>
      <c r="G461" s="218" t="s">
        <v>193</v>
      </c>
      <c r="H461" s="219">
        <v>103.798</v>
      </c>
      <c r="I461" s="220"/>
      <c r="J461" s="221">
        <f>ROUND(I461*H461,2)</f>
        <v>0</v>
      </c>
      <c r="K461" s="217" t="s">
        <v>194</v>
      </c>
      <c r="L461" s="47"/>
      <c r="M461" s="222" t="s">
        <v>19</v>
      </c>
      <c r="N461" s="223" t="s">
        <v>43</v>
      </c>
      <c r="O461" s="87"/>
      <c r="P461" s="224">
        <f>O461*H461</f>
        <v>0</v>
      </c>
      <c r="Q461" s="224">
        <v>0.000205</v>
      </c>
      <c r="R461" s="224">
        <f>Q461*H461</f>
        <v>0.02127859</v>
      </c>
      <c r="S461" s="224">
        <v>0</v>
      </c>
      <c r="T461" s="225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6" t="s">
        <v>265</v>
      </c>
      <c r="AT461" s="226" t="s">
        <v>190</v>
      </c>
      <c r="AU461" s="226" t="s">
        <v>81</v>
      </c>
      <c r="AY461" s="20" t="s">
        <v>187</v>
      </c>
      <c r="BE461" s="227">
        <f>IF(N461="základní",J461,0)</f>
        <v>0</v>
      </c>
      <c r="BF461" s="227">
        <f>IF(N461="snížená",J461,0)</f>
        <v>0</v>
      </c>
      <c r="BG461" s="227">
        <f>IF(N461="zákl. přenesená",J461,0)</f>
        <v>0</v>
      </c>
      <c r="BH461" s="227">
        <f>IF(N461="sníž. přenesená",J461,0)</f>
        <v>0</v>
      </c>
      <c r="BI461" s="227">
        <f>IF(N461="nulová",J461,0)</f>
        <v>0</v>
      </c>
      <c r="BJ461" s="20" t="s">
        <v>79</v>
      </c>
      <c r="BK461" s="227">
        <f>ROUND(I461*H461,2)</f>
        <v>0</v>
      </c>
      <c r="BL461" s="20" t="s">
        <v>265</v>
      </c>
      <c r="BM461" s="226" t="s">
        <v>1153</v>
      </c>
    </row>
    <row r="462" s="2" customFormat="1">
      <c r="A462" s="41"/>
      <c r="B462" s="42"/>
      <c r="C462" s="43"/>
      <c r="D462" s="228" t="s">
        <v>197</v>
      </c>
      <c r="E462" s="43"/>
      <c r="F462" s="229" t="s">
        <v>890</v>
      </c>
      <c r="G462" s="43"/>
      <c r="H462" s="43"/>
      <c r="I462" s="230"/>
      <c r="J462" s="43"/>
      <c r="K462" s="43"/>
      <c r="L462" s="47"/>
      <c r="M462" s="231"/>
      <c r="N462" s="232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197</v>
      </c>
      <c r="AU462" s="20" t="s">
        <v>81</v>
      </c>
    </row>
    <row r="463" s="13" customFormat="1">
      <c r="A463" s="13"/>
      <c r="B463" s="233"/>
      <c r="C463" s="234"/>
      <c r="D463" s="235" t="s">
        <v>199</v>
      </c>
      <c r="E463" s="236" t="s">
        <v>19</v>
      </c>
      <c r="F463" s="237" t="s">
        <v>1154</v>
      </c>
      <c r="G463" s="234"/>
      <c r="H463" s="236" t="s">
        <v>19</v>
      </c>
      <c r="I463" s="238"/>
      <c r="J463" s="234"/>
      <c r="K463" s="234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199</v>
      </c>
      <c r="AU463" s="243" t="s">
        <v>81</v>
      </c>
      <c r="AV463" s="13" t="s">
        <v>79</v>
      </c>
      <c r="AW463" s="13" t="s">
        <v>33</v>
      </c>
      <c r="AX463" s="13" t="s">
        <v>72</v>
      </c>
      <c r="AY463" s="243" t="s">
        <v>187</v>
      </c>
    </row>
    <row r="464" s="13" customFormat="1">
      <c r="A464" s="13"/>
      <c r="B464" s="233"/>
      <c r="C464" s="234"/>
      <c r="D464" s="235" t="s">
        <v>199</v>
      </c>
      <c r="E464" s="236" t="s">
        <v>19</v>
      </c>
      <c r="F464" s="237" t="s">
        <v>426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199</v>
      </c>
      <c r="AU464" s="243" t="s">
        <v>81</v>
      </c>
      <c r="AV464" s="13" t="s">
        <v>79</v>
      </c>
      <c r="AW464" s="13" t="s">
        <v>33</v>
      </c>
      <c r="AX464" s="13" t="s">
        <v>72</v>
      </c>
      <c r="AY464" s="243" t="s">
        <v>187</v>
      </c>
    </row>
    <row r="465" s="13" customFormat="1">
      <c r="A465" s="13"/>
      <c r="B465" s="233"/>
      <c r="C465" s="234"/>
      <c r="D465" s="235" t="s">
        <v>199</v>
      </c>
      <c r="E465" s="236" t="s">
        <v>19</v>
      </c>
      <c r="F465" s="237" t="s">
        <v>892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199</v>
      </c>
      <c r="AU465" s="243" t="s">
        <v>81</v>
      </c>
      <c r="AV465" s="13" t="s">
        <v>79</v>
      </c>
      <c r="AW465" s="13" t="s">
        <v>33</v>
      </c>
      <c r="AX465" s="13" t="s">
        <v>72</v>
      </c>
      <c r="AY465" s="243" t="s">
        <v>187</v>
      </c>
    </row>
    <row r="466" s="13" customFormat="1">
      <c r="A466" s="13"/>
      <c r="B466" s="233"/>
      <c r="C466" s="234"/>
      <c r="D466" s="235" t="s">
        <v>199</v>
      </c>
      <c r="E466" s="236" t="s">
        <v>19</v>
      </c>
      <c r="F466" s="237" t="s">
        <v>893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199</v>
      </c>
      <c r="AU466" s="243" t="s">
        <v>81</v>
      </c>
      <c r="AV466" s="13" t="s">
        <v>79</v>
      </c>
      <c r="AW466" s="13" t="s">
        <v>33</v>
      </c>
      <c r="AX466" s="13" t="s">
        <v>72</v>
      </c>
      <c r="AY466" s="243" t="s">
        <v>187</v>
      </c>
    </row>
    <row r="467" s="14" customFormat="1">
      <c r="A467" s="14"/>
      <c r="B467" s="244"/>
      <c r="C467" s="245"/>
      <c r="D467" s="235" t="s">
        <v>199</v>
      </c>
      <c r="E467" s="246" t="s">
        <v>19</v>
      </c>
      <c r="F467" s="247" t="s">
        <v>1080</v>
      </c>
      <c r="G467" s="245"/>
      <c r="H467" s="248">
        <v>23.276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199</v>
      </c>
      <c r="AU467" s="254" t="s">
        <v>81</v>
      </c>
      <c r="AV467" s="14" t="s">
        <v>81</v>
      </c>
      <c r="AW467" s="14" t="s">
        <v>33</v>
      </c>
      <c r="AX467" s="14" t="s">
        <v>72</v>
      </c>
      <c r="AY467" s="254" t="s">
        <v>187</v>
      </c>
    </row>
    <row r="468" s="13" customFormat="1">
      <c r="A468" s="13"/>
      <c r="B468" s="233"/>
      <c r="C468" s="234"/>
      <c r="D468" s="235" t="s">
        <v>199</v>
      </c>
      <c r="E468" s="236" t="s">
        <v>19</v>
      </c>
      <c r="F468" s="237" t="s">
        <v>1155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199</v>
      </c>
      <c r="AU468" s="243" t="s">
        <v>81</v>
      </c>
      <c r="AV468" s="13" t="s">
        <v>79</v>
      </c>
      <c r="AW468" s="13" t="s">
        <v>33</v>
      </c>
      <c r="AX468" s="13" t="s">
        <v>72</v>
      </c>
      <c r="AY468" s="243" t="s">
        <v>187</v>
      </c>
    </row>
    <row r="469" s="13" customFormat="1">
      <c r="A469" s="13"/>
      <c r="B469" s="233"/>
      <c r="C469" s="234"/>
      <c r="D469" s="235" t="s">
        <v>199</v>
      </c>
      <c r="E469" s="236" t="s">
        <v>19</v>
      </c>
      <c r="F469" s="237" t="s">
        <v>1082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199</v>
      </c>
      <c r="AU469" s="243" t="s">
        <v>81</v>
      </c>
      <c r="AV469" s="13" t="s">
        <v>79</v>
      </c>
      <c r="AW469" s="13" t="s">
        <v>33</v>
      </c>
      <c r="AX469" s="13" t="s">
        <v>72</v>
      </c>
      <c r="AY469" s="243" t="s">
        <v>187</v>
      </c>
    </row>
    <row r="470" s="13" customFormat="1">
      <c r="A470" s="13"/>
      <c r="B470" s="233"/>
      <c r="C470" s="234"/>
      <c r="D470" s="235" t="s">
        <v>199</v>
      </c>
      <c r="E470" s="236" t="s">
        <v>19</v>
      </c>
      <c r="F470" s="237" t="s">
        <v>892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199</v>
      </c>
      <c r="AU470" s="243" t="s">
        <v>81</v>
      </c>
      <c r="AV470" s="13" t="s">
        <v>79</v>
      </c>
      <c r="AW470" s="13" t="s">
        <v>33</v>
      </c>
      <c r="AX470" s="13" t="s">
        <v>72</v>
      </c>
      <c r="AY470" s="243" t="s">
        <v>187</v>
      </c>
    </row>
    <row r="471" s="13" customFormat="1">
      <c r="A471" s="13"/>
      <c r="B471" s="233"/>
      <c r="C471" s="234"/>
      <c r="D471" s="235" t="s">
        <v>199</v>
      </c>
      <c r="E471" s="236" t="s">
        <v>19</v>
      </c>
      <c r="F471" s="237" t="s">
        <v>893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199</v>
      </c>
      <c r="AU471" s="243" t="s">
        <v>81</v>
      </c>
      <c r="AV471" s="13" t="s">
        <v>79</v>
      </c>
      <c r="AW471" s="13" t="s">
        <v>33</v>
      </c>
      <c r="AX471" s="13" t="s">
        <v>72</v>
      </c>
      <c r="AY471" s="243" t="s">
        <v>187</v>
      </c>
    </row>
    <row r="472" s="14" customFormat="1">
      <c r="A472" s="14"/>
      <c r="B472" s="244"/>
      <c r="C472" s="245"/>
      <c r="D472" s="235" t="s">
        <v>199</v>
      </c>
      <c r="E472" s="246" t="s">
        <v>19</v>
      </c>
      <c r="F472" s="247" t="s">
        <v>923</v>
      </c>
      <c r="G472" s="245"/>
      <c r="H472" s="248">
        <v>13.939</v>
      </c>
      <c r="I472" s="249"/>
      <c r="J472" s="245"/>
      <c r="K472" s="245"/>
      <c r="L472" s="250"/>
      <c r="M472" s="251"/>
      <c r="N472" s="252"/>
      <c r="O472" s="252"/>
      <c r="P472" s="252"/>
      <c r="Q472" s="252"/>
      <c r="R472" s="252"/>
      <c r="S472" s="252"/>
      <c r="T472" s="253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4" t="s">
        <v>199</v>
      </c>
      <c r="AU472" s="254" t="s">
        <v>81</v>
      </c>
      <c r="AV472" s="14" t="s">
        <v>81</v>
      </c>
      <c r="AW472" s="14" t="s">
        <v>33</v>
      </c>
      <c r="AX472" s="14" t="s">
        <v>72</v>
      </c>
      <c r="AY472" s="254" t="s">
        <v>187</v>
      </c>
    </row>
    <row r="473" s="13" customFormat="1">
      <c r="A473" s="13"/>
      <c r="B473" s="233"/>
      <c r="C473" s="234"/>
      <c r="D473" s="235" t="s">
        <v>199</v>
      </c>
      <c r="E473" s="236" t="s">
        <v>19</v>
      </c>
      <c r="F473" s="237" t="s">
        <v>1156</v>
      </c>
      <c r="G473" s="234"/>
      <c r="H473" s="236" t="s">
        <v>19</v>
      </c>
      <c r="I473" s="238"/>
      <c r="J473" s="234"/>
      <c r="K473" s="234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199</v>
      </c>
      <c r="AU473" s="243" t="s">
        <v>81</v>
      </c>
      <c r="AV473" s="13" t="s">
        <v>79</v>
      </c>
      <c r="AW473" s="13" t="s">
        <v>33</v>
      </c>
      <c r="AX473" s="13" t="s">
        <v>72</v>
      </c>
      <c r="AY473" s="243" t="s">
        <v>187</v>
      </c>
    </row>
    <row r="474" s="13" customFormat="1">
      <c r="A474" s="13"/>
      <c r="B474" s="233"/>
      <c r="C474" s="234"/>
      <c r="D474" s="235" t="s">
        <v>199</v>
      </c>
      <c r="E474" s="236" t="s">
        <v>19</v>
      </c>
      <c r="F474" s="237" t="s">
        <v>430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199</v>
      </c>
      <c r="AU474" s="243" t="s">
        <v>81</v>
      </c>
      <c r="AV474" s="13" t="s">
        <v>79</v>
      </c>
      <c r="AW474" s="13" t="s">
        <v>33</v>
      </c>
      <c r="AX474" s="13" t="s">
        <v>72</v>
      </c>
      <c r="AY474" s="243" t="s">
        <v>187</v>
      </c>
    </row>
    <row r="475" s="13" customFormat="1">
      <c r="A475" s="13"/>
      <c r="B475" s="233"/>
      <c r="C475" s="234"/>
      <c r="D475" s="235" t="s">
        <v>199</v>
      </c>
      <c r="E475" s="236" t="s">
        <v>19</v>
      </c>
      <c r="F475" s="237" t="s">
        <v>892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199</v>
      </c>
      <c r="AU475" s="243" t="s">
        <v>81</v>
      </c>
      <c r="AV475" s="13" t="s">
        <v>79</v>
      </c>
      <c r="AW475" s="13" t="s">
        <v>33</v>
      </c>
      <c r="AX475" s="13" t="s">
        <v>72</v>
      </c>
      <c r="AY475" s="243" t="s">
        <v>187</v>
      </c>
    </row>
    <row r="476" s="13" customFormat="1">
      <c r="A476" s="13"/>
      <c r="B476" s="233"/>
      <c r="C476" s="234"/>
      <c r="D476" s="235" t="s">
        <v>199</v>
      </c>
      <c r="E476" s="236" t="s">
        <v>19</v>
      </c>
      <c r="F476" s="237" t="s">
        <v>893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199</v>
      </c>
      <c r="AU476" s="243" t="s">
        <v>81</v>
      </c>
      <c r="AV476" s="13" t="s">
        <v>79</v>
      </c>
      <c r="AW476" s="13" t="s">
        <v>33</v>
      </c>
      <c r="AX476" s="13" t="s">
        <v>72</v>
      </c>
      <c r="AY476" s="243" t="s">
        <v>187</v>
      </c>
    </row>
    <row r="477" s="14" customFormat="1">
      <c r="A477" s="14"/>
      <c r="B477" s="244"/>
      <c r="C477" s="245"/>
      <c r="D477" s="235" t="s">
        <v>199</v>
      </c>
      <c r="E477" s="246" t="s">
        <v>19</v>
      </c>
      <c r="F477" s="247" t="s">
        <v>1080</v>
      </c>
      <c r="G477" s="245"/>
      <c r="H477" s="248">
        <v>23.276</v>
      </c>
      <c r="I477" s="249"/>
      <c r="J477" s="245"/>
      <c r="K477" s="245"/>
      <c r="L477" s="250"/>
      <c r="M477" s="251"/>
      <c r="N477" s="252"/>
      <c r="O477" s="252"/>
      <c r="P477" s="252"/>
      <c r="Q477" s="252"/>
      <c r="R477" s="252"/>
      <c r="S477" s="252"/>
      <c r="T477" s="25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4" t="s">
        <v>199</v>
      </c>
      <c r="AU477" s="254" t="s">
        <v>81</v>
      </c>
      <c r="AV477" s="14" t="s">
        <v>81</v>
      </c>
      <c r="AW477" s="14" t="s">
        <v>33</v>
      </c>
      <c r="AX477" s="14" t="s">
        <v>72</v>
      </c>
      <c r="AY477" s="254" t="s">
        <v>187</v>
      </c>
    </row>
    <row r="478" s="13" customFormat="1">
      <c r="A478" s="13"/>
      <c r="B478" s="233"/>
      <c r="C478" s="234"/>
      <c r="D478" s="235" t="s">
        <v>199</v>
      </c>
      <c r="E478" s="236" t="s">
        <v>19</v>
      </c>
      <c r="F478" s="237" t="s">
        <v>1157</v>
      </c>
      <c r="G478" s="234"/>
      <c r="H478" s="236" t="s">
        <v>19</v>
      </c>
      <c r="I478" s="238"/>
      <c r="J478" s="234"/>
      <c r="K478" s="234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199</v>
      </c>
      <c r="AU478" s="243" t="s">
        <v>81</v>
      </c>
      <c r="AV478" s="13" t="s">
        <v>79</v>
      </c>
      <c r="AW478" s="13" t="s">
        <v>33</v>
      </c>
      <c r="AX478" s="13" t="s">
        <v>72</v>
      </c>
      <c r="AY478" s="243" t="s">
        <v>187</v>
      </c>
    </row>
    <row r="479" s="13" customFormat="1">
      <c r="A479" s="13"/>
      <c r="B479" s="233"/>
      <c r="C479" s="234"/>
      <c r="D479" s="235" t="s">
        <v>199</v>
      </c>
      <c r="E479" s="236" t="s">
        <v>19</v>
      </c>
      <c r="F479" s="237" t="s">
        <v>426</v>
      </c>
      <c r="G479" s="234"/>
      <c r="H479" s="236" t="s">
        <v>19</v>
      </c>
      <c r="I479" s="238"/>
      <c r="J479" s="234"/>
      <c r="K479" s="234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199</v>
      </c>
      <c r="AU479" s="243" t="s">
        <v>81</v>
      </c>
      <c r="AV479" s="13" t="s">
        <v>79</v>
      </c>
      <c r="AW479" s="13" t="s">
        <v>33</v>
      </c>
      <c r="AX479" s="13" t="s">
        <v>72</v>
      </c>
      <c r="AY479" s="243" t="s">
        <v>187</v>
      </c>
    </row>
    <row r="480" s="13" customFormat="1">
      <c r="A480" s="13"/>
      <c r="B480" s="233"/>
      <c r="C480" s="234"/>
      <c r="D480" s="235" t="s">
        <v>199</v>
      </c>
      <c r="E480" s="236" t="s">
        <v>19</v>
      </c>
      <c r="F480" s="237" t="s">
        <v>1062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199</v>
      </c>
      <c r="AU480" s="243" t="s">
        <v>81</v>
      </c>
      <c r="AV480" s="13" t="s">
        <v>79</v>
      </c>
      <c r="AW480" s="13" t="s">
        <v>33</v>
      </c>
      <c r="AX480" s="13" t="s">
        <v>72</v>
      </c>
      <c r="AY480" s="243" t="s">
        <v>187</v>
      </c>
    </row>
    <row r="481" s="13" customFormat="1">
      <c r="A481" s="13"/>
      <c r="B481" s="233"/>
      <c r="C481" s="234"/>
      <c r="D481" s="235" t="s">
        <v>199</v>
      </c>
      <c r="E481" s="236" t="s">
        <v>19</v>
      </c>
      <c r="F481" s="237" t="s">
        <v>893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199</v>
      </c>
      <c r="AU481" s="243" t="s">
        <v>81</v>
      </c>
      <c r="AV481" s="13" t="s">
        <v>79</v>
      </c>
      <c r="AW481" s="13" t="s">
        <v>33</v>
      </c>
      <c r="AX481" s="13" t="s">
        <v>72</v>
      </c>
      <c r="AY481" s="243" t="s">
        <v>187</v>
      </c>
    </row>
    <row r="482" s="14" customFormat="1">
      <c r="A482" s="14"/>
      <c r="B482" s="244"/>
      <c r="C482" s="245"/>
      <c r="D482" s="235" t="s">
        <v>199</v>
      </c>
      <c r="E482" s="246" t="s">
        <v>19</v>
      </c>
      <c r="F482" s="247" t="s">
        <v>1158</v>
      </c>
      <c r="G482" s="245"/>
      <c r="H482" s="248">
        <v>22.135000000000002</v>
      </c>
      <c r="I482" s="249"/>
      <c r="J482" s="245"/>
      <c r="K482" s="245"/>
      <c r="L482" s="250"/>
      <c r="M482" s="251"/>
      <c r="N482" s="252"/>
      <c r="O482" s="252"/>
      <c r="P482" s="252"/>
      <c r="Q482" s="252"/>
      <c r="R482" s="252"/>
      <c r="S482" s="252"/>
      <c r="T482" s="253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4" t="s">
        <v>199</v>
      </c>
      <c r="AU482" s="254" t="s">
        <v>81</v>
      </c>
      <c r="AV482" s="14" t="s">
        <v>81</v>
      </c>
      <c r="AW482" s="14" t="s">
        <v>33</v>
      </c>
      <c r="AX482" s="14" t="s">
        <v>72</v>
      </c>
      <c r="AY482" s="254" t="s">
        <v>187</v>
      </c>
    </row>
    <row r="483" s="13" customFormat="1">
      <c r="A483" s="13"/>
      <c r="B483" s="233"/>
      <c r="C483" s="234"/>
      <c r="D483" s="235" t="s">
        <v>199</v>
      </c>
      <c r="E483" s="236" t="s">
        <v>19</v>
      </c>
      <c r="F483" s="237" t="s">
        <v>1159</v>
      </c>
      <c r="G483" s="234"/>
      <c r="H483" s="236" t="s">
        <v>19</v>
      </c>
      <c r="I483" s="238"/>
      <c r="J483" s="234"/>
      <c r="K483" s="234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199</v>
      </c>
      <c r="AU483" s="243" t="s">
        <v>81</v>
      </c>
      <c r="AV483" s="13" t="s">
        <v>79</v>
      </c>
      <c r="AW483" s="13" t="s">
        <v>33</v>
      </c>
      <c r="AX483" s="13" t="s">
        <v>72</v>
      </c>
      <c r="AY483" s="243" t="s">
        <v>187</v>
      </c>
    </row>
    <row r="484" s="13" customFormat="1">
      <c r="A484" s="13"/>
      <c r="B484" s="233"/>
      <c r="C484" s="234"/>
      <c r="D484" s="235" t="s">
        <v>199</v>
      </c>
      <c r="E484" s="236" t="s">
        <v>19</v>
      </c>
      <c r="F484" s="237" t="s">
        <v>430</v>
      </c>
      <c r="G484" s="234"/>
      <c r="H484" s="236" t="s">
        <v>19</v>
      </c>
      <c r="I484" s="238"/>
      <c r="J484" s="234"/>
      <c r="K484" s="234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199</v>
      </c>
      <c r="AU484" s="243" t="s">
        <v>81</v>
      </c>
      <c r="AV484" s="13" t="s">
        <v>79</v>
      </c>
      <c r="AW484" s="13" t="s">
        <v>33</v>
      </c>
      <c r="AX484" s="13" t="s">
        <v>72</v>
      </c>
      <c r="AY484" s="243" t="s">
        <v>187</v>
      </c>
    </row>
    <row r="485" s="13" customFormat="1">
      <c r="A485" s="13"/>
      <c r="B485" s="233"/>
      <c r="C485" s="234"/>
      <c r="D485" s="235" t="s">
        <v>199</v>
      </c>
      <c r="E485" s="236" t="s">
        <v>19</v>
      </c>
      <c r="F485" s="237" t="s">
        <v>1062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199</v>
      </c>
      <c r="AU485" s="243" t="s">
        <v>81</v>
      </c>
      <c r="AV485" s="13" t="s">
        <v>79</v>
      </c>
      <c r="AW485" s="13" t="s">
        <v>33</v>
      </c>
      <c r="AX485" s="13" t="s">
        <v>72</v>
      </c>
      <c r="AY485" s="243" t="s">
        <v>187</v>
      </c>
    </row>
    <row r="486" s="13" customFormat="1">
      <c r="A486" s="13"/>
      <c r="B486" s="233"/>
      <c r="C486" s="234"/>
      <c r="D486" s="235" t="s">
        <v>199</v>
      </c>
      <c r="E486" s="236" t="s">
        <v>19</v>
      </c>
      <c r="F486" s="237" t="s">
        <v>893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199</v>
      </c>
      <c r="AU486" s="243" t="s">
        <v>81</v>
      </c>
      <c r="AV486" s="13" t="s">
        <v>79</v>
      </c>
      <c r="AW486" s="13" t="s">
        <v>33</v>
      </c>
      <c r="AX486" s="13" t="s">
        <v>72</v>
      </c>
      <c r="AY486" s="243" t="s">
        <v>187</v>
      </c>
    </row>
    <row r="487" s="14" customFormat="1">
      <c r="A487" s="14"/>
      <c r="B487" s="244"/>
      <c r="C487" s="245"/>
      <c r="D487" s="235" t="s">
        <v>199</v>
      </c>
      <c r="E487" s="246" t="s">
        <v>19</v>
      </c>
      <c r="F487" s="247" t="s">
        <v>1160</v>
      </c>
      <c r="G487" s="245"/>
      <c r="H487" s="248">
        <v>21.172000000000001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199</v>
      </c>
      <c r="AU487" s="254" t="s">
        <v>81</v>
      </c>
      <c r="AV487" s="14" t="s">
        <v>81</v>
      </c>
      <c r="AW487" s="14" t="s">
        <v>33</v>
      </c>
      <c r="AX487" s="14" t="s">
        <v>72</v>
      </c>
      <c r="AY487" s="254" t="s">
        <v>187</v>
      </c>
    </row>
    <row r="488" s="15" customFormat="1">
      <c r="A488" s="15"/>
      <c r="B488" s="255"/>
      <c r="C488" s="256"/>
      <c r="D488" s="235" t="s">
        <v>199</v>
      </c>
      <c r="E488" s="257" t="s">
        <v>19</v>
      </c>
      <c r="F488" s="258" t="s">
        <v>210</v>
      </c>
      <c r="G488" s="256"/>
      <c r="H488" s="259">
        <v>103.798</v>
      </c>
      <c r="I488" s="260"/>
      <c r="J488" s="256"/>
      <c r="K488" s="256"/>
      <c r="L488" s="261"/>
      <c r="M488" s="262"/>
      <c r="N488" s="263"/>
      <c r="O488" s="263"/>
      <c r="P488" s="263"/>
      <c r="Q488" s="263"/>
      <c r="R488" s="263"/>
      <c r="S488" s="263"/>
      <c r="T488" s="264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5" t="s">
        <v>199</v>
      </c>
      <c r="AU488" s="265" t="s">
        <v>81</v>
      </c>
      <c r="AV488" s="15" t="s">
        <v>195</v>
      </c>
      <c r="AW488" s="15" t="s">
        <v>33</v>
      </c>
      <c r="AX488" s="15" t="s">
        <v>79</v>
      </c>
      <c r="AY488" s="265" t="s">
        <v>187</v>
      </c>
    </row>
    <row r="489" s="2" customFormat="1" ht="21.75" customHeight="1">
      <c r="A489" s="41"/>
      <c r="B489" s="42"/>
      <c r="C489" s="215" t="s">
        <v>781</v>
      </c>
      <c r="D489" s="215" t="s">
        <v>190</v>
      </c>
      <c r="E489" s="216" t="s">
        <v>1161</v>
      </c>
      <c r="F489" s="217" t="s">
        <v>1162</v>
      </c>
      <c r="G489" s="218" t="s">
        <v>193</v>
      </c>
      <c r="H489" s="219">
        <v>2.8799999999999999</v>
      </c>
      <c r="I489" s="220"/>
      <c r="J489" s="221">
        <f>ROUND(I489*H489,2)</f>
        <v>0</v>
      </c>
      <c r="K489" s="217" t="s">
        <v>194</v>
      </c>
      <c r="L489" s="47"/>
      <c r="M489" s="222" t="s">
        <v>19</v>
      </c>
      <c r="N489" s="223" t="s">
        <v>43</v>
      </c>
      <c r="O489" s="87"/>
      <c r="P489" s="224">
        <f>O489*H489</f>
        <v>0</v>
      </c>
      <c r="Q489" s="224">
        <v>1.713E-05</v>
      </c>
      <c r="R489" s="224">
        <f>Q489*H489</f>
        <v>4.93344E-05</v>
      </c>
      <c r="S489" s="224">
        <v>0</v>
      </c>
      <c r="T489" s="225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6" t="s">
        <v>265</v>
      </c>
      <c r="AT489" s="226" t="s">
        <v>190</v>
      </c>
      <c r="AU489" s="226" t="s">
        <v>81</v>
      </c>
      <c r="AY489" s="20" t="s">
        <v>187</v>
      </c>
      <c r="BE489" s="227">
        <f>IF(N489="základní",J489,0)</f>
        <v>0</v>
      </c>
      <c r="BF489" s="227">
        <f>IF(N489="snížená",J489,0)</f>
        <v>0</v>
      </c>
      <c r="BG489" s="227">
        <f>IF(N489="zákl. přenesená",J489,0)</f>
        <v>0</v>
      </c>
      <c r="BH489" s="227">
        <f>IF(N489="sníž. přenesená",J489,0)</f>
        <v>0</v>
      </c>
      <c r="BI489" s="227">
        <f>IF(N489="nulová",J489,0)</f>
        <v>0</v>
      </c>
      <c r="BJ489" s="20" t="s">
        <v>79</v>
      </c>
      <c r="BK489" s="227">
        <f>ROUND(I489*H489,2)</f>
        <v>0</v>
      </c>
      <c r="BL489" s="20" t="s">
        <v>265</v>
      </c>
      <c r="BM489" s="226" t="s">
        <v>1163</v>
      </c>
    </row>
    <row r="490" s="2" customFormat="1">
      <c r="A490" s="41"/>
      <c r="B490" s="42"/>
      <c r="C490" s="43"/>
      <c r="D490" s="228" t="s">
        <v>197</v>
      </c>
      <c r="E490" s="43"/>
      <c r="F490" s="229" t="s">
        <v>1164</v>
      </c>
      <c r="G490" s="43"/>
      <c r="H490" s="43"/>
      <c r="I490" s="230"/>
      <c r="J490" s="43"/>
      <c r="K490" s="43"/>
      <c r="L490" s="47"/>
      <c r="M490" s="231"/>
      <c r="N490" s="232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197</v>
      </c>
      <c r="AU490" s="20" t="s">
        <v>81</v>
      </c>
    </row>
    <row r="491" s="13" customFormat="1">
      <c r="A491" s="13"/>
      <c r="B491" s="233"/>
      <c r="C491" s="234"/>
      <c r="D491" s="235" t="s">
        <v>199</v>
      </c>
      <c r="E491" s="236" t="s">
        <v>19</v>
      </c>
      <c r="F491" s="237" t="s">
        <v>1141</v>
      </c>
      <c r="G491" s="234"/>
      <c r="H491" s="236" t="s">
        <v>19</v>
      </c>
      <c r="I491" s="238"/>
      <c r="J491" s="234"/>
      <c r="K491" s="234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199</v>
      </c>
      <c r="AU491" s="243" t="s">
        <v>81</v>
      </c>
      <c r="AV491" s="13" t="s">
        <v>79</v>
      </c>
      <c r="AW491" s="13" t="s">
        <v>33</v>
      </c>
      <c r="AX491" s="13" t="s">
        <v>72</v>
      </c>
      <c r="AY491" s="243" t="s">
        <v>187</v>
      </c>
    </row>
    <row r="492" s="13" customFormat="1">
      <c r="A492" s="13"/>
      <c r="B492" s="233"/>
      <c r="C492" s="234"/>
      <c r="D492" s="235" t="s">
        <v>199</v>
      </c>
      <c r="E492" s="236" t="s">
        <v>19</v>
      </c>
      <c r="F492" s="237" t="s">
        <v>426</v>
      </c>
      <c r="G492" s="234"/>
      <c r="H492" s="236" t="s">
        <v>19</v>
      </c>
      <c r="I492" s="238"/>
      <c r="J492" s="234"/>
      <c r="K492" s="234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199</v>
      </c>
      <c r="AU492" s="243" t="s">
        <v>81</v>
      </c>
      <c r="AV492" s="13" t="s">
        <v>79</v>
      </c>
      <c r="AW492" s="13" t="s">
        <v>33</v>
      </c>
      <c r="AX492" s="13" t="s">
        <v>72</v>
      </c>
      <c r="AY492" s="243" t="s">
        <v>187</v>
      </c>
    </row>
    <row r="493" s="13" customFormat="1">
      <c r="A493" s="13"/>
      <c r="B493" s="233"/>
      <c r="C493" s="234"/>
      <c r="D493" s="235" t="s">
        <v>199</v>
      </c>
      <c r="E493" s="236" t="s">
        <v>19</v>
      </c>
      <c r="F493" s="237" t="s">
        <v>855</v>
      </c>
      <c r="G493" s="234"/>
      <c r="H493" s="236" t="s">
        <v>19</v>
      </c>
      <c r="I493" s="238"/>
      <c r="J493" s="234"/>
      <c r="K493" s="234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199</v>
      </c>
      <c r="AU493" s="243" t="s">
        <v>81</v>
      </c>
      <c r="AV493" s="13" t="s">
        <v>79</v>
      </c>
      <c r="AW493" s="13" t="s">
        <v>33</v>
      </c>
      <c r="AX493" s="13" t="s">
        <v>72</v>
      </c>
      <c r="AY493" s="243" t="s">
        <v>187</v>
      </c>
    </row>
    <row r="494" s="13" customFormat="1">
      <c r="A494" s="13"/>
      <c r="B494" s="233"/>
      <c r="C494" s="234"/>
      <c r="D494" s="235" t="s">
        <v>199</v>
      </c>
      <c r="E494" s="236" t="s">
        <v>19</v>
      </c>
      <c r="F494" s="237" t="s">
        <v>1142</v>
      </c>
      <c r="G494" s="234"/>
      <c r="H494" s="236" t="s">
        <v>19</v>
      </c>
      <c r="I494" s="238"/>
      <c r="J494" s="234"/>
      <c r="K494" s="234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199</v>
      </c>
      <c r="AU494" s="243" t="s">
        <v>81</v>
      </c>
      <c r="AV494" s="13" t="s">
        <v>79</v>
      </c>
      <c r="AW494" s="13" t="s">
        <v>33</v>
      </c>
      <c r="AX494" s="13" t="s">
        <v>72</v>
      </c>
      <c r="AY494" s="243" t="s">
        <v>187</v>
      </c>
    </row>
    <row r="495" s="14" customFormat="1">
      <c r="A495" s="14"/>
      <c r="B495" s="244"/>
      <c r="C495" s="245"/>
      <c r="D495" s="235" t="s">
        <v>199</v>
      </c>
      <c r="E495" s="246" t="s">
        <v>19</v>
      </c>
      <c r="F495" s="247" t="s">
        <v>1143</v>
      </c>
      <c r="G495" s="245"/>
      <c r="H495" s="248">
        <v>1.44</v>
      </c>
      <c r="I495" s="249"/>
      <c r="J495" s="245"/>
      <c r="K495" s="245"/>
      <c r="L495" s="250"/>
      <c r="M495" s="251"/>
      <c r="N495" s="252"/>
      <c r="O495" s="252"/>
      <c r="P495" s="252"/>
      <c r="Q495" s="252"/>
      <c r="R495" s="252"/>
      <c r="S495" s="252"/>
      <c r="T495" s="25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4" t="s">
        <v>199</v>
      </c>
      <c r="AU495" s="254" t="s">
        <v>81</v>
      </c>
      <c r="AV495" s="14" t="s">
        <v>81</v>
      </c>
      <c r="AW495" s="14" t="s">
        <v>33</v>
      </c>
      <c r="AX495" s="14" t="s">
        <v>72</v>
      </c>
      <c r="AY495" s="254" t="s">
        <v>187</v>
      </c>
    </row>
    <row r="496" s="13" customFormat="1">
      <c r="A496" s="13"/>
      <c r="B496" s="233"/>
      <c r="C496" s="234"/>
      <c r="D496" s="235" t="s">
        <v>199</v>
      </c>
      <c r="E496" s="236" t="s">
        <v>19</v>
      </c>
      <c r="F496" s="237" t="s">
        <v>1144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199</v>
      </c>
      <c r="AU496" s="243" t="s">
        <v>81</v>
      </c>
      <c r="AV496" s="13" t="s">
        <v>79</v>
      </c>
      <c r="AW496" s="13" t="s">
        <v>33</v>
      </c>
      <c r="AX496" s="13" t="s">
        <v>72</v>
      </c>
      <c r="AY496" s="243" t="s">
        <v>187</v>
      </c>
    </row>
    <row r="497" s="13" customFormat="1">
      <c r="A497" s="13"/>
      <c r="B497" s="233"/>
      <c r="C497" s="234"/>
      <c r="D497" s="235" t="s">
        <v>199</v>
      </c>
      <c r="E497" s="236" t="s">
        <v>19</v>
      </c>
      <c r="F497" s="237" t="s">
        <v>430</v>
      </c>
      <c r="G497" s="234"/>
      <c r="H497" s="236" t="s">
        <v>19</v>
      </c>
      <c r="I497" s="238"/>
      <c r="J497" s="234"/>
      <c r="K497" s="234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199</v>
      </c>
      <c r="AU497" s="243" t="s">
        <v>81</v>
      </c>
      <c r="AV497" s="13" t="s">
        <v>79</v>
      </c>
      <c r="AW497" s="13" t="s">
        <v>33</v>
      </c>
      <c r="AX497" s="13" t="s">
        <v>72</v>
      </c>
      <c r="AY497" s="243" t="s">
        <v>187</v>
      </c>
    </row>
    <row r="498" s="13" customFormat="1">
      <c r="A498" s="13"/>
      <c r="B498" s="233"/>
      <c r="C498" s="234"/>
      <c r="D498" s="235" t="s">
        <v>199</v>
      </c>
      <c r="E498" s="236" t="s">
        <v>19</v>
      </c>
      <c r="F498" s="237" t="s">
        <v>855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199</v>
      </c>
      <c r="AU498" s="243" t="s">
        <v>81</v>
      </c>
      <c r="AV498" s="13" t="s">
        <v>79</v>
      </c>
      <c r="AW498" s="13" t="s">
        <v>33</v>
      </c>
      <c r="AX498" s="13" t="s">
        <v>72</v>
      </c>
      <c r="AY498" s="243" t="s">
        <v>187</v>
      </c>
    </row>
    <row r="499" s="13" customFormat="1">
      <c r="A499" s="13"/>
      <c r="B499" s="233"/>
      <c r="C499" s="234"/>
      <c r="D499" s="235" t="s">
        <v>199</v>
      </c>
      <c r="E499" s="236" t="s">
        <v>19</v>
      </c>
      <c r="F499" s="237" t="s">
        <v>1142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199</v>
      </c>
      <c r="AU499" s="243" t="s">
        <v>81</v>
      </c>
      <c r="AV499" s="13" t="s">
        <v>79</v>
      </c>
      <c r="AW499" s="13" t="s">
        <v>33</v>
      </c>
      <c r="AX499" s="13" t="s">
        <v>72</v>
      </c>
      <c r="AY499" s="243" t="s">
        <v>187</v>
      </c>
    </row>
    <row r="500" s="14" customFormat="1">
      <c r="A500" s="14"/>
      <c r="B500" s="244"/>
      <c r="C500" s="245"/>
      <c r="D500" s="235" t="s">
        <v>199</v>
      </c>
      <c r="E500" s="246" t="s">
        <v>19</v>
      </c>
      <c r="F500" s="247" t="s">
        <v>1143</v>
      </c>
      <c r="G500" s="245"/>
      <c r="H500" s="248">
        <v>1.44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199</v>
      </c>
      <c r="AU500" s="254" t="s">
        <v>81</v>
      </c>
      <c r="AV500" s="14" t="s">
        <v>81</v>
      </c>
      <c r="AW500" s="14" t="s">
        <v>33</v>
      </c>
      <c r="AX500" s="14" t="s">
        <v>72</v>
      </c>
      <c r="AY500" s="254" t="s">
        <v>187</v>
      </c>
    </row>
    <row r="501" s="15" customFormat="1">
      <c r="A501" s="15"/>
      <c r="B501" s="255"/>
      <c r="C501" s="256"/>
      <c r="D501" s="235" t="s">
        <v>199</v>
      </c>
      <c r="E501" s="257" t="s">
        <v>19</v>
      </c>
      <c r="F501" s="258" t="s">
        <v>210</v>
      </c>
      <c r="G501" s="256"/>
      <c r="H501" s="259">
        <v>2.8799999999999999</v>
      </c>
      <c r="I501" s="260"/>
      <c r="J501" s="256"/>
      <c r="K501" s="256"/>
      <c r="L501" s="261"/>
      <c r="M501" s="262"/>
      <c r="N501" s="263"/>
      <c r="O501" s="263"/>
      <c r="P501" s="263"/>
      <c r="Q501" s="263"/>
      <c r="R501" s="263"/>
      <c r="S501" s="263"/>
      <c r="T501" s="264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65" t="s">
        <v>199</v>
      </c>
      <c r="AU501" s="265" t="s">
        <v>81</v>
      </c>
      <c r="AV501" s="15" t="s">
        <v>195</v>
      </c>
      <c r="AW501" s="15" t="s">
        <v>33</v>
      </c>
      <c r="AX501" s="15" t="s">
        <v>79</v>
      </c>
      <c r="AY501" s="265" t="s">
        <v>187</v>
      </c>
    </row>
    <row r="502" s="2" customFormat="1" ht="16.5" customHeight="1">
      <c r="A502" s="41"/>
      <c r="B502" s="42"/>
      <c r="C502" s="215" t="s">
        <v>789</v>
      </c>
      <c r="D502" s="215" t="s">
        <v>190</v>
      </c>
      <c r="E502" s="216" t="s">
        <v>904</v>
      </c>
      <c r="F502" s="217" t="s">
        <v>905</v>
      </c>
      <c r="G502" s="218" t="s">
        <v>193</v>
      </c>
      <c r="H502" s="219">
        <v>9.6899999999999995</v>
      </c>
      <c r="I502" s="220"/>
      <c r="J502" s="221">
        <f>ROUND(I502*H502,2)</f>
        <v>0</v>
      </c>
      <c r="K502" s="217" t="s">
        <v>194</v>
      </c>
      <c r="L502" s="47"/>
      <c r="M502" s="222" t="s">
        <v>19</v>
      </c>
      <c r="N502" s="223" t="s">
        <v>43</v>
      </c>
      <c r="O502" s="87"/>
      <c r="P502" s="224">
        <f>O502*H502</f>
        <v>0</v>
      </c>
      <c r="Q502" s="224">
        <v>7.1500000000000002E-06</v>
      </c>
      <c r="R502" s="224">
        <f>Q502*H502</f>
        <v>6.9283500000000002E-05</v>
      </c>
      <c r="S502" s="224">
        <v>0</v>
      </c>
      <c r="T502" s="225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6" t="s">
        <v>265</v>
      </c>
      <c r="AT502" s="226" t="s">
        <v>190</v>
      </c>
      <c r="AU502" s="226" t="s">
        <v>81</v>
      </c>
      <c r="AY502" s="20" t="s">
        <v>187</v>
      </c>
      <c r="BE502" s="227">
        <f>IF(N502="základní",J502,0)</f>
        <v>0</v>
      </c>
      <c r="BF502" s="227">
        <f>IF(N502="snížená",J502,0)</f>
        <v>0</v>
      </c>
      <c r="BG502" s="227">
        <f>IF(N502="zákl. přenesená",J502,0)</f>
        <v>0</v>
      </c>
      <c r="BH502" s="227">
        <f>IF(N502="sníž. přenesená",J502,0)</f>
        <v>0</v>
      </c>
      <c r="BI502" s="227">
        <f>IF(N502="nulová",J502,0)</f>
        <v>0</v>
      </c>
      <c r="BJ502" s="20" t="s">
        <v>79</v>
      </c>
      <c r="BK502" s="227">
        <f>ROUND(I502*H502,2)</f>
        <v>0</v>
      </c>
      <c r="BL502" s="20" t="s">
        <v>265</v>
      </c>
      <c r="BM502" s="226" t="s">
        <v>1165</v>
      </c>
    </row>
    <row r="503" s="2" customFormat="1">
      <c r="A503" s="41"/>
      <c r="B503" s="42"/>
      <c r="C503" s="43"/>
      <c r="D503" s="228" t="s">
        <v>197</v>
      </c>
      <c r="E503" s="43"/>
      <c r="F503" s="229" t="s">
        <v>907</v>
      </c>
      <c r="G503" s="43"/>
      <c r="H503" s="43"/>
      <c r="I503" s="230"/>
      <c r="J503" s="43"/>
      <c r="K503" s="43"/>
      <c r="L503" s="47"/>
      <c r="M503" s="231"/>
      <c r="N503" s="232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197</v>
      </c>
      <c r="AU503" s="20" t="s">
        <v>81</v>
      </c>
    </row>
    <row r="504" s="13" customFormat="1">
      <c r="A504" s="13"/>
      <c r="B504" s="233"/>
      <c r="C504" s="234"/>
      <c r="D504" s="235" t="s">
        <v>199</v>
      </c>
      <c r="E504" s="236" t="s">
        <v>19</v>
      </c>
      <c r="F504" s="237" t="s">
        <v>1145</v>
      </c>
      <c r="G504" s="234"/>
      <c r="H504" s="236" t="s">
        <v>19</v>
      </c>
      <c r="I504" s="238"/>
      <c r="J504" s="234"/>
      <c r="K504" s="234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199</v>
      </c>
      <c r="AU504" s="243" t="s">
        <v>81</v>
      </c>
      <c r="AV504" s="13" t="s">
        <v>79</v>
      </c>
      <c r="AW504" s="13" t="s">
        <v>33</v>
      </c>
      <c r="AX504" s="13" t="s">
        <v>72</v>
      </c>
      <c r="AY504" s="243" t="s">
        <v>187</v>
      </c>
    </row>
    <row r="505" s="13" customFormat="1">
      <c r="A505" s="13"/>
      <c r="B505" s="233"/>
      <c r="C505" s="234"/>
      <c r="D505" s="235" t="s">
        <v>199</v>
      </c>
      <c r="E505" s="236" t="s">
        <v>19</v>
      </c>
      <c r="F505" s="237" t="s">
        <v>426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199</v>
      </c>
      <c r="AU505" s="243" t="s">
        <v>81</v>
      </c>
      <c r="AV505" s="13" t="s">
        <v>79</v>
      </c>
      <c r="AW505" s="13" t="s">
        <v>33</v>
      </c>
      <c r="AX505" s="13" t="s">
        <v>72</v>
      </c>
      <c r="AY505" s="243" t="s">
        <v>187</v>
      </c>
    </row>
    <row r="506" s="13" customFormat="1">
      <c r="A506" s="13"/>
      <c r="B506" s="233"/>
      <c r="C506" s="234"/>
      <c r="D506" s="235" t="s">
        <v>199</v>
      </c>
      <c r="E506" s="236" t="s">
        <v>19</v>
      </c>
      <c r="F506" s="237" t="s">
        <v>855</v>
      </c>
      <c r="G506" s="234"/>
      <c r="H506" s="236" t="s">
        <v>19</v>
      </c>
      <c r="I506" s="238"/>
      <c r="J506" s="234"/>
      <c r="K506" s="234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199</v>
      </c>
      <c r="AU506" s="243" t="s">
        <v>81</v>
      </c>
      <c r="AV506" s="13" t="s">
        <v>79</v>
      </c>
      <c r="AW506" s="13" t="s">
        <v>33</v>
      </c>
      <c r="AX506" s="13" t="s">
        <v>72</v>
      </c>
      <c r="AY506" s="243" t="s">
        <v>187</v>
      </c>
    </row>
    <row r="507" s="13" customFormat="1">
      <c r="A507" s="13"/>
      <c r="B507" s="233"/>
      <c r="C507" s="234"/>
      <c r="D507" s="235" t="s">
        <v>199</v>
      </c>
      <c r="E507" s="236" t="s">
        <v>19</v>
      </c>
      <c r="F507" s="237" t="s">
        <v>873</v>
      </c>
      <c r="G507" s="234"/>
      <c r="H507" s="236" t="s">
        <v>19</v>
      </c>
      <c r="I507" s="238"/>
      <c r="J507" s="234"/>
      <c r="K507" s="234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199</v>
      </c>
      <c r="AU507" s="243" t="s">
        <v>81</v>
      </c>
      <c r="AV507" s="13" t="s">
        <v>79</v>
      </c>
      <c r="AW507" s="13" t="s">
        <v>33</v>
      </c>
      <c r="AX507" s="13" t="s">
        <v>72</v>
      </c>
      <c r="AY507" s="243" t="s">
        <v>187</v>
      </c>
    </row>
    <row r="508" s="14" customFormat="1">
      <c r="A508" s="14"/>
      <c r="B508" s="244"/>
      <c r="C508" s="245"/>
      <c r="D508" s="235" t="s">
        <v>199</v>
      </c>
      <c r="E508" s="246" t="s">
        <v>19</v>
      </c>
      <c r="F508" s="247" t="s">
        <v>1046</v>
      </c>
      <c r="G508" s="245"/>
      <c r="H508" s="248">
        <v>2.9550000000000001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199</v>
      </c>
      <c r="AU508" s="254" t="s">
        <v>81</v>
      </c>
      <c r="AV508" s="14" t="s">
        <v>81</v>
      </c>
      <c r="AW508" s="14" t="s">
        <v>33</v>
      </c>
      <c r="AX508" s="14" t="s">
        <v>72</v>
      </c>
      <c r="AY508" s="254" t="s">
        <v>187</v>
      </c>
    </row>
    <row r="509" s="13" customFormat="1">
      <c r="A509" s="13"/>
      <c r="B509" s="233"/>
      <c r="C509" s="234"/>
      <c r="D509" s="235" t="s">
        <v>199</v>
      </c>
      <c r="E509" s="236" t="s">
        <v>19</v>
      </c>
      <c r="F509" s="237" t="s">
        <v>1146</v>
      </c>
      <c r="G509" s="234"/>
      <c r="H509" s="236" t="s">
        <v>19</v>
      </c>
      <c r="I509" s="238"/>
      <c r="J509" s="234"/>
      <c r="K509" s="234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199</v>
      </c>
      <c r="AU509" s="243" t="s">
        <v>81</v>
      </c>
      <c r="AV509" s="13" t="s">
        <v>79</v>
      </c>
      <c r="AW509" s="13" t="s">
        <v>33</v>
      </c>
      <c r="AX509" s="13" t="s">
        <v>72</v>
      </c>
      <c r="AY509" s="243" t="s">
        <v>187</v>
      </c>
    </row>
    <row r="510" s="13" customFormat="1">
      <c r="A510" s="13"/>
      <c r="B510" s="233"/>
      <c r="C510" s="234"/>
      <c r="D510" s="235" t="s">
        <v>199</v>
      </c>
      <c r="E510" s="236" t="s">
        <v>19</v>
      </c>
      <c r="F510" s="237" t="s">
        <v>426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199</v>
      </c>
      <c r="AU510" s="243" t="s">
        <v>81</v>
      </c>
      <c r="AV510" s="13" t="s">
        <v>79</v>
      </c>
      <c r="AW510" s="13" t="s">
        <v>33</v>
      </c>
      <c r="AX510" s="13" t="s">
        <v>72</v>
      </c>
      <c r="AY510" s="243" t="s">
        <v>187</v>
      </c>
    </row>
    <row r="511" s="13" customFormat="1">
      <c r="A511" s="13"/>
      <c r="B511" s="233"/>
      <c r="C511" s="234"/>
      <c r="D511" s="235" t="s">
        <v>199</v>
      </c>
      <c r="E511" s="236" t="s">
        <v>19</v>
      </c>
      <c r="F511" s="237" t="s">
        <v>855</v>
      </c>
      <c r="G511" s="234"/>
      <c r="H511" s="236" t="s">
        <v>19</v>
      </c>
      <c r="I511" s="238"/>
      <c r="J511" s="234"/>
      <c r="K511" s="234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199</v>
      </c>
      <c r="AU511" s="243" t="s">
        <v>81</v>
      </c>
      <c r="AV511" s="13" t="s">
        <v>79</v>
      </c>
      <c r="AW511" s="13" t="s">
        <v>33</v>
      </c>
      <c r="AX511" s="13" t="s">
        <v>72</v>
      </c>
      <c r="AY511" s="243" t="s">
        <v>187</v>
      </c>
    </row>
    <row r="512" s="13" customFormat="1">
      <c r="A512" s="13"/>
      <c r="B512" s="233"/>
      <c r="C512" s="234"/>
      <c r="D512" s="235" t="s">
        <v>199</v>
      </c>
      <c r="E512" s="236" t="s">
        <v>19</v>
      </c>
      <c r="F512" s="237" t="s">
        <v>873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199</v>
      </c>
      <c r="AU512" s="243" t="s">
        <v>81</v>
      </c>
      <c r="AV512" s="13" t="s">
        <v>79</v>
      </c>
      <c r="AW512" s="13" t="s">
        <v>33</v>
      </c>
      <c r="AX512" s="13" t="s">
        <v>72</v>
      </c>
      <c r="AY512" s="243" t="s">
        <v>187</v>
      </c>
    </row>
    <row r="513" s="14" customFormat="1">
      <c r="A513" s="14"/>
      <c r="B513" s="244"/>
      <c r="C513" s="245"/>
      <c r="D513" s="235" t="s">
        <v>199</v>
      </c>
      <c r="E513" s="246" t="s">
        <v>19</v>
      </c>
      <c r="F513" s="247" t="s">
        <v>1147</v>
      </c>
      <c r="G513" s="245"/>
      <c r="H513" s="248">
        <v>1.8899999999999999</v>
      </c>
      <c r="I513" s="249"/>
      <c r="J513" s="245"/>
      <c r="K513" s="245"/>
      <c r="L513" s="250"/>
      <c r="M513" s="251"/>
      <c r="N513" s="252"/>
      <c r="O513" s="252"/>
      <c r="P513" s="252"/>
      <c r="Q513" s="252"/>
      <c r="R513" s="252"/>
      <c r="S513" s="252"/>
      <c r="T513" s="253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4" t="s">
        <v>199</v>
      </c>
      <c r="AU513" s="254" t="s">
        <v>81</v>
      </c>
      <c r="AV513" s="14" t="s">
        <v>81</v>
      </c>
      <c r="AW513" s="14" t="s">
        <v>33</v>
      </c>
      <c r="AX513" s="14" t="s">
        <v>72</v>
      </c>
      <c r="AY513" s="254" t="s">
        <v>187</v>
      </c>
    </row>
    <row r="514" s="13" customFormat="1">
      <c r="A514" s="13"/>
      <c r="B514" s="233"/>
      <c r="C514" s="234"/>
      <c r="D514" s="235" t="s">
        <v>199</v>
      </c>
      <c r="E514" s="236" t="s">
        <v>19</v>
      </c>
      <c r="F514" s="237" t="s">
        <v>1148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199</v>
      </c>
      <c r="AU514" s="243" t="s">
        <v>81</v>
      </c>
      <c r="AV514" s="13" t="s">
        <v>79</v>
      </c>
      <c r="AW514" s="13" t="s">
        <v>33</v>
      </c>
      <c r="AX514" s="13" t="s">
        <v>72</v>
      </c>
      <c r="AY514" s="243" t="s">
        <v>187</v>
      </c>
    </row>
    <row r="515" s="13" customFormat="1">
      <c r="A515" s="13"/>
      <c r="B515" s="233"/>
      <c r="C515" s="234"/>
      <c r="D515" s="235" t="s">
        <v>199</v>
      </c>
      <c r="E515" s="236" t="s">
        <v>19</v>
      </c>
      <c r="F515" s="237" t="s">
        <v>1082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199</v>
      </c>
      <c r="AU515" s="243" t="s">
        <v>81</v>
      </c>
      <c r="AV515" s="13" t="s">
        <v>79</v>
      </c>
      <c r="AW515" s="13" t="s">
        <v>33</v>
      </c>
      <c r="AX515" s="13" t="s">
        <v>72</v>
      </c>
      <c r="AY515" s="243" t="s">
        <v>187</v>
      </c>
    </row>
    <row r="516" s="13" customFormat="1">
      <c r="A516" s="13"/>
      <c r="B516" s="233"/>
      <c r="C516" s="234"/>
      <c r="D516" s="235" t="s">
        <v>199</v>
      </c>
      <c r="E516" s="236" t="s">
        <v>19</v>
      </c>
      <c r="F516" s="237" t="s">
        <v>855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199</v>
      </c>
      <c r="AU516" s="243" t="s">
        <v>81</v>
      </c>
      <c r="AV516" s="13" t="s">
        <v>79</v>
      </c>
      <c r="AW516" s="13" t="s">
        <v>33</v>
      </c>
      <c r="AX516" s="13" t="s">
        <v>72</v>
      </c>
      <c r="AY516" s="243" t="s">
        <v>187</v>
      </c>
    </row>
    <row r="517" s="13" customFormat="1">
      <c r="A517" s="13"/>
      <c r="B517" s="233"/>
      <c r="C517" s="234"/>
      <c r="D517" s="235" t="s">
        <v>199</v>
      </c>
      <c r="E517" s="236" t="s">
        <v>19</v>
      </c>
      <c r="F517" s="237" t="s">
        <v>873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199</v>
      </c>
      <c r="AU517" s="243" t="s">
        <v>81</v>
      </c>
      <c r="AV517" s="13" t="s">
        <v>79</v>
      </c>
      <c r="AW517" s="13" t="s">
        <v>33</v>
      </c>
      <c r="AX517" s="13" t="s">
        <v>72</v>
      </c>
      <c r="AY517" s="243" t="s">
        <v>187</v>
      </c>
    </row>
    <row r="518" s="14" customFormat="1">
      <c r="A518" s="14"/>
      <c r="B518" s="244"/>
      <c r="C518" s="245"/>
      <c r="D518" s="235" t="s">
        <v>199</v>
      </c>
      <c r="E518" s="246" t="s">
        <v>19</v>
      </c>
      <c r="F518" s="247" t="s">
        <v>209</v>
      </c>
      <c r="G518" s="245"/>
      <c r="H518" s="248">
        <v>1.1819999999999999</v>
      </c>
      <c r="I518" s="249"/>
      <c r="J518" s="245"/>
      <c r="K518" s="245"/>
      <c r="L518" s="250"/>
      <c r="M518" s="251"/>
      <c r="N518" s="252"/>
      <c r="O518" s="252"/>
      <c r="P518" s="252"/>
      <c r="Q518" s="252"/>
      <c r="R518" s="252"/>
      <c r="S518" s="252"/>
      <c r="T518" s="25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4" t="s">
        <v>199</v>
      </c>
      <c r="AU518" s="254" t="s">
        <v>81</v>
      </c>
      <c r="AV518" s="14" t="s">
        <v>81</v>
      </c>
      <c r="AW518" s="14" t="s">
        <v>33</v>
      </c>
      <c r="AX518" s="14" t="s">
        <v>72</v>
      </c>
      <c r="AY518" s="254" t="s">
        <v>187</v>
      </c>
    </row>
    <row r="519" s="13" customFormat="1">
      <c r="A519" s="13"/>
      <c r="B519" s="233"/>
      <c r="C519" s="234"/>
      <c r="D519" s="235" t="s">
        <v>199</v>
      </c>
      <c r="E519" s="236" t="s">
        <v>19</v>
      </c>
      <c r="F519" s="237" t="s">
        <v>1149</v>
      </c>
      <c r="G519" s="234"/>
      <c r="H519" s="236" t="s">
        <v>19</v>
      </c>
      <c r="I519" s="238"/>
      <c r="J519" s="234"/>
      <c r="K519" s="234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199</v>
      </c>
      <c r="AU519" s="243" t="s">
        <v>81</v>
      </c>
      <c r="AV519" s="13" t="s">
        <v>79</v>
      </c>
      <c r="AW519" s="13" t="s">
        <v>33</v>
      </c>
      <c r="AX519" s="13" t="s">
        <v>72</v>
      </c>
      <c r="AY519" s="243" t="s">
        <v>187</v>
      </c>
    </row>
    <row r="520" s="13" customFormat="1">
      <c r="A520" s="13"/>
      <c r="B520" s="233"/>
      <c r="C520" s="234"/>
      <c r="D520" s="235" t="s">
        <v>199</v>
      </c>
      <c r="E520" s="236" t="s">
        <v>19</v>
      </c>
      <c r="F520" s="237" t="s">
        <v>430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199</v>
      </c>
      <c r="AU520" s="243" t="s">
        <v>81</v>
      </c>
      <c r="AV520" s="13" t="s">
        <v>79</v>
      </c>
      <c r="AW520" s="13" t="s">
        <v>33</v>
      </c>
      <c r="AX520" s="13" t="s">
        <v>72</v>
      </c>
      <c r="AY520" s="243" t="s">
        <v>187</v>
      </c>
    </row>
    <row r="521" s="13" customFormat="1">
      <c r="A521" s="13"/>
      <c r="B521" s="233"/>
      <c r="C521" s="234"/>
      <c r="D521" s="235" t="s">
        <v>199</v>
      </c>
      <c r="E521" s="236" t="s">
        <v>19</v>
      </c>
      <c r="F521" s="237" t="s">
        <v>855</v>
      </c>
      <c r="G521" s="234"/>
      <c r="H521" s="236" t="s">
        <v>19</v>
      </c>
      <c r="I521" s="238"/>
      <c r="J521" s="234"/>
      <c r="K521" s="234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199</v>
      </c>
      <c r="AU521" s="243" t="s">
        <v>81</v>
      </c>
      <c r="AV521" s="13" t="s">
        <v>79</v>
      </c>
      <c r="AW521" s="13" t="s">
        <v>33</v>
      </c>
      <c r="AX521" s="13" t="s">
        <v>72</v>
      </c>
      <c r="AY521" s="243" t="s">
        <v>187</v>
      </c>
    </row>
    <row r="522" s="13" customFormat="1">
      <c r="A522" s="13"/>
      <c r="B522" s="233"/>
      <c r="C522" s="234"/>
      <c r="D522" s="235" t="s">
        <v>199</v>
      </c>
      <c r="E522" s="236" t="s">
        <v>19</v>
      </c>
      <c r="F522" s="237" t="s">
        <v>873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199</v>
      </c>
      <c r="AU522" s="243" t="s">
        <v>81</v>
      </c>
      <c r="AV522" s="13" t="s">
        <v>79</v>
      </c>
      <c r="AW522" s="13" t="s">
        <v>33</v>
      </c>
      <c r="AX522" s="13" t="s">
        <v>72</v>
      </c>
      <c r="AY522" s="243" t="s">
        <v>187</v>
      </c>
    </row>
    <row r="523" s="14" customFormat="1">
      <c r="A523" s="14"/>
      <c r="B523" s="244"/>
      <c r="C523" s="245"/>
      <c r="D523" s="235" t="s">
        <v>199</v>
      </c>
      <c r="E523" s="246" t="s">
        <v>19</v>
      </c>
      <c r="F523" s="247" t="s">
        <v>1051</v>
      </c>
      <c r="G523" s="245"/>
      <c r="H523" s="248">
        <v>1.7729999999999999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199</v>
      </c>
      <c r="AU523" s="254" t="s">
        <v>81</v>
      </c>
      <c r="AV523" s="14" t="s">
        <v>81</v>
      </c>
      <c r="AW523" s="14" t="s">
        <v>33</v>
      </c>
      <c r="AX523" s="14" t="s">
        <v>72</v>
      </c>
      <c r="AY523" s="254" t="s">
        <v>187</v>
      </c>
    </row>
    <row r="524" s="13" customFormat="1">
      <c r="A524" s="13"/>
      <c r="B524" s="233"/>
      <c r="C524" s="234"/>
      <c r="D524" s="235" t="s">
        <v>199</v>
      </c>
      <c r="E524" s="236" t="s">
        <v>19</v>
      </c>
      <c r="F524" s="237" t="s">
        <v>1150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199</v>
      </c>
      <c r="AU524" s="243" t="s">
        <v>81</v>
      </c>
      <c r="AV524" s="13" t="s">
        <v>79</v>
      </c>
      <c r="AW524" s="13" t="s">
        <v>33</v>
      </c>
      <c r="AX524" s="13" t="s">
        <v>72</v>
      </c>
      <c r="AY524" s="243" t="s">
        <v>187</v>
      </c>
    </row>
    <row r="525" s="13" customFormat="1">
      <c r="A525" s="13"/>
      <c r="B525" s="233"/>
      <c r="C525" s="234"/>
      <c r="D525" s="235" t="s">
        <v>199</v>
      </c>
      <c r="E525" s="236" t="s">
        <v>19</v>
      </c>
      <c r="F525" s="237" t="s">
        <v>430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199</v>
      </c>
      <c r="AU525" s="243" t="s">
        <v>81</v>
      </c>
      <c r="AV525" s="13" t="s">
        <v>79</v>
      </c>
      <c r="AW525" s="13" t="s">
        <v>33</v>
      </c>
      <c r="AX525" s="13" t="s">
        <v>72</v>
      </c>
      <c r="AY525" s="243" t="s">
        <v>187</v>
      </c>
    </row>
    <row r="526" s="13" customFormat="1">
      <c r="A526" s="13"/>
      <c r="B526" s="233"/>
      <c r="C526" s="234"/>
      <c r="D526" s="235" t="s">
        <v>199</v>
      </c>
      <c r="E526" s="236" t="s">
        <v>19</v>
      </c>
      <c r="F526" s="237" t="s">
        <v>855</v>
      </c>
      <c r="G526" s="234"/>
      <c r="H526" s="236" t="s">
        <v>19</v>
      </c>
      <c r="I526" s="238"/>
      <c r="J526" s="234"/>
      <c r="K526" s="234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199</v>
      </c>
      <c r="AU526" s="243" t="s">
        <v>81</v>
      </c>
      <c r="AV526" s="13" t="s">
        <v>79</v>
      </c>
      <c r="AW526" s="13" t="s">
        <v>33</v>
      </c>
      <c r="AX526" s="13" t="s">
        <v>72</v>
      </c>
      <c r="AY526" s="243" t="s">
        <v>187</v>
      </c>
    </row>
    <row r="527" s="13" customFormat="1">
      <c r="A527" s="13"/>
      <c r="B527" s="233"/>
      <c r="C527" s="234"/>
      <c r="D527" s="235" t="s">
        <v>199</v>
      </c>
      <c r="E527" s="236" t="s">
        <v>19</v>
      </c>
      <c r="F527" s="237" t="s">
        <v>873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199</v>
      </c>
      <c r="AU527" s="243" t="s">
        <v>81</v>
      </c>
      <c r="AV527" s="13" t="s">
        <v>79</v>
      </c>
      <c r="AW527" s="13" t="s">
        <v>33</v>
      </c>
      <c r="AX527" s="13" t="s">
        <v>72</v>
      </c>
      <c r="AY527" s="243" t="s">
        <v>187</v>
      </c>
    </row>
    <row r="528" s="14" customFormat="1">
      <c r="A528" s="14"/>
      <c r="B528" s="244"/>
      <c r="C528" s="245"/>
      <c r="D528" s="235" t="s">
        <v>199</v>
      </c>
      <c r="E528" s="246" t="s">
        <v>19</v>
      </c>
      <c r="F528" s="247" t="s">
        <v>1147</v>
      </c>
      <c r="G528" s="245"/>
      <c r="H528" s="248">
        <v>1.8899999999999999</v>
      </c>
      <c r="I528" s="249"/>
      <c r="J528" s="245"/>
      <c r="K528" s="245"/>
      <c r="L528" s="250"/>
      <c r="M528" s="251"/>
      <c r="N528" s="252"/>
      <c r="O528" s="252"/>
      <c r="P528" s="252"/>
      <c r="Q528" s="252"/>
      <c r="R528" s="252"/>
      <c r="S528" s="252"/>
      <c r="T528" s="253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4" t="s">
        <v>199</v>
      </c>
      <c r="AU528" s="254" t="s">
        <v>81</v>
      </c>
      <c r="AV528" s="14" t="s">
        <v>81</v>
      </c>
      <c r="AW528" s="14" t="s">
        <v>33</v>
      </c>
      <c r="AX528" s="14" t="s">
        <v>72</v>
      </c>
      <c r="AY528" s="254" t="s">
        <v>187</v>
      </c>
    </row>
    <row r="529" s="15" customFormat="1">
      <c r="A529" s="15"/>
      <c r="B529" s="255"/>
      <c r="C529" s="256"/>
      <c r="D529" s="235" t="s">
        <v>199</v>
      </c>
      <c r="E529" s="257" t="s">
        <v>19</v>
      </c>
      <c r="F529" s="258" t="s">
        <v>210</v>
      </c>
      <c r="G529" s="256"/>
      <c r="H529" s="259">
        <v>9.6899999999999995</v>
      </c>
      <c r="I529" s="260"/>
      <c r="J529" s="256"/>
      <c r="K529" s="256"/>
      <c r="L529" s="261"/>
      <c r="M529" s="262"/>
      <c r="N529" s="263"/>
      <c r="O529" s="263"/>
      <c r="P529" s="263"/>
      <c r="Q529" s="263"/>
      <c r="R529" s="263"/>
      <c r="S529" s="263"/>
      <c r="T529" s="264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5" t="s">
        <v>199</v>
      </c>
      <c r="AU529" s="265" t="s">
        <v>81</v>
      </c>
      <c r="AV529" s="15" t="s">
        <v>195</v>
      </c>
      <c r="AW529" s="15" t="s">
        <v>33</v>
      </c>
      <c r="AX529" s="15" t="s">
        <v>79</v>
      </c>
      <c r="AY529" s="265" t="s">
        <v>187</v>
      </c>
    </row>
    <row r="530" s="2" customFormat="1" ht="16.5" customHeight="1">
      <c r="A530" s="41"/>
      <c r="B530" s="42"/>
      <c r="C530" s="215" t="s">
        <v>796</v>
      </c>
      <c r="D530" s="215" t="s">
        <v>190</v>
      </c>
      <c r="E530" s="216" t="s">
        <v>909</v>
      </c>
      <c r="F530" s="217" t="s">
        <v>910</v>
      </c>
      <c r="G530" s="218" t="s">
        <v>193</v>
      </c>
      <c r="H530" s="219">
        <v>38.215000000000003</v>
      </c>
      <c r="I530" s="220"/>
      <c r="J530" s="221">
        <f>ROUND(I530*H530,2)</f>
        <v>0</v>
      </c>
      <c r="K530" s="217" t="s">
        <v>194</v>
      </c>
      <c r="L530" s="47"/>
      <c r="M530" s="222" t="s">
        <v>19</v>
      </c>
      <c r="N530" s="223" t="s">
        <v>43</v>
      </c>
      <c r="O530" s="87"/>
      <c r="P530" s="224">
        <f>O530*H530</f>
        <v>0</v>
      </c>
      <c r="Q530" s="224">
        <v>6.2500000000000003E-06</v>
      </c>
      <c r="R530" s="224">
        <f>Q530*H530</f>
        <v>0.00023884375000000004</v>
      </c>
      <c r="S530" s="224">
        <v>0</v>
      </c>
      <c r="T530" s="225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6" t="s">
        <v>265</v>
      </c>
      <c r="AT530" s="226" t="s">
        <v>190</v>
      </c>
      <c r="AU530" s="226" t="s">
        <v>81</v>
      </c>
      <c r="AY530" s="20" t="s">
        <v>187</v>
      </c>
      <c r="BE530" s="227">
        <f>IF(N530="základní",J530,0)</f>
        <v>0</v>
      </c>
      <c r="BF530" s="227">
        <f>IF(N530="snížená",J530,0)</f>
        <v>0</v>
      </c>
      <c r="BG530" s="227">
        <f>IF(N530="zákl. přenesená",J530,0)</f>
        <v>0</v>
      </c>
      <c r="BH530" s="227">
        <f>IF(N530="sníž. přenesená",J530,0)</f>
        <v>0</v>
      </c>
      <c r="BI530" s="227">
        <f>IF(N530="nulová",J530,0)</f>
        <v>0</v>
      </c>
      <c r="BJ530" s="20" t="s">
        <v>79</v>
      </c>
      <c r="BK530" s="227">
        <f>ROUND(I530*H530,2)</f>
        <v>0</v>
      </c>
      <c r="BL530" s="20" t="s">
        <v>265</v>
      </c>
      <c r="BM530" s="226" t="s">
        <v>1166</v>
      </c>
    </row>
    <row r="531" s="2" customFormat="1">
      <c r="A531" s="41"/>
      <c r="B531" s="42"/>
      <c r="C531" s="43"/>
      <c r="D531" s="228" t="s">
        <v>197</v>
      </c>
      <c r="E531" s="43"/>
      <c r="F531" s="229" t="s">
        <v>912</v>
      </c>
      <c r="G531" s="43"/>
      <c r="H531" s="43"/>
      <c r="I531" s="230"/>
      <c r="J531" s="43"/>
      <c r="K531" s="43"/>
      <c r="L531" s="47"/>
      <c r="M531" s="231"/>
      <c r="N531" s="232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197</v>
      </c>
      <c r="AU531" s="20" t="s">
        <v>81</v>
      </c>
    </row>
    <row r="532" s="13" customFormat="1">
      <c r="A532" s="13"/>
      <c r="B532" s="233"/>
      <c r="C532" s="234"/>
      <c r="D532" s="235" t="s">
        <v>199</v>
      </c>
      <c r="E532" s="236" t="s">
        <v>19</v>
      </c>
      <c r="F532" s="237" t="s">
        <v>1131</v>
      </c>
      <c r="G532" s="234"/>
      <c r="H532" s="236" t="s">
        <v>19</v>
      </c>
      <c r="I532" s="238"/>
      <c r="J532" s="234"/>
      <c r="K532" s="234"/>
      <c r="L532" s="239"/>
      <c r="M532" s="240"/>
      <c r="N532" s="241"/>
      <c r="O532" s="241"/>
      <c r="P532" s="241"/>
      <c r="Q532" s="241"/>
      <c r="R532" s="241"/>
      <c r="S532" s="241"/>
      <c r="T532" s="242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3" t="s">
        <v>199</v>
      </c>
      <c r="AU532" s="243" t="s">
        <v>81</v>
      </c>
      <c r="AV532" s="13" t="s">
        <v>79</v>
      </c>
      <c r="AW532" s="13" t="s">
        <v>33</v>
      </c>
      <c r="AX532" s="13" t="s">
        <v>72</v>
      </c>
      <c r="AY532" s="243" t="s">
        <v>187</v>
      </c>
    </row>
    <row r="533" s="13" customFormat="1">
      <c r="A533" s="13"/>
      <c r="B533" s="233"/>
      <c r="C533" s="234"/>
      <c r="D533" s="235" t="s">
        <v>199</v>
      </c>
      <c r="E533" s="236" t="s">
        <v>19</v>
      </c>
      <c r="F533" s="237" t="s">
        <v>426</v>
      </c>
      <c r="G533" s="234"/>
      <c r="H533" s="236" t="s">
        <v>19</v>
      </c>
      <c r="I533" s="238"/>
      <c r="J533" s="234"/>
      <c r="K533" s="234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199</v>
      </c>
      <c r="AU533" s="243" t="s">
        <v>81</v>
      </c>
      <c r="AV533" s="13" t="s">
        <v>79</v>
      </c>
      <c r="AW533" s="13" t="s">
        <v>33</v>
      </c>
      <c r="AX533" s="13" t="s">
        <v>72</v>
      </c>
      <c r="AY533" s="243" t="s">
        <v>187</v>
      </c>
    </row>
    <row r="534" s="13" customFormat="1">
      <c r="A534" s="13"/>
      <c r="B534" s="233"/>
      <c r="C534" s="234"/>
      <c r="D534" s="235" t="s">
        <v>199</v>
      </c>
      <c r="E534" s="236" t="s">
        <v>19</v>
      </c>
      <c r="F534" s="237" t="s">
        <v>855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199</v>
      </c>
      <c r="AU534" s="243" t="s">
        <v>81</v>
      </c>
      <c r="AV534" s="13" t="s">
        <v>79</v>
      </c>
      <c r="AW534" s="13" t="s">
        <v>33</v>
      </c>
      <c r="AX534" s="13" t="s">
        <v>72</v>
      </c>
      <c r="AY534" s="243" t="s">
        <v>187</v>
      </c>
    </row>
    <row r="535" s="13" customFormat="1">
      <c r="A535" s="13"/>
      <c r="B535" s="233"/>
      <c r="C535" s="234"/>
      <c r="D535" s="235" t="s">
        <v>199</v>
      </c>
      <c r="E535" s="236" t="s">
        <v>19</v>
      </c>
      <c r="F535" s="237" t="s">
        <v>856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199</v>
      </c>
      <c r="AU535" s="243" t="s">
        <v>81</v>
      </c>
      <c r="AV535" s="13" t="s">
        <v>79</v>
      </c>
      <c r="AW535" s="13" t="s">
        <v>33</v>
      </c>
      <c r="AX535" s="13" t="s">
        <v>72</v>
      </c>
      <c r="AY535" s="243" t="s">
        <v>187</v>
      </c>
    </row>
    <row r="536" s="14" customFormat="1">
      <c r="A536" s="14"/>
      <c r="B536" s="244"/>
      <c r="C536" s="245"/>
      <c r="D536" s="235" t="s">
        <v>199</v>
      </c>
      <c r="E536" s="246" t="s">
        <v>19</v>
      </c>
      <c r="F536" s="247" t="s">
        <v>1097</v>
      </c>
      <c r="G536" s="245"/>
      <c r="H536" s="248">
        <v>6.9749999999999996</v>
      </c>
      <c r="I536" s="249"/>
      <c r="J536" s="245"/>
      <c r="K536" s="245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199</v>
      </c>
      <c r="AU536" s="254" t="s">
        <v>81</v>
      </c>
      <c r="AV536" s="14" t="s">
        <v>81</v>
      </c>
      <c r="AW536" s="14" t="s">
        <v>33</v>
      </c>
      <c r="AX536" s="14" t="s">
        <v>72</v>
      </c>
      <c r="AY536" s="254" t="s">
        <v>187</v>
      </c>
    </row>
    <row r="537" s="13" customFormat="1">
      <c r="A537" s="13"/>
      <c r="B537" s="233"/>
      <c r="C537" s="234"/>
      <c r="D537" s="235" t="s">
        <v>199</v>
      </c>
      <c r="E537" s="236" t="s">
        <v>19</v>
      </c>
      <c r="F537" s="237" t="s">
        <v>1132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199</v>
      </c>
      <c r="AU537" s="243" t="s">
        <v>81</v>
      </c>
      <c r="AV537" s="13" t="s">
        <v>79</v>
      </c>
      <c r="AW537" s="13" t="s">
        <v>33</v>
      </c>
      <c r="AX537" s="13" t="s">
        <v>72</v>
      </c>
      <c r="AY537" s="243" t="s">
        <v>187</v>
      </c>
    </row>
    <row r="538" s="13" customFormat="1">
      <c r="A538" s="13"/>
      <c r="B538" s="233"/>
      <c r="C538" s="234"/>
      <c r="D538" s="235" t="s">
        <v>199</v>
      </c>
      <c r="E538" s="236" t="s">
        <v>19</v>
      </c>
      <c r="F538" s="237" t="s">
        <v>426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199</v>
      </c>
      <c r="AU538" s="243" t="s">
        <v>81</v>
      </c>
      <c r="AV538" s="13" t="s">
        <v>79</v>
      </c>
      <c r="AW538" s="13" t="s">
        <v>33</v>
      </c>
      <c r="AX538" s="13" t="s">
        <v>72</v>
      </c>
      <c r="AY538" s="243" t="s">
        <v>187</v>
      </c>
    </row>
    <row r="539" s="13" customFormat="1">
      <c r="A539" s="13"/>
      <c r="B539" s="233"/>
      <c r="C539" s="234"/>
      <c r="D539" s="235" t="s">
        <v>199</v>
      </c>
      <c r="E539" s="236" t="s">
        <v>19</v>
      </c>
      <c r="F539" s="237" t="s">
        <v>855</v>
      </c>
      <c r="G539" s="234"/>
      <c r="H539" s="236" t="s">
        <v>19</v>
      </c>
      <c r="I539" s="238"/>
      <c r="J539" s="234"/>
      <c r="K539" s="234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199</v>
      </c>
      <c r="AU539" s="243" t="s">
        <v>81</v>
      </c>
      <c r="AV539" s="13" t="s">
        <v>79</v>
      </c>
      <c r="AW539" s="13" t="s">
        <v>33</v>
      </c>
      <c r="AX539" s="13" t="s">
        <v>72</v>
      </c>
      <c r="AY539" s="243" t="s">
        <v>187</v>
      </c>
    </row>
    <row r="540" s="13" customFormat="1">
      <c r="A540" s="13"/>
      <c r="B540" s="233"/>
      <c r="C540" s="234"/>
      <c r="D540" s="235" t="s">
        <v>199</v>
      </c>
      <c r="E540" s="236" t="s">
        <v>19</v>
      </c>
      <c r="F540" s="237" t="s">
        <v>856</v>
      </c>
      <c r="G540" s="234"/>
      <c r="H540" s="236" t="s">
        <v>19</v>
      </c>
      <c r="I540" s="238"/>
      <c r="J540" s="234"/>
      <c r="K540" s="234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199</v>
      </c>
      <c r="AU540" s="243" t="s">
        <v>81</v>
      </c>
      <c r="AV540" s="13" t="s">
        <v>79</v>
      </c>
      <c r="AW540" s="13" t="s">
        <v>33</v>
      </c>
      <c r="AX540" s="13" t="s">
        <v>72</v>
      </c>
      <c r="AY540" s="243" t="s">
        <v>187</v>
      </c>
    </row>
    <row r="541" s="14" customFormat="1">
      <c r="A541" s="14"/>
      <c r="B541" s="244"/>
      <c r="C541" s="245"/>
      <c r="D541" s="235" t="s">
        <v>199</v>
      </c>
      <c r="E541" s="246" t="s">
        <v>19</v>
      </c>
      <c r="F541" s="247" t="s">
        <v>606</v>
      </c>
      <c r="G541" s="245"/>
      <c r="H541" s="248">
        <v>9.0739999999999998</v>
      </c>
      <c r="I541" s="249"/>
      <c r="J541" s="245"/>
      <c r="K541" s="245"/>
      <c r="L541" s="250"/>
      <c r="M541" s="251"/>
      <c r="N541" s="252"/>
      <c r="O541" s="252"/>
      <c r="P541" s="252"/>
      <c r="Q541" s="252"/>
      <c r="R541" s="252"/>
      <c r="S541" s="252"/>
      <c r="T541" s="253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4" t="s">
        <v>199</v>
      </c>
      <c r="AU541" s="254" t="s">
        <v>81</v>
      </c>
      <c r="AV541" s="14" t="s">
        <v>81</v>
      </c>
      <c r="AW541" s="14" t="s">
        <v>33</v>
      </c>
      <c r="AX541" s="14" t="s">
        <v>72</v>
      </c>
      <c r="AY541" s="254" t="s">
        <v>187</v>
      </c>
    </row>
    <row r="542" s="13" customFormat="1">
      <c r="A542" s="13"/>
      <c r="B542" s="233"/>
      <c r="C542" s="234"/>
      <c r="D542" s="235" t="s">
        <v>199</v>
      </c>
      <c r="E542" s="236" t="s">
        <v>19</v>
      </c>
      <c r="F542" s="237" t="s">
        <v>1133</v>
      </c>
      <c r="G542" s="234"/>
      <c r="H542" s="236" t="s">
        <v>19</v>
      </c>
      <c r="I542" s="238"/>
      <c r="J542" s="234"/>
      <c r="K542" s="234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199</v>
      </c>
      <c r="AU542" s="243" t="s">
        <v>81</v>
      </c>
      <c r="AV542" s="13" t="s">
        <v>79</v>
      </c>
      <c r="AW542" s="13" t="s">
        <v>33</v>
      </c>
      <c r="AX542" s="13" t="s">
        <v>72</v>
      </c>
      <c r="AY542" s="243" t="s">
        <v>187</v>
      </c>
    </row>
    <row r="543" s="13" customFormat="1">
      <c r="A543" s="13"/>
      <c r="B543" s="233"/>
      <c r="C543" s="234"/>
      <c r="D543" s="235" t="s">
        <v>199</v>
      </c>
      <c r="E543" s="236" t="s">
        <v>19</v>
      </c>
      <c r="F543" s="237" t="s">
        <v>1082</v>
      </c>
      <c r="G543" s="234"/>
      <c r="H543" s="236" t="s">
        <v>19</v>
      </c>
      <c r="I543" s="238"/>
      <c r="J543" s="234"/>
      <c r="K543" s="234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199</v>
      </c>
      <c r="AU543" s="243" t="s">
        <v>81</v>
      </c>
      <c r="AV543" s="13" t="s">
        <v>79</v>
      </c>
      <c r="AW543" s="13" t="s">
        <v>33</v>
      </c>
      <c r="AX543" s="13" t="s">
        <v>72</v>
      </c>
      <c r="AY543" s="243" t="s">
        <v>187</v>
      </c>
    </row>
    <row r="544" s="13" customFormat="1">
      <c r="A544" s="13"/>
      <c r="B544" s="233"/>
      <c r="C544" s="234"/>
      <c r="D544" s="235" t="s">
        <v>199</v>
      </c>
      <c r="E544" s="236" t="s">
        <v>19</v>
      </c>
      <c r="F544" s="237" t="s">
        <v>855</v>
      </c>
      <c r="G544" s="234"/>
      <c r="H544" s="236" t="s">
        <v>19</v>
      </c>
      <c r="I544" s="238"/>
      <c r="J544" s="234"/>
      <c r="K544" s="234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199</v>
      </c>
      <c r="AU544" s="243" t="s">
        <v>81</v>
      </c>
      <c r="AV544" s="13" t="s">
        <v>79</v>
      </c>
      <c r="AW544" s="13" t="s">
        <v>33</v>
      </c>
      <c r="AX544" s="13" t="s">
        <v>72</v>
      </c>
      <c r="AY544" s="243" t="s">
        <v>187</v>
      </c>
    </row>
    <row r="545" s="13" customFormat="1">
      <c r="A545" s="13"/>
      <c r="B545" s="233"/>
      <c r="C545" s="234"/>
      <c r="D545" s="235" t="s">
        <v>199</v>
      </c>
      <c r="E545" s="236" t="s">
        <v>19</v>
      </c>
      <c r="F545" s="237" t="s">
        <v>856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199</v>
      </c>
      <c r="AU545" s="243" t="s">
        <v>81</v>
      </c>
      <c r="AV545" s="13" t="s">
        <v>79</v>
      </c>
      <c r="AW545" s="13" t="s">
        <v>33</v>
      </c>
      <c r="AX545" s="13" t="s">
        <v>72</v>
      </c>
      <c r="AY545" s="243" t="s">
        <v>187</v>
      </c>
    </row>
    <row r="546" s="14" customFormat="1">
      <c r="A546" s="14"/>
      <c r="B546" s="244"/>
      <c r="C546" s="245"/>
      <c r="D546" s="235" t="s">
        <v>199</v>
      </c>
      <c r="E546" s="246" t="s">
        <v>19</v>
      </c>
      <c r="F546" s="247" t="s">
        <v>950</v>
      </c>
      <c r="G546" s="245"/>
      <c r="H546" s="248">
        <v>1.7250000000000001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199</v>
      </c>
      <c r="AU546" s="254" t="s">
        <v>81</v>
      </c>
      <c r="AV546" s="14" t="s">
        <v>81</v>
      </c>
      <c r="AW546" s="14" t="s">
        <v>33</v>
      </c>
      <c r="AX546" s="14" t="s">
        <v>72</v>
      </c>
      <c r="AY546" s="254" t="s">
        <v>187</v>
      </c>
    </row>
    <row r="547" s="13" customFormat="1">
      <c r="A547" s="13"/>
      <c r="B547" s="233"/>
      <c r="C547" s="234"/>
      <c r="D547" s="235" t="s">
        <v>199</v>
      </c>
      <c r="E547" s="236" t="s">
        <v>19</v>
      </c>
      <c r="F547" s="237" t="s">
        <v>1134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199</v>
      </c>
      <c r="AU547" s="243" t="s">
        <v>81</v>
      </c>
      <c r="AV547" s="13" t="s">
        <v>79</v>
      </c>
      <c r="AW547" s="13" t="s">
        <v>33</v>
      </c>
      <c r="AX547" s="13" t="s">
        <v>72</v>
      </c>
      <c r="AY547" s="243" t="s">
        <v>187</v>
      </c>
    </row>
    <row r="548" s="13" customFormat="1">
      <c r="A548" s="13"/>
      <c r="B548" s="233"/>
      <c r="C548" s="234"/>
      <c r="D548" s="235" t="s">
        <v>199</v>
      </c>
      <c r="E548" s="236" t="s">
        <v>19</v>
      </c>
      <c r="F548" s="237" t="s">
        <v>430</v>
      </c>
      <c r="G548" s="234"/>
      <c r="H548" s="236" t="s">
        <v>19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199</v>
      </c>
      <c r="AU548" s="243" t="s">
        <v>81</v>
      </c>
      <c r="AV548" s="13" t="s">
        <v>79</v>
      </c>
      <c r="AW548" s="13" t="s">
        <v>33</v>
      </c>
      <c r="AX548" s="13" t="s">
        <v>72</v>
      </c>
      <c r="AY548" s="243" t="s">
        <v>187</v>
      </c>
    </row>
    <row r="549" s="13" customFormat="1">
      <c r="A549" s="13"/>
      <c r="B549" s="233"/>
      <c r="C549" s="234"/>
      <c r="D549" s="235" t="s">
        <v>199</v>
      </c>
      <c r="E549" s="236" t="s">
        <v>19</v>
      </c>
      <c r="F549" s="237" t="s">
        <v>855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199</v>
      </c>
      <c r="AU549" s="243" t="s">
        <v>81</v>
      </c>
      <c r="AV549" s="13" t="s">
        <v>79</v>
      </c>
      <c r="AW549" s="13" t="s">
        <v>33</v>
      </c>
      <c r="AX549" s="13" t="s">
        <v>72</v>
      </c>
      <c r="AY549" s="243" t="s">
        <v>187</v>
      </c>
    </row>
    <row r="550" s="13" customFormat="1">
      <c r="A550" s="13"/>
      <c r="B550" s="233"/>
      <c r="C550" s="234"/>
      <c r="D550" s="235" t="s">
        <v>199</v>
      </c>
      <c r="E550" s="236" t="s">
        <v>19</v>
      </c>
      <c r="F550" s="237" t="s">
        <v>856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199</v>
      </c>
      <c r="AU550" s="243" t="s">
        <v>81</v>
      </c>
      <c r="AV550" s="13" t="s">
        <v>79</v>
      </c>
      <c r="AW550" s="13" t="s">
        <v>33</v>
      </c>
      <c r="AX550" s="13" t="s">
        <v>72</v>
      </c>
      <c r="AY550" s="243" t="s">
        <v>187</v>
      </c>
    </row>
    <row r="551" s="14" customFormat="1">
      <c r="A551" s="14"/>
      <c r="B551" s="244"/>
      <c r="C551" s="245"/>
      <c r="D551" s="235" t="s">
        <v>199</v>
      </c>
      <c r="E551" s="246" t="s">
        <v>19</v>
      </c>
      <c r="F551" s="247" t="s">
        <v>1135</v>
      </c>
      <c r="G551" s="245"/>
      <c r="H551" s="248">
        <v>8.9700000000000006</v>
      </c>
      <c r="I551" s="249"/>
      <c r="J551" s="245"/>
      <c r="K551" s="245"/>
      <c r="L551" s="250"/>
      <c r="M551" s="251"/>
      <c r="N551" s="252"/>
      <c r="O551" s="252"/>
      <c r="P551" s="252"/>
      <c r="Q551" s="252"/>
      <c r="R551" s="252"/>
      <c r="S551" s="252"/>
      <c r="T551" s="253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4" t="s">
        <v>199</v>
      </c>
      <c r="AU551" s="254" t="s">
        <v>81</v>
      </c>
      <c r="AV551" s="14" t="s">
        <v>81</v>
      </c>
      <c r="AW551" s="14" t="s">
        <v>33</v>
      </c>
      <c r="AX551" s="14" t="s">
        <v>72</v>
      </c>
      <c r="AY551" s="254" t="s">
        <v>187</v>
      </c>
    </row>
    <row r="552" s="13" customFormat="1">
      <c r="A552" s="13"/>
      <c r="B552" s="233"/>
      <c r="C552" s="234"/>
      <c r="D552" s="235" t="s">
        <v>199</v>
      </c>
      <c r="E552" s="236" t="s">
        <v>19</v>
      </c>
      <c r="F552" s="237" t="s">
        <v>1136</v>
      </c>
      <c r="G552" s="234"/>
      <c r="H552" s="236" t="s">
        <v>19</v>
      </c>
      <c r="I552" s="238"/>
      <c r="J552" s="234"/>
      <c r="K552" s="234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199</v>
      </c>
      <c r="AU552" s="243" t="s">
        <v>81</v>
      </c>
      <c r="AV552" s="13" t="s">
        <v>79</v>
      </c>
      <c r="AW552" s="13" t="s">
        <v>33</v>
      </c>
      <c r="AX552" s="13" t="s">
        <v>72</v>
      </c>
      <c r="AY552" s="243" t="s">
        <v>187</v>
      </c>
    </row>
    <row r="553" s="13" customFormat="1">
      <c r="A553" s="13"/>
      <c r="B553" s="233"/>
      <c r="C553" s="234"/>
      <c r="D553" s="235" t="s">
        <v>199</v>
      </c>
      <c r="E553" s="236" t="s">
        <v>19</v>
      </c>
      <c r="F553" s="237" t="s">
        <v>430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199</v>
      </c>
      <c r="AU553" s="243" t="s">
        <v>81</v>
      </c>
      <c r="AV553" s="13" t="s">
        <v>79</v>
      </c>
      <c r="AW553" s="13" t="s">
        <v>33</v>
      </c>
      <c r="AX553" s="13" t="s">
        <v>72</v>
      </c>
      <c r="AY553" s="243" t="s">
        <v>187</v>
      </c>
    </row>
    <row r="554" s="13" customFormat="1">
      <c r="A554" s="13"/>
      <c r="B554" s="233"/>
      <c r="C554" s="234"/>
      <c r="D554" s="235" t="s">
        <v>199</v>
      </c>
      <c r="E554" s="236" t="s">
        <v>19</v>
      </c>
      <c r="F554" s="237" t="s">
        <v>855</v>
      </c>
      <c r="G554" s="234"/>
      <c r="H554" s="236" t="s">
        <v>19</v>
      </c>
      <c r="I554" s="238"/>
      <c r="J554" s="234"/>
      <c r="K554" s="234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199</v>
      </c>
      <c r="AU554" s="243" t="s">
        <v>81</v>
      </c>
      <c r="AV554" s="13" t="s">
        <v>79</v>
      </c>
      <c r="AW554" s="13" t="s">
        <v>33</v>
      </c>
      <c r="AX554" s="13" t="s">
        <v>72</v>
      </c>
      <c r="AY554" s="243" t="s">
        <v>187</v>
      </c>
    </row>
    <row r="555" s="13" customFormat="1">
      <c r="A555" s="13"/>
      <c r="B555" s="233"/>
      <c r="C555" s="234"/>
      <c r="D555" s="235" t="s">
        <v>199</v>
      </c>
      <c r="E555" s="236" t="s">
        <v>19</v>
      </c>
      <c r="F555" s="237" t="s">
        <v>856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199</v>
      </c>
      <c r="AU555" s="243" t="s">
        <v>81</v>
      </c>
      <c r="AV555" s="13" t="s">
        <v>79</v>
      </c>
      <c r="AW555" s="13" t="s">
        <v>33</v>
      </c>
      <c r="AX555" s="13" t="s">
        <v>72</v>
      </c>
      <c r="AY555" s="243" t="s">
        <v>187</v>
      </c>
    </row>
    <row r="556" s="14" customFormat="1">
      <c r="A556" s="14"/>
      <c r="B556" s="244"/>
      <c r="C556" s="245"/>
      <c r="D556" s="235" t="s">
        <v>199</v>
      </c>
      <c r="E556" s="246" t="s">
        <v>19</v>
      </c>
      <c r="F556" s="247" t="s">
        <v>1137</v>
      </c>
      <c r="G556" s="245"/>
      <c r="H556" s="248">
        <v>11.471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199</v>
      </c>
      <c r="AU556" s="254" t="s">
        <v>81</v>
      </c>
      <c r="AV556" s="14" t="s">
        <v>81</v>
      </c>
      <c r="AW556" s="14" t="s">
        <v>33</v>
      </c>
      <c r="AX556" s="14" t="s">
        <v>72</v>
      </c>
      <c r="AY556" s="254" t="s">
        <v>187</v>
      </c>
    </row>
    <row r="557" s="15" customFormat="1">
      <c r="A557" s="15"/>
      <c r="B557" s="255"/>
      <c r="C557" s="256"/>
      <c r="D557" s="235" t="s">
        <v>199</v>
      </c>
      <c r="E557" s="257" t="s">
        <v>19</v>
      </c>
      <c r="F557" s="258" t="s">
        <v>210</v>
      </c>
      <c r="G557" s="256"/>
      <c r="H557" s="259">
        <v>38.215000000000003</v>
      </c>
      <c r="I557" s="260"/>
      <c r="J557" s="256"/>
      <c r="K557" s="256"/>
      <c r="L557" s="261"/>
      <c r="M557" s="262"/>
      <c r="N557" s="263"/>
      <c r="O557" s="263"/>
      <c r="P557" s="263"/>
      <c r="Q557" s="263"/>
      <c r="R557" s="263"/>
      <c r="S557" s="263"/>
      <c r="T557" s="264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T557" s="265" t="s">
        <v>199</v>
      </c>
      <c r="AU557" s="265" t="s">
        <v>81</v>
      </c>
      <c r="AV557" s="15" t="s">
        <v>195</v>
      </c>
      <c r="AW557" s="15" t="s">
        <v>33</v>
      </c>
      <c r="AX557" s="15" t="s">
        <v>79</v>
      </c>
      <c r="AY557" s="265" t="s">
        <v>187</v>
      </c>
    </row>
    <row r="558" s="2" customFormat="1" ht="24.15" customHeight="1">
      <c r="A558" s="41"/>
      <c r="B558" s="42"/>
      <c r="C558" s="215" t="s">
        <v>808</v>
      </c>
      <c r="D558" s="215" t="s">
        <v>190</v>
      </c>
      <c r="E558" s="216" t="s">
        <v>914</v>
      </c>
      <c r="F558" s="217" t="s">
        <v>915</v>
      </c>
      <c r="G558" s="218" t="s">
        <v>193</v>
      </c>
      <c r="H558" s="219">
        <v>60.491</v>
      </c>
      <c r="I558" s="220"/>
      <c r="J558" s="221">
        <f>ROUND(I558*H558,2)</f>
        <v>0</v>
      </c>
      <c r="K558" s="217" t="s">
        <v>194</v>
      </c>
      <c r="L558" s="47"/>
      <c r="M558" s="222" t="s">
        <v>19</v>
      </c>
      <c r="N558" s="223" t="s">
        <v>43</v>
      </c>
      <c r="O558" s="87"/>
      <c r="P558" s="224">
        <f>O558*H558</f>
        <v>0</v>
      </c>
      <c r="Q558" s="224">
        <v>0.00028499999999999999</v>
      </c>
      <c r="R558" s="224">
        <f>Q558*H558</f>
        <v>0.017239934999999998</v>
      </c>
      <c r="S558" s="224">
        <v>0</v>
      </c>
      <c r="T558" s="225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6" t="s">
        <v>265</v>
      </c>
      <c r="AT558" s="226" t="s">
        <v>190</v>
      </c>
      <c r="AU558" s="226" t="s">
        <v>81</v>
      </c>
      <c r="AY558" s="20" t="s">
        <v>187</v>
      </c>
      <c r="BE558" s="227">
        <f>IF(N558="základní",J558,0)</f>
        <v>0</v>
      </c>
      <c r="BF558" s="227">
        <f>IF(N558="snížená",J558,0)</f>
        <v>0</v>
      </c>
      <c r="BG558" s="227">
        <f>IF(N558="zákl. přenesená",J558,0)</f>
        <v>0</v>
      </c>
      <c r="BH558" s="227">
        <f>IF(N558="sníž. přenesená",J558,0)</f>
        <v>0</v>
      </c>
      <c r="BI558" s="227">
        <f>IF(N558="nulová",J558,0)</f>
        <v>0</v>
      </c>
      <c r="BJ558" s="20" t="s">
        <v>79</v>
      </c>
      <c r="BK558" s="227">
        <f>ROUND(I558*H558,2)</f>
        <v>0</v>
      </c>
      <c r="BL558" s="20" t="s">
        <v>265</v>
      </c>
      <c r="BM558" s="226" t="s">
        <v>1167</v>
      </c>
    </row>
    <row r="559" s="2" customFormat="1">
      <c r="A559" s="41"/>
      <c r="B559" s="42"/>
      <c r="C559" s="43"/>
      <c r="D559" s="228" t="s">
        <v>197</v>
      </c>
      <c r="E559" s="43"/>
      <c r="F559" s="229" t="s">
        <v>917</v>
      </c>
      <c r="G559" s="43"/>
      <c r="H559" s="43"/>
      <c r="I559" s="230"/>
      <c r="J559" s="43"/>
      <c r="K559" s="43"/>
      <c r="L559" s="47"/>
      <c r="M559" s="231"/>
      <c r="N559" s="232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197</v>
      </c>
      <c r="AU559" s="20" t="s">
        <v>81</v>
      </c>
    </row>
    <row r="560" s="13" customFormat="1">
      <c r="A560" s="13"/>
      <c r="B560" s="233"/>
      <c r="C560" s="234"/>
      <c r="D560" s="235" t="s">
        <v>199</v>
      </c>
      <c r="E560" s="236" t="s">
        <v>19</v>
      </c>
      <c r="F560" s="237" t="s">
        <v>1154</v>
      </c>
      <c r="G560" s="234"/>
      <c r="H560" s="236" t="s">
        <v>19</v>
      </c>
      <c r="I560" s="238"/>
      <c r="J560" s="234"/>
      <c r="K560" s="234"/>
      <c r="L560" s="239"/>
      <c r="M560" s="240"/>
      <c r="N560" s="241"/>
      <c r="O560" s="241"/>
      <c r="P560" s="241"/>
      <c r="Q560" s="241"/>
      <c r="R560" s="241"/>
      <c r="S560" s="241"/>
      <c r="T560" s="24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3" t="s">
        <v>199</v>
      </c>
      <c r="AU560" s="243" t="s">
        <v>81</v>
      </c>
      <c r="AV560" s="13" t="s">
        <v>79</v>
      </c>
      <c r="AW560" s="13" t="s">
        <v>33</v>
      </c>
      <c r="AX560" s="13" t="s">
        <v>72</v>
      </c>
      <c r="AY560" s="243" t="s">
        <v>187</v>
      </c>
    </row>
    <row r="561" s="13" customFormat="1">
      <c r="A561" s="13"/>
      <c r="B561" s="233"/>
      <c r="C561" s="234"/>
      <c r="D561" s="235" t="s">
        <v>199</v>
      </c>
      <c r="E561" s="236" t="s">
        <v>19</v>
      </c>
      <c r="F561" s="237" t="s">
        <v>426</v>
      </c>
      <c r="G561" s="234"/>
      <c r="H561" s="236" t="s">
        <v>19</v>
      </c>
      <c r="I561" s="238"/>
      <c r="J561" s="234"/>
      <c r="K561" s="234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199</v>
      </c>
      <c r="AU561" s="243" t="s">
        <v>81</v>
      </c>
      <c r="AV561" s="13" t="s">
        <v>79</v>
      </c>
      <c r="AW561" s="13" t="s">
        <v>33</v>
      </c>
      <c r="AX561" s="13" t="s">
        <v>72</v>
      </c>
      <c r="AY561" s="243" t="s">
        <v>187</v>
      </c>
    </row>
    <row r="562" s="13" customFormat="1">
      <c r="A562" s="13"/>
      <c r="B562" s="233"/>
      <c r="C562" s="234"/>
      <c r="D562" s="235" t="s">
        <v>199</v>
      </c>
      <c r="E562" s="236" t="s">
        <v>19</v>
      </c>
      <c r="F562" s="237" t="s">
        <v>892</v>
      </c>
      <c r="G562" s="234"/>
      <c r="H562" s="236" t="s">
        <v>19</v>
      </c>
      <c r="I562" s="238"/>
      <c r="J562" s="234"/>
      <c r="K562" s="234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199</v>
      </c>
      <c r="AU562" s="243" t="s">
        <v>81</v>
      </c>
      <c r="AV562" s="13" t="s">
        <v>79</v>
      </c>
      <c r="AW562" s="13" t="s">
        <v>33</v>
      </c>
      <c r="AX562" s="13" t="s">
        <v>72</v>
      </c>
      <c r="AY562" s="243" t="s">
        <v>187</v>
      </c>
    </row>
    <row r="563" s="13" customFormat="1">
      <c r="A563" s="13"/>
      <c r="B563" s="233"/>
      <c r="C563" s="234"/>
      <c r="D563" s="235" t="s">
        <v>199</v>
      </c>
      <c r="E563" s="236" t="s">
        <v>19</v>
      </c>
      <c r="F563" s="237" t="s">
        <v>893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199</v>
      </c>
      <c r="AU563" s="243" t="s">
        <v>81</v>
      </c>
      <c r="AV563" s="13" t="s">
        <v>79</v>
      </c>
      <c r="AW563" s="13" t="s">
        <v>33</v>
      </c>
      <c r="AX563" s="13" t="s">
        <v>72</v>
      </c>
      <c r="AY563" s="243" t="s">
        <v>187</v>
      </c>
    </row>
    <row r="564" s="14" customFormat="1">
      <c r="A564" s="14"/>
      <c r="B564" s="244"/>
      <c r="C564" s="245"/>
      <c r="D564" s="235" t="s">
        <v>199</v>
      </c>
      <c r="E564" s="246" t="s">
        <v>19</v>
      </c>
      <c r="F564" s="247" t="s">
        <v>1080</v>
      </c>
      <c r="G564" s="245"/>
      <c r="H564" s="248">
        <v>23.276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199</v>
      </c>
      <c r="AU564" s="254" t="s">
        <v>81</v>
      </c>
      <c r="AV564" s="14" t="s">
        <v>81</v>
      </c>
      <c r="AW564" s="14" t="s">
        <v>33</v>
      </c>
      <c r="AX564" s="14" t="s">
        <v>72</v>
      </c>
      <c r="AY564" s="254" t="s">
        <v>187</v>
      </c>
    </row>
    <row r="565" s="13" customFormat="1">
      <c r="A565" s="13"/>
      <c r="B565" s="233"/>
      <c r="C565" s="234"/>
      <c r="D565" s="235" t="s">
        <v>199</v>
      </c>
      <c r="E565" s="236" t="s">
        <v>19</v>
      </c>
      <c r="F565" s="237" t="s">
        <v>1155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199</v>
      </c>
      <c r="AU565" s="243" t="s">
        <v>81</v>
      </c>
      <c r="AV565" s="13" t="s">
        <v>79</v>
      </c>
      <c r="AW565" s="13" t="s">
        <v>33</v>
      </c>
      <c r="AX565" s="13" t="s">
        <v>72</v>
      </c>
      <c r="AY565" s="243" t="s">
        <v>187</v>
      </c>
    </row>
    <row r="566" s="13" customFormat="1">
      <c r="A566" s="13"/>
      <c r="B566" s="233"/>
      <c r="C566" s="234"/>
      <c r="D566" s="235" t="s">
        <v>199</v>
      </c>
      <c r="E566" s="236" t="s">
        <v>19</v>
      </c>
      <c r="F566" s="237" t="s">
        <v>1082</v>
      </c>
      <c r="G566" s="234"/>
      <c r="H566" s="236" t="s">
        <v>19</v>
      </c>
      <c r="I566" s="238"/>
      <c r="J566" s="234"/>
      <c r="K566" s="234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199</v>
      </c>
      <c r="AU566" s="243" t="s">
        <v>81</v>
      </c>
      <c r="AV566" s="13" t="s">
        <v>79</v>
      </c>
      <c r="AW566" s="13" t="s">
        <v>33</v>
      </c>
      <c r="AX566" s="13" t="s">
        <v>72</v>
      </c>
      <c r="AY566" s="243" t="s">
        <v>187</v>
      </c>
    </row>
    <row r="567" s="13" customFormat="1">
      <c r="A567" s="13"/>
      <c r="B567" s="233"/>
      <c r="C567" s="234"/>
      <c r="D567" s="235" t="s">
        <v>199</v>
      </c>
      <c r="E567" s="236" t="s">
        <v>19</v>
      </c>
      <c r="F567" s="237" t="s">
        <v>892</v>
      </c>
      <c r="G567" s="234"/>
      <c r="H567" s="236" t="s">
        <v>19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199</v>
      </c>
      <c r="AU567" s="243" t="s">
        <v>81</v>
      </c>
      <c r="AV567" s="13" t="s">
        <v>79</v>
      </c>
      <c r="AW567" s="13" t="s">
        <v>33</v>
      </c>
      <c r="AX567" s="13" t="s">
        <v>72</v>
      </c>
      <c r="AY567" s="243" t="s">
        <v>187</v>
      </c>
    </row>
    <row r="568" s="13" customFormat="1">
      <c r="A568" s="13"/>
      <c r="B568" s="233"/>
      <c r="C568" s="234"/>
      <c r="D568" s="235" t="s">
        <v>199</v>
      </c>
      <c r="E568" s="236" t="s">
        <v>19</v>
      </c>
      <c r="F568" s="237" t="s">
        <v>893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199</v>
      </c>
      <c r="AU568" s="243" t="s">
        <v>81</v>
      </c>
      <c r="AV568" s="13" t="s">
        <v>79</v>
      </c>
      <c r="AW568" s="13" t="s">
        <v>33</v>
      </c>
      <c r="AX568" s="13" t="s">
        <v>72</v>
      </c>
      <c r="AY568" s="243" t="s">
        <v>187</v>
      </c>
    </row>
    <row r="569" s="14" customFormat="1">
      <c r="A569" s="14"/>
      <c r="B569" s="244"/>
      <c r="C569" s="245"/>
      <c r="D569" s="235" t="s">
        <v>199</v>
      </c>
      <c r="E569" s="246" t="s">
        <v>19</v>
      </c>
      <c r="F569" s="247" t="s">
        <v>923</v>
      </c>
      <c r="G569" s="245"/>
      <c r="H569" s="248">
        <v>13.939</v>
      </c>
      <c r="I569" s="249"/>
      <c r="J569" s="245"/>
      <c r="K569" s="245"/>
      <c r="L569" s="250"/>
      <c r="M569" s="251"/>
      <c r="N569" s="252"/>
      <c r="O569" s="252"/>
      <c r="P569" s="252"/>
      <c r="Q569" s="252"/>
      <c r="R569" s="252"/>
      <c r="S569" s="252"/>
      <c r="T569" s="253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4" t="s">
        <v>199</v>
      </c>
      <c r="AU569" s="254" t="s">
        <v>81</v>
      </c>
      <c r="AV569" s="14" t="s">
        <v>81</v>
      </c>
      <c r="AW569" s="14" t="s">
        <v>33</v>
      </c>
      <c r="AX569" s="14" t="s">
        <v>72</v>
      </c>
      <c r="AY569" s="254" t="s">
        <v>187</v>
      </c>
    </row>
    <row r="570" s="13" customFormat="1">
      <c r="A570" s="13"/>
      <c r="B570" s="233"/>
      <c r="C570" s="234"/>
      <c r="D570" s="235" t="s">
        <v>199</v>
      </c>
      <c r="E570" s="236" t="s">
        <v>19</v>
      </c>
      <c r="F570" s="237" t="s">
        <v>1156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199</v>
      </c>
      <c r="AU570" s="243" t="s">
        <v>81</v>
      </c>
      <c r="AV570" s="13" t="s">
        <v>79</v>
      </c>
      <c r="AW570" s="13" t="s">
        <v>33</v>
      </c>
      <c r="AX570" s="13" t="s">
        <v>72</v>
      </c>
      <c r="AY570" s="243" t="s">
        <v>187</v>
      </c>
    </row>
    <row r="571" s="13" customFormat="1">
      <c r="A571" s="13"/>
      <c r="B571" s="233"/>
      <c r="C571" s="234"/>
      <c r="D571" s="235" t="s">
        <v>199</v>
      </c>
      <c r="E571" s="236" t="s">
        <v>19</v>
      </c>
      <c r="F571" s="237" t="s">
        <v>430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199</v>
      </c>
      <c r="AU571" s="243" t="s">
        <v>81</v>
      </c>
      <c r="AV571" s="13" t="s">
        <v>79</v>
      </c>
      <c r="AW571" s="13" t="s">
        <v>33</v>
      </c>
      <c r="AX571" s="13" t="s">
        <v>72</v>
      </c>
      <c r="AY571" s="243" t="s">
        <v>187</v>
      </c>
    </row>
    <row r="572" s="13" customFormat="1">
      <c r="A572" s="13"/>
      <c r="B572" s="233"/>
      <c r="C572" s="234"/>
      <c r="D572" s="235" t="s">
        <v>199</v>
      </c>
      <c r="E572" s="236" t="s">
        <v>19</v>
      </c>
      <c r="F572" s="237" t="s">
        <v>892</v>
      </c>
      <c r="G572" s="234"/>
      <c r="H572" s="236" t="s">
        <v>19</v>
      </c>
      <c r="I572" s="238"/>
      <c r="J572" s="234"/>
      <c r="K572" s="234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199</v>
      </c>
      <c r="AU572" s="243" t="s">
        <v>81</v>
      </c>
      <c r="AV572" s="13" t="s">
        <v>79</v>
      </c>
      <c r="AW572" s="13" t="s">
        <v>33</v>
      </c>
      <c r="AX572" s="13" t="s">
        <v>72</v>
      </c>
      <c r="AY572" s="243" t="s">
        <v>187</v>
      </c>
    </row>
    <row r="573" s="13" customFormat="1">
      <c r="A573" s="13"/>
      <c r="B573" s="233"/>
      <c r="C573" s="234"/>
      <c r="D573" s="235" t="s">
        <v>199</v>
      </c>
      <c r="E573" s="236" t="s">
        <v>19</v>
      </c>
      <c r="F573" s="237" t="s">
        <v>893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199</v>
      </c>
      <c r="AU573" s="243" t="s">
        <v>81</v>
      </c>
      <c r="AV573" s="13" t="s">
        <v>79</v>
      </c>
      <c r="AW573" s="13" t="s">
        <v>33</v>
      </c>
      <c r="AX573" s="13" t="s">
        <v>72</v>
      </c>
      <c r="AY573" s="243" t="s">
        <v>187</v>
      </c>
    </row>
    <row r="574" s="14" customFormat="1">
      <c r="A574" s="14"/>
      <c r="B574" s="244"/>
      <c r="C574" s="245"/>
      <c r="D574" s="235" t="s">
        <v>199</v>
      </c>
      <c r="E574" s="246" t="s">
        <v>19</v>
      </c>
      <c r="F574" s="247" t="s">
        <v>1080</v>
      </c>
      <c r="G574" s="245"/>
      <c r="H574" s="248">
        <v>23.276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199</v>
      </c>
      <c r="AU574" s="254" t="s">
        <v>81</v>
      </c>
      <c r="AV574" s="14" t="s">
        <v>81</v>
      </c>
      <c r="AW574" s="14" t="s">
        <v>33</v>
      </c>
      <c r="AX574" s="14" t="s">
        <v>72</v>
      </c>
      <c r="AY574" s="254" t="s">
        <v>187</v>
      </c>
    </row>
    <row r="575" s="15" customFormat="1">
      <c r="A575" s="15"/>
      <c r="B575" s="255"/>
      <c r="C575" s="256"/>
      <c r="D575" s="235" t="s">
        <v>199</v>
      </c>
      <c r="E575" s="257" t="s">
        <v>19</v>
      </c>
      <c r="F575" s="258" t="s">
        <v>210</v>
      </c>
      <c r="G575" s="256"/>
      <c r="H575" s="259">
        <v>60.491</v>
      </c>
      <c r="I575" s="260"/>
      <c r="J575" s="256"/>
      <c r="K575" s="256"/>
      <c r="L575" s="261"/>
      <c r="M575" s="262"/>
      <c r="N575" s="263"/>
      <c r="O575" s="263"/>
      <c r="P575" s="263"/>
      <c r="Q575" s="263"/>
      <c r="R575" s="263"/>
      <c r="S575" s="263"/>
      <c r="T575" s="264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65" t="s">
        <v>199</v>
      </c>
      <c r="AU575" s="265" t="s">
        <v>81</v>
      </c>
      <c r="AV575" s="15" t="s">
        <v>195</v>
      </c>
      <c r="AW575" s="15" t="s">
        <v>33</v>
      </c>
      <c r="AX575" s="15" t="s">
        <v>79</v>
      </c>
      <c r="AY575" s="265" t="s">
        <v>187</v>
      </c>
    </row>
    <row r="576" s="2" customFormat="1" ht="24.15" customHeight="1">
      <c r="A576" s="41"/>
      <c r="B576" s="42"/>
      <c r="C576" s="215" t="s">
        <v>812</v>
      </c>
      <c r="D576" s="215" t="s">
        <v>190</v>
      </c>
      <c r="E576" s="216" t="s">
        <v>1073</v>
      </c>
      <c r="F576" s="217" t="s">
        <v>1074</v>
      </c>
      <c r="G576" s="218" t="s">
        <v>193</v>
      </c>
      <c r="H576" s="219">
        <v>88.364999999999995</v>
      </c>
      <c r="I576" s="220"/>
      <c r="J576" s="221">
        <f>ROUND(I576*H576,2)</f>
        <v>0</v>
      </c>
      <c r="K576" s="217" t="s">
        <v>194</v>
      </c>
      <c r="L576" s="47"/>
      <c r="M576" s="222" t="s">
        <v>19</v>
      </c>
      <c r="N576" s="223" t="s">
        <v>43</v>
      </c>
      <c r="O576" s="87"/>
      <c r="P576" s="224">
        <f>O576*H576</f>
        <v>0</v>
      </c>
      <c r="Q576" s="224">
        <v>0.00028499999999999999</v>
      </c>
      <c r="R576" s="224">
        <f>Q576*H576</f>
        <v>0.025184024999999999</v>
      </c>
      <c r="S576" s="224">
        <v>0</v>
      </c>
      <c r="T576" s="225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6" t="s">
        <v>265</v>
      </c>
      <c r="AT576" s="226" t="s">
        <v>190</v>
      </c>
      <c r="AU576" s="226" t="s">
        <v>81</v>
      </c>
      <c r="AY576" s="20" t="s">
        <v>187</v>
      </c>
      <c r="BE576" s="227">
        <f>IF(N576="základní",J576,0)</f>
        <v>0</v>
      </c>
      <c r="BF576" s="227">
        <f>IF(N576="snížená",J576,0)</f>
        <v>0</v>
      </c>
      <c r="BG576" s="227">
        <f>IF(N576="zákl. přenesená",J576,0)</f>
        <v>0</v>
      </c>
      <c r="BH576" s="227">
        <f>IF(N576="sníž. přenesená",J576,0)</f>
        <v>0</v>
      </c>
      <c r="BI576" s="227">
        <f>IF(N576="nulová",J576,0)</f>
        <v>0</v>
      </c>
      <c r="BJ576" s="20" t="s">
        <v>79</v>
      </c>
      <c r="BK576" s="227">
        <f>ROUND(I576*H576,2)</f>
        <v>0</v>
      </c>
      <c r="BL576" s="20" t="s">
        <v>265</v>
      </c>
      <c r="BM576" s="226" t="s">
        <v>1168</v>
      </c>
    </row>
    <row r="577" s="2" customFormat="1">
      <c r="A577" s="41"/>
      <c r="B577" s="42"/>
      <c r="C577" s="43"/>
      <c r="D577" s="228" t="s">
        <v>197</v>
      </c>
      <c r="E577" s="43"/>
      <c r="F577" s="229" t="s">
        <v>1076</v>
      </c>
      <c r="G577" s="43"/>
      <c r="H577" s="43"/>
      <c r="I577" s="230"/>
      <c r="J577" s="43"/>
      <c r="K577" s="43"/>
      <c r="L577" s="47"/>
      <c r="M577" s="231"/>
      <c r="N577" s="232"/>
      <c r="O577" s="87"/>
      <c r="P577" s="87"/>
      <c r="Q577" s="87"/>
      <c r="R577" s="87"/>
      <c r="S577" s="87"/>
      <c r="T577" s="88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T577" s="20" t="s">
        <v>197</v>
      </c>
      <c r="AU577" s="20" t="s">
        <v>81</v>
      </c>
    </row>
    <row r="578" s="13" customFormat="1">
      <c r="A578" s="13"/>
      <c r="B578" s="233"/>
      <c r="C578" s="234"/>
      <c r="D578" s="235" t="s">
        <v>199</v>
      </c>
      <c r="E578" s="236" t="s">
        <v>19</v>
      </c>
      <c r="F578" s="237" t="s">
        <v>1061</v>
      </c>
      <c r="G578" s="234"/>
      <c r="H578" s="236" t="s">
        <v>19</v>
      </c>
      <c r="I578" s="238"/>
      <c r="J578" s="234"/>
      <c r="K578" s="234"/>
      <c r="L578" s="239"/>
      <c r="M578" s="240"/>
      <c r="N578" s="241"/>
      <c r="O578" s="241"/>
      <c r="P578" s="241"/>
      <c r="Q578" s="241"/>
      <c r="R578" s="241"/>
      <c r="S578" s="241"/>
      <c r="T578" s="24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3" t="s">
        <v>199</v>
      </c>
      <c r="AU578" s="243" t="s">
        <v>81</v>
      </c>
      <c r="AV578" s="13" t="s">
        <v>79</v>
      </c>
      <c r="AW578" s="13" t="s">
        <v>33</v>
      </c>
      <c r="AX578" s="13" t="s">
        <v>72</v>
      </c>
      <c r="AY578" s="243" t="s">
        <v>187</v>
      </c>
    </row>
    <row r="579" s="13" customFormat="1">
      <c r="A579" s="13"/>
      <c r="B579" s="233"/>
      <c r="C579" s="234"/>
      <c r="D579" s="235" t="s">
        <v>199</v>
      </c>
      <c r="E579" s="236" t="s">
        <v>19</v>
      </c>
      <c r="F579" s="237" t="s">
        <v>921</v>
      </c>
      <c r="G579" s="234"/>
      <c r="H579" s="236" t="s">
        <v>19</v>
      </c>
      <c r="I579" s="238"/>
      <c r="J579" s="234"/>
      <c r="K579" s="234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199</v>
      </c>
      <c r="AU579" s="243" t="s">
        <v>81</v>
      </c>
      <c r="AV579" s="13" t="s">
        <v>79</v>
      </c>
      <c r="AW579" s="13" t="s">
        <v>33</v>
      </c>
      <c r="AX579" s="13" t="s">
        <v>72</v>
      </c>
      <c r="AY579" s="243" t="s">
        <v>187</v>
      </c>
    </row>
    <row r="580" s="13" customFormat="1">
      <c r="A580" s="13"/>
      <c r="B580" s="233"/>
      <c r="C580" s="234"/>
      <c r="D580" s="235" t="s">
        <v>199</v>
      </c>
      <c r="E580" s="236" t="s">
        <v>19</v>
      </c>
      <c r="F580" s="237" t="s">
        <v>1062</v>
      </c>
      <c r="G580" s="234"/>
      <c r="H580" s="236" t="s">
        <v>19</v>
      </c>
      <c r="I580" s="238"/>
      <c r="J580" s="234"/>
      <c r="K580" s="234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199</v>
      </c>
      <c r="AU580" s="243" t="s">
        <v>81</v>
      </c>
      <c r="AV580" s="13" t="s">
        <v>79</v>
      </c>
      <c r="AW580" s="13" t="s">
        <v>33</v>
      </c>
      <c r="AX580" s="13" t="s">
        <v>72</v>
      </c>
      <c r="AY580" s="243" t="s">
        <v>187</v>
      </c>
    </row>
    <row r="581" s="13" customFormat="1">
      <c r="A581" s="13"/>
      <c r="B581" s="233"/>
      <c r="C581" s="234"/>
      <c r="D581" s="235" t="s">
        <v>199</v>
      </c>
      <c r="E581" s="236" t="s">
        <v>19</v>
      </c>
      <c r="F581" s="237" t="s">
        <v>893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199</v>
      </c>
      <c r="AU581" s="243" t="s">
        <v>81</v>
      </c>
      <c r="AV581" s="13" t="s">
        <v>79</v>
      </c>
      <c r="AW581" s="13" t="s">
        <v>33</v>
      </c>
      <c r="AX581" s="13" t="s">
        <v>72</v>
      </c>
      <c r="AY581" s="243" t="s">
        <v>187</v>
      </c>
    </row>
    <row r="582" s="14" customFormat="1">
      <c r="A582" s="14"/>
      <c r="B582" s="244"/>
      <c r="C582" s="245"/>
      <c r="D582" s="235" t="s">
        <v>199</v>
      </c>
      <c r="E582" s="246" t="s">
        <v>19</v>
      </c>
      <c r="F582" s="247" t="s">
        <v>1063</v>
      </c>
      <c r="G582" s="245"/>
      <c r="H582" s="248">
        <v>22.792000000000002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199</v>
      </c>
      <c r="AU582" s="254" t="s">
        <v>81</v>
      </c>
      <c r="AV582" s="14" t="s">
        <v>81</v>
      </c>
      <c r="AW582" s="14" t="s">
        <v>33</v>
      </c>
      <c r="AX582" s="14" t="s">
        <v>72</v>
      </c>
      <c r="AY582" s="254" t="s">
        <v>187</v>
      </c>
    </row>
    <row r="583" s="13" customFormat="1">
      <c r="A583" s="13"/>
      <c r="B583" s="233"/>
      <c r="C583" s="234"/>
      <c r="D583" s="235" t="s">
        <v>199</v>
      </c>
      <c r="E583" s="236" t="s">
        <v>19</v>
      </c>
      <c r="F583" s="237" t="s">
        <v>1066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199</v>
      </c>
      <c r="AU583" s="243" t="s">
        <v>81</v>
      </c>
      <c r="AV583" s="13" t="s">
        <v>79</v>
      </c>
      <c r="AW583" s="13" t="s">
        <v>33</v>
      </c>
      <c r="AX583" s="13" t="s">
        <v>72</v>
      </c>
      <c r="AY583" s="243" t="s">
        <v>187</v>
      </c>
    </row>
    <row r="584" s="13" customFormat="1">
      <c r="A584" s="13"/>
      <c r="B584" s="233"/>
      <c r="C584" s="234"/>
      <c r="D584" s="235" t="s">
        <v>199</v>
      </c>
      <c r="E584" s="236" t="s">
        <v>19</v>
      </c>
      <c r="F584" s="237" t="s">
        <v>337</v>
      </c>
      <c r="G584" s="234"/>
      <c r="H584" s="236" t="s">
        <v>19</v>
      </c>
      <c r="I584" s="238"/>
      <c r="J584" s="234"/>
      <c r="K584" s="234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199</v>
      </c>
      <c r="AU584" s="243" t="s">
        <v>81</v>
      </c>
      <c r="AV584" s="13" t="s">
        <v>79</v>
      </c>
      <c r="AW584" s="13" t="s">
        <v>33</v>
      </c>
      <c r="AX584" s="13" t="s">
        <v>72</v>
      </c>
      <c r="AY584" s="243" t="s">
        <v>187</v>
      </c>
    </row>
    <row r="585" s="13" customFormat="1">
      <c r="A585" s="13"/>
      <c r="B585" s="233"/>
      <c r="C585" s="234"/>
      <c r="D585" s="235" t="s">
        <v>199</v>
      </c>
      <c r="E585" s="236" t="s">
        <v>19</v>
      </c>
      <c r="F585" s="237" t="s">
        <v>1062</v>
      </c>
      <c r="G585" s="234"/>
      <c r="H585" s="236" t="s">
        <v>19</v>
      </c>
      <c r="I585" s="238"/>
      <c r="J585" s="234"/>
      <c r="K585" s="234"/>
      <c r="L585" s="239"/>
      <c r="M585" s="240"/>
      <c r="N585" s="241"/>
      <c r="O585" s="241"/>
      <c r="P585" s="241"/>
      <c r="Q585" s="241"/>
      <c r="R585" s="241"/>
      <c r="S585" s="241"/>
      <c r="T585" s="24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199</v>
      </c>
      <c r="AU585" s="243" t="s">
        <v>81</v>
      </c>
      <c r="AV585" s="13" t="s">
        <v>79</v>
      </c>
      <c r="AW585" s="13" t="s">
        <v>33</v>
      </c>
      <c r="AX585" s="13" t="s">
        <v>72</v>
      </c>
      <c r="AY585" s="243" t="s">
        <v>187</v>
      </c>
    </row>
    <row r="586" s="13" customFormat="1">
      <c r="A586" s="13"/>
      <c r="B586" s="233"/>
      <c r="C586" s="234"/>
      <c r="D586" s="235" t="s">
        <v>199</v>
      </c>
      <c r="E586" s="236" t="s">
        <v>19</v>
      </c>
      <c r="F586" s="237" t="s">
        <v>893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199</v>
      </c>
      <c r="AU586" s="243" t="s">
        <v>81</v>
      </c>
      <c r="AV586" s="13" t="s">
        <v>79</v>
      </c>
      <c r="AW586" s="13" t="s">
        <v>33</v>
      </c>
      <c r="AX586" s="13" t="s">
        <v>72</v>
      </c>
      <c r="AY586" s="243" t="s">
        <v>187</v>
      </c>
    </row>
    <row r="587" s="14" customFormat="1">
      <c r="A587" s="14"/>
      <c r="B587" s="244"/>
      <c r="C587" s="245"/>
      <c r="D587" s="235" t="s">
        <v>199</v>
      </c>
      <c r="E587" s="246" t="s">
        <v>19</v>
      </c>
      <c r="F587" s="247" t="s">
        <v>1067</v>
      </c>
      <c r="G587" s="245"/>
      <c r="H587" s="248">
        <v>22.265999999999998</v>
      </c>
      <c r="I587" s="249"/>
      <c r="J587" s="245"/>
      <c r="K587" s="245"/>
      <c r="L587" s="250"/>
      <c r="M587" s="251"/>
      <c r="N587" s="252"/>
      <c r="O587" s="252"/>
      <c r="P587" s="252"/>
      <c r="Q587" s="252"/>
      <c r="R587" s="252"/>
      <c r="S587" s="252"/>
      <c r="T587" s="253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4" t="s">
        <v>199</v>
      </c>
      <c r="AU587" s="254" t="s">
        <v>81</v>
      </c>
      <c r="AV587" s="14" t="s">
        <v>81</v>
      </c>
      <c r="AW587" s="14" t="s">
        <v>33</v>
      </c>
      <c r="AX587" s="14" t="s">
        <v>72</v>
      </c>
      <c r="AY587" s="254" t="s">
        <v>187</v>
      </c>
    </row>
    <row r="588" s="13" customFormat="1">
      <c r="A588" s="13"/>
      <c r="B588" s="233"/>
      <c r="C588" s="234"/>
      <c r="D588" s="235" t="s">
        <v>199</v>
      </c>
      <c r="E588" s="236" t="s">
        <v>19</v>
      </c>
      <c r="F588" s="237" t="s">
        <v>1157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199</v>
      </c>
      <c r="AU588" s="243" t="s">
        <v>81</v>
      </c>
      <c r="AV588" s="13" t="s">
        <v>79</v>
      </c>
      <c r="AW588" s="13" t="s">
        <v>33</v>
      </c>
      <c r="AX588" s="13" t="s">
        <v>72</v>
      </c>
      <c r="AY588" s="243" t="s">
        <v>187</v>
      </c>
    </row>
    <row r="589" s="13" customFormat="1">
      <c r="A589" s="13"/>
      <c r="B589" s="233"/>
      <c r="C589" s="234"/>
      <c r="D589" s="235" t="s">
        <v>199</v>
      </c>
      <c r="E589" s="236" t="s">
        <v>19</v>
      </c>
      <c r="F589" s="237" t="s">
        <v>426</v>
      </c>
      <c r="G589" s="234"/>
      <c r="H589" s="236" t="s">
        <v>19</v>
      </c>
      <c r="I589" s="238"/>
      <c r="J589" s="234"/>
      <c r="K589" s="234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199</v>
      </c>
      <c r="AU589" s="243" t="s">
        <v>81</v>
      </c>
      <c r="AV589" s="13" t="s">
        <v>79</v>
      </c>
      <c r="AW589" s="13" t="s">
        <v>33</v>
      </c>
      <c r="AX589" s="13" t="s">
        <v>72</v>
      </c>
      <c r="AY589" s="243" t="s">
        <v>187</v>
      </c>
    </row>
    <row r="590" s="13" customFormat="1">
      <c r="A590" s="13"/>
      <c r="B590" s="233"/>
      <c r="C590" s="234"/>
      <c r="D590" s="235" t="s">
        <v>199</v>
      </c>
      <c r="E590" s="236" t="s">
        <v>19</v>
      </c>
      <c r="F590" s="237" t="s">
        <v>1062</v>
      </c>
      <c r="G590" s="234"/>
      <c r="H590" s="236" t="s">
        <v>19</v>
      </c>
      <c r="I590" s="238"/>
      <c r="J590" s="234"/>
      <c r="K590" s="234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199</v>
      </c>
      <c r="AU590" s="243" t="s">
        <v>81</v>
      </c>
      <c r="AV590" s="13" t="s">
        <v>79</v>
      </c>
      <c r="AW590" s="13" t="s">
        <v>33</v>
      </c>
      <c r="AX590" s="13" t="s">
        <v>72</v>
      </c>
      <c r="AY590" s="243" t="s">
        <v>187</v>
      </c>
    </row>
    <row r="591" s="13" customFormat="1">
      <c r="A591" s="13"/>
      <c r="B591" s="233"/>
      <c r="C591" s="234"/>
      <c r="D591" s="235" t="s">
        <v>199</v>
      </c>
      <c r="E591" s="236" t="s">
        <v>19</v>
      </c>
      <c r="F591" s="237" t="s">
        <v>893</v>
      </c>
      <c r="G591" s="234"/>
      <c r="H591" s="236" t="s">
        <v>19</v>
      </c>
      <c r="I591" s="238"/>
      <c r="J591" s="234"/>
      <c r="K591" s="234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199</v>
      </c>
      <c r="AU591" s="243" t="s">
        <v>81</v>
      </c>
      <c r="AV591" s="13" t="s">
        <v>79</v>
      </c>
      <c r="AW591" s="13" t="s">
        <v>33</v>
      </c>
      <c r="AX591" s="13" t="s">
        <v>72</v>
      </c>
      <c r="AY591" s="243" t="s">
        <v>187</v>
      </c>
    </row>
    <row r="592" s="14" customFormat="1">
      <c r="A592" s="14"/>
      <c r="B592" s="244"/>
      <c r="C592" s="245"/>
      <c r="D592" s="235" t="s">
        <v>199</v>
      </c>
      <c r="E592" s="246" t="s">
        <v>19</v>
      </c>
      <c r="F592" s="247" t="s">
        <v>1158</v>
      </c>
      <c r="G592" s="245"/>
      <c r="H592" s="248">
        <v>22.135000000000002</v>
      </c>
      <c r="I592" s="249"/>
      <c r="J592" s="245"/>
      <c r="K592" s="245"/>
      <c r="L592" s="250"/>
      <c r="M592" s="251"/>
      <c r="N592" s="252"/>
      <c r="O592" s="252"/>
      <c r="P592" s="252"/>
      <c r="Q592" s="252"/>
      <c r="R592" s="252"/>
      <c r="S592" s="252"/>
      <c r="T592" s="253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4" t="s">
        <v>199</v>
      </c>
      <c r="AU592" s="254" t="s">
        <v>81</v>
      </c>
      <c r="AV592" s="14" t="s">
        <v>81</v>
      </c>
      <c r="AW592" s="14" t="s">
        <v>33</v>
      </c>
      <c r="AX592" s="14" t="s">
        <v>72</v>
      </c>
      <c r="AY592" s="254" t="s">
        <v>187</v>
      </c>
    </row>
    <row r="593" s="13" customFormat="1">
      <c r="A593" s="13"/>
      <c r="B593" s="233"/>
      <c r="C593" s="234"/>
      <c r="D593" s="235" t="s">
        <v>199</v>
      </c>
      <c r="E593" s="236" t="s">
        <v>19</v>
      </c>
      <c r="F593" s="237" t="s">
        <v>1159</v>
      </c>
      <c r="G593" s="234"/>
      <c r="H593" s="236" t="s">
        <v>19</v>
      </c>
      <c r="I593" s="238"/>
      <c r="J593" s="234"/>
      <c r="K593" s="234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199</v>
      </c>
      <c r="AU593" s="243" t="s">
        <v>81</v>
      </c>
      <c r="AV593" s="13" t="s">
        <v>79</v>
      </c>
      <c r="AW593" s="13" t="s">
        <v>33</v>
      </c>
      <c r="AX593" s="13" t="s">
        <v>72</v>
      </c>
      <c r="AY593" s="243" t="s">
        <v>187</v>
      </c>
    </row>
    <row r="594" s="13" customFormat="1">
      <c r="A594" s="13"/>
      <c r="B594" s="233"/>
      <c r="C594" s="234"/>
      <c r="D594" s="235" t="s">
        <v>199</v>
      </c>
      <c r="E594" s="236" t="s">
        <v>19</v>
      </c>
      <c r="F594" s="237" t="s">
        <v>430</v>
      </c>
      <c r="G594" s="234"/>
      <c r="H594" s="236" t="s">
        <v>19</v>
      </c>
      <c r="I594" s="238"/>
      <c r="J594" s="234"/>
      <c r="K594" s="234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199</v>
      </c>
      <c r="AU594" s="243" t="s">
        <v>81</v>
      </c>
      <c r="AV594" s="13" t="s">
        <v>79</v>
      </c>
      <c r="AW594" s="13" t="s">
        <v>33</v>
      </c>
      <c r="AX594" s="13" t="s">
        <v>72</v>
      </c>
      <c r="AY594" s="243" t="s">
        <v>187</v>
      </c>
    </row>
    <row r="595" s="13" customFormat="1">
      <c r="A595" s="13"/>
      <c r="B595" s="233"/>
      <c r="C595" s="234"/>
      <c r="D595" s="235" t="s">
        <v>199</v>
      </c>
      <c r="E595" s="236" t="s">
        <v>19</v>
      </c>
      <c r="F595" s="237" t="s">
        <v>1062</v>
      </c>
      <c r="G595" s="234"/>
      <c r="H595" s="236" t="s">
        <v>19</v>
      </c>
      <c r="I595" s="238"/>
      <c r="J595" s="234"/>
      <c r="K595" s="234"/>
      <c r="L595" s="239"/>
      <c r="M595" s="240"/>
      <c r="N595" s="241"/>
      <c r="O595" s="241"/>
      <c r="P595" s="241"/>
      <c r="Q595" s="241"/>
      <c r="R595" s="241"/>
      <c r="S595" s="241"/>
      <c r="T595" s="24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3" t="s">
        <v>199</v>
      </c>
      <c r="AU595" s="243" t="s">
        <v>81</v>
      </c>
      <c r="AV595" s="13" t="s">
        <v>79</v>
      </c>
      <c r="AW595" s="13" t="s">
        <v>33</v>
      </c>
      <c r="AX595" s="13" t="s">
        <v>72</v>
      </c>
      <c r="AY595" s="243" t="s">
        <v>187</v>
      </c>
    </row>
    <row r="596" s="13" customFormat="1">
      <c r="A596" s="13"/>
      <c r="B596" s="233"/>
      <c r="C596" s="234"/>
      <c r="D596" s="235" t="s">
        <v>199</v>
      </c>
      <c r="E596" s="236" t="s">
        <v>19</v>
      </c>
      <c r="F596" s="237" t="s">
        <v>893</v>
      </c>
      <c r="G596" s="234"/>
      <c r="H596" s="236" t="s">
        <v>19</v>
      </c>
      <c r="I596" s="238"/>
      <c r="J596" s="234"/>
      <c r="K596" s="234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199</v>
      </c>
      <c r="AU596" s="243" t="s">
        <v>81</v>
      </c>
      <c r="AV596" s="13" t="s">
        <v>79</v>
      </c>
      <c r="AW596" s="13" t="s">
        <v>33</v>
      </c>
      <c r="AX596" s="13" t="s">
        <v>72</v>
      </c>
      <c r="AY596" s="243" t="s">
        <v>187</v>
      </c>
    </row>
    <row r="597" s="14" customFormat="1">
      <c r="A597" s="14"/>
      <c r="B597" s="244"/>
      <c r="C597" s="245"/>
      <c r="D597" s="235" t="s">
        <v>199</v>
      </c>
      <c r="E597" s="246" t="s">
        <v>19</v>
      </c>
      <c r="F597" s="247" t="s">
        <v>1160</v>
      </c>
      <c r="G597" s="245"/>
      <c r="H597" s="248">
        <v>21.172000000000001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199</v>
      </c>
      <c r="AU597" s="254" t="s">
        <v>81</v>
      </c>
      <c r="AV597" s="14" t="s">
        <v>81</v>
      </c>
      <c r="AW597" s="14" t="s">
        <v>33</v>
      </c>
      <c r="AX597" s="14" t="s">
        <v>72</v>
      </c>
      <c r="AY597" s="254" t="s">
        <v>187</v>
      </c>
    </row>
    <row r="598" s="15" customFormat="1">
      <c r="A598" s="15"/>
      <c r="B598" s="255"/>
      <c r="C598" s="256"/>
      <c r="D598" s="235" t="s">
        <v>199</v>
      </c>
      <c r="E598" s="257" t="s">
        <v>19</v>
      </c>
      <c r="F598" s="258" t="s">
        <v>210</v>
      </c>
      <c r="G598" s="256"/>
      <c r="H598" s="259">
        <v>88.364999999999995</v>
      </c>
      <c r="I598" s="260"/>
      <c r="J598" s="256"/>
      <c r="K598" s="256"/>
      <c r="L598" s="261"/>
      <c r="M598" s="266"/>
      <c r="N598" s="267"/>
      <c r="O598" s="267"/>
      <c r="P598" s="267"/>
      <c r="Q598" s="267"/>
      <c r="R598" s="267"/>
      <c r="S598" s="267"/>
      <c r="T598" s="268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65" t="s">
        <v>199</v>
      </c>
      <c r="AU598" s="265" t="s">
        <v>81</v>
      </c>
      <c r="AV598" s="15" t="s">
        <v>195</v>
      </c>
      <c r="AW598" s="15" t="s">
        <v>33</v>
      </c>
      <c r="AX598" s="15" t="s">
        <v>79</v>
      </c>
      <c r="AY598" s="265" t="s">
        <v>187</v>
      </c>
    </row>
    <row r="599" s="2" customFormat="1" ht="6.96" customHeight="1">
      <c r="A599" s="41"/>
      <c r="B599" s="62"/>
      <c r="C599" s="63"/>
      <c r="D599" s="63"/>
      <c r="E599" s="63"/>
      <c r="F599" s="63"/>
      <c r="G599" s="63"/>
      <c r="H599" s="63"/>
      <c r="I599" s="63"/>
      <c r="J599" s="63"/>
      <c r="K599" s="63"/>
      <c r="L599" s="47"/>
      <c r="M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</row>
  </sheetData>
  <sheetProtection sheet="1" autoFilter="0" formatColumns="0" formatRows="0" objects="1" scenarios="1" spinCount="100000" saltValue="K5XhZypkt1wto0xqukI5xTxDI0Rmecl/2wdVJXWKDtWRIzY5cEbkNPi8kN/wYrIeG4fHVpoWtDoQ8AvqS1GY3w==" hashValue="WaFsTwdPlJDQEcmXl/7NZY7z78Glgbo99ItFhzdI9xGW9aqzFRD+NPlWt4Xt2VyB92BLDPPzOdqMBgrvQxPZpg==" algorithmName="SHA-512" password="CC35"/>
  <autoFilter ref="C92:K59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5_02/612325421"/>
    <hyperlink ref="F115" r:id="rId2" display="https://podminky.urs.cz/item/CS_URS_2025_02/619995001"/>
    <hyperlink ref="F134" r:id="rId3" display="https://podminky.urs.cz/item/CS_URS_2025_02/642945111"/>
    <hyperlink ref="F172" r:id="rId4" display="https://podminky.urs.cz/item/CS_URS_2025_02/952901111"/>
    <hyperlink ref="F196" r:id="rId5" display="https://podminky.urs.cz/item/CS_URS_2025_02/998018001"/>
    <hyperlink ref="F200" r:id="rId6" display="https://podminky.urs.cz/item/CS_URS_2025_02/766660021"/>
    <hyperlink ref="F217" r:id="rId7" display="https://podminky.urs.cz/item/CS_URS_2025_02/766660022"/>
    <hyperlink ref="F246" r:id="rId8" display="https://podminky.urs.cz/item/CS_URS_2025_02/766660717"/>
    <hyperlink ref="F281" r:id="rId9" display="https://podminky.urs.cz/item/CS_URS_2025_02/766660734"/>
    <hyperlink ref="F288" r:id="rId10" display="https://podminky.urs.cz/item/CS_URS_2025_02/766660752"/>
    <hyperlink ref="F323" r:id="rId11" display="https://podminky.urs.cz/item/CS_URS_2025_02/998766121"/>
    <hyperlink ref="F326" r:id="rId12" display="https://podminky.urs.cz/item/CS_URS_2025_02/784171101"/>
    <hyperlink ref="F382" r:id="rId13" display="https://podminky.urs.cz/item/CS_URS_2025_02/784171111"/>
    <hyperlink ref="F462" r:id="rId14" display="https://podminky.urs.cz/item/CS_URS_2025_02/784181111"/>
    <hyperlink ref="F490" r:id="rId15" display="https://podminky.urs.cz/item/CS_URS_2025_02/784191003"/>
    <hyperlink ref="F503" r:id="rId16" display="https://podminky.urs.cz/item/CS_URS_2025_02/784191005"/>
    <hyperlink ref="F531" r:id="rId17" display="https://podminky.urs.cz/item/CS_URS_2025_02/784191007"/>
    <hyperlink ref="F559" r:id="rId18" display="https://podminky.urs.cz/item/CS_URS_2025_02/784211101"/>
    <hyperlink ref="F577" r:id="rId19" display="https://podminky.urs.cz/item/CS_URS_2025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1169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ROUND(J93,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ROUND((SUM(BE93:BE591)),  2)</f>
        <v>0</v>
      </c>
      <c r="G35" s="41"/>
      <c r="H35" s="41"/>
      <c r="I35" s="160">
        <v>0.20999999999999999</v>
      </c>
      <c r="J35" s="159">
        <f>ROUND(((SUM(BE93:BE591))*I35),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ROUND((SUM(BF93:BF591)),  2)</f>
        <v>0</v>
      </c>
      <c r="G36" s="41"/>
      <c r="H36" s="41"/>
      <c r="I36" s="160">
        <v>0.12</v>
      </c>
      <c r="J36" s="159">
        <f>ROUND(((SUM(BF93:BF591))*I36),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ROUND((SUM(BG93:BG591)),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ROUND((SUM(BH93:BH591)),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ROUND((SUM(BI93:BI591)),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2025-068-02-04 - Nové kce - 3.NP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590</v>
      </c>
      <c r="E65" s="185"/>
      <c r="F65" s="185"/>
      <c r="G65" s="185"/>
      <c r="H65" s="185"/>
      <c r="I65" s="185"/>
      <c r="J65" s="186">
        <f>J95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591</v>
      </c>
      <c r="E66" s="185"/>
      <c r="F66" s="185"/>
      <c r="G66" s="185"/>
      <c r="H66" s="185"/>
      <c r="I66" s="185"/>
      <c r="J66" s="186">
        <f>J132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8"/>
      <c r="D67" s="184" t="s">
        <v>593</v>
      </c>
      <c r="E67" s="185"/>
      <c r="F67" s="185"/>
      <c r="G67" s="185"/>
      <c r="H67" s="185"/>
      <c r="I67" s="185"/>
      <c r="J67" s="186">
        <f>J171</f>
        <v>0</v>
      </c>
      <c r="K67" s="128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8"/>
      <c r="D68" s="184" t="s">
        <v>594</v>
      </c>
      <c r="E68" s="185"/>
      <c r="F68" s="185"/>
      <c r="G68" s="185"/>
      <c r="H68" s="185"/>
      <c r="I68" s="185"/>
      <c r="J68" s="186">
        <f>J195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170</v>
      </c>
      <c r="E69" s="180"/>
      <c r="F69" s="180"/>
      <c r="G69" s="180"/>
      <c r="H69" s="180"/>
      <c r="I69" s="180"/>
      <c r="J69" s="181">
        <f>J198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8"/>
      <c r="D70" s="184" t="s">
        <v>171</v>
      </c>
      <c r="E70" s="185"/>
      <c r="F70" s="185"/>
      <c r="G70" s="185"/>
      <c r="H70" s="185"/>
      <c r="I70" s="185"/>
      <c r="J70" s="186">
        <f>J199</f>
        <v>0</v>
      </c>
      <c r="K70" s="128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8"/>
      <c r="D71" s="184" t="s">
        <v>597</v>
      </c>
      <c r="E71" s="185"/>
      <c r="F71" s="185"/>
      <c r="G71" s="185"/>
      <c r="H71" s="185"/>
      <c r="I71" s="185"/>
      <c r="J71" s="186">
        <f>J325</f>
        <v>0</v>
      </c>
      <c r="K71" s="128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172</v>
      </c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2" t="str">
        <f>E7</f>
        <v>Stavební úpravy únikových cest</v>
      </c>
      <c r="F81" s="35"/>
      <c r="G81" s="35"/>
      <c r="H81" s="35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2" t="s">
        <v>588</v>
      </c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159</v>
      </c>
      <c r="D84" s="43"/>
      <c r="E84" s="43"/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2025-068-02-04 - Nové kce - 3.NP</v>
      </c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Dům dlouhá 1, Aš</v>
      </c>
      <c r="G87" s="43"/>
      <c r="H87" s="43"/>
      <c r="I87" s="35" t="s">
        <v>23</v>
      </c>
      <c r="J87" s="75" t="str">
        <f>IF(J14="","",J14)</f>
        <v>28. 11. 2025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25</v>
      </c>
      <c r="D89" s="43"/>
      <c r="E89" s="43"/>
      <c r="F89" s="30" t="str">
        <f>E17</f>
        <v>Město Aš,Kamenná 52, 352 01 Aš</v>
      </c>
      <c r="G89" s="43"/>
      <c r="H89" s="43"/>
      <c r="I89" s="35" t="s">
        <v>31</v>
      </c>
      <c r="J89" s="39" t="str">
        <f>E23</f>
        <v>ČOS exim s.r.o. Alešova 26, České Budějovice</v>
      </c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147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7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8"/>
      <c r="B92" s="189"/>
      <c r="C92" s="190" t="s">
        <v>173</v>
      </c>
      <c r="D92" s="191" t="s">
        <v>57</v>
      </c>
      <c r="E92" s="191" t="s">
        <v>53</v>
      </c>
      <c r="F92" s="191" t="s">
        <v>54</v>
      </c>
      <c r="G92" s="191" t="s">
        <v>174</v>
      </c>
      <c r="H92" s="191" t="s">
        <v>175</v>
      </c>
      <c r="I92" s="191" t="s">
        <v>176</v>
      </c>
      <c r="J92" s="191" t="s">
        <v>165</v>
      </c>
      <c r="K92" s="192" t="s">
        <v>177</v>
      </c>
      <c r="L92" s="193"/>
      <c r="M92" s="95" t="s">
        <v>19</v>
      </c>
      <c r="N92" s="96" t="s">
        <v>42</v>
      </c>
      <c r="O92" s="96" t="s">
        <v>178</v>
      </c>
      <c r="P92" s="96" t="s">
        <v>179</v>
      </c>
      <c r="Q92" s="96" t="s">
        <v>180</v>
      </c>
      <c r="R92" s="96" t="s">
        <v>181</v>
      </c>
      <c r="S92" s="96" t="s">
        <v>182</v>
      </c>
      <c r="T92" s="97" t="s">
        <v>183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1"/>
      <c r="B93" s="42"/>
      <c r="C93" s="102" t="s">
        <v>184</v>
      </c>
      <c r="D93" s="43"/>
      <c r="E93" s="43"/>
      <c r="F93" s="43"/>
      <c r="G93" s="43"/>
      <c r="H93" s="43"/>
      <c r="I93" s="43"/>
      <c r="J93" s="194">
        <f>BK93</f>
        <v>0</v>
      </c>
      <c r="K93" s="43"/>
      <c r="L93" s="47"/>
      <c r="M93" s="98"/>
      <c r="N93" s="195"/>
      <c r="O93" s="99"/>
      <c r="P93" s="196">
        <f>P94+P198</f>
        <v>0</v>
      </c>
      <c r="Q93" s="99"/>
      <c r="R93" s="196">
        <f>R94+R198</f>
        <v>1.8474736966500001</v>
      </c>
      <c r="S93" s="99"/>
      <c r="T93" s="197">
        <f>T94+T198</f>
        <v>0.00152355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71</v>
      </c>
      <c r="AU93" s="20" t="s">
        <v>166</v>
      </c>
      <c r="BK93" s="198">
        <f>BK94+BK198</f>
        <v>0</v>
      </c>
    </row>
    <row r="94" s="12" customFormat="1" ht="25.92" customHeight="1">
      <c r="A94" s="12"/>
      <c r="B94" s="199"/>
      <c r="C94" s="200"/>
      <c r="D94" s="201" t="s">
        <v>71</v>
      </c>
      <c r="E94" s="202" t="s">
        <v>185</v>
      </c>
      <c r="F94" s="202" t="s">
        <v>186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P95+P132+P171+P195</f>
        <v>0</v>
      </c>
      <c r="Q94" s="207"/>
      <c r="R94" s="208">
        <f>R95+R132+R171+R195</f>
        <v>1.678287935</v>
      </c>
      <c r="S94" s="207"/>
      <c r="T94" s="209">
        <f>T95+T132+T171+T195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79</v>
      </c>
      <c r="AT94" s="211" t="s">
        <v>71</v>
      </c>
      <c r="AU94" s="211" t="s">
        <v>72</v>
      </c>
      <c r="AY94" s="210" t="s">
        <v>187</v>
      </c>
      <c r="BK94" s="212">
        <f>BK95+BK132+BK171+BK195</f>
        <v>0</v>
      </c>
    </row>
    <row r="95" s="12" customFormat="1" ht="22.8" customHeight="1">
      <c r="A95" s="12"/>
      <c r="B95" s="199"/>
      <c r="C95" s="200"/>
      <c r="D95" s="201" t="s">
        <v>71</v>
      </c>
      <c r="E95" s="213" t="s">
        <v>246</v>
      </c>
      <c r="F95" s="213" t="s">
        <v>598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SUM(P96:P131)</f>
        <v>0</v>
      </c>
      <c r="Q95" s="207"/>
      <c r="R95" s="208">
        <f>SUM(R96:R131)</f>
        <v>0.36673360999999999</v>
      </c>
      <c r="S95" s="207"/>
      <c r="T95" s="209">
        <f>SUM(T96:T131)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79</v>
      </c>
      <c r="AT95" s="211" t="s">
        <v>71</v>
      </c>
      <c r="AU95" s="211" t="s">
        <v>79</v>
      </c>
      <c r="AY95" s="210" t="s">
        <v>187</v>
      </c>
      <c r="BK95" s="212">
        <f>SUM(BK96:BK131)</f>
        <v>0</v>
      </c>
    </row>
    <row r="96" s="2" customFormat="1" ht="24.15" customHeight="1">
      <c r="A96" s="41"/>
      <c r="B96" s="42"/>
      <c r="C96" s="215" t="s">
        <v>79</v>
      </c>
      <c r="D96" s="215" t="s">
        <v>190</v>
      </c>
      <c r="E96" s="216" t="s">
        <v>599</v>
      </c>
      <c r="F96" s="217" t="s">
        <v>600</v>
      </c>
      <c r="G96" s="218" t="s">
        <v>193</v>
      </c>
      <c r="H96" s="219">
        <v>60.491</v>
      </c>
      <c r="I96" s="220"/>
      <c r="J96" s="221">
        <f>ROUND(I96*H96,2)</f>
        <v>0</v>
      </c>
      <c r="K96" s="217" t="s">
        <v>194</v>
      </c>
      <c r="L96" s="47"/>
      <c r="M96" s="222" t="s">
        <v>19</v>
      </c>
      <c r="N96" s="223" t="s">
        <v>43</v>
      </c>
      <c r="O96" s="87"/>
      <c r="P96" s="224">
        <f>O96*H96</f>
        <v>0</v>
      </c>
      <c r="Q96" s="224">
        <v>0.0057099999999999998</v>
      </c>
      <c r="R96" s="224">
        <f>Q96*H96</f>
        <v>0.34540360999999997</v>
      </c>
      <c r="S96" s="224">
        <v>0</v>
      </c>
      <c r="T96" s="225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6" t="s">
        <v>195</v>
      </c>
      <c r="AT96" s="226" t="s">
        <v>190</v>
      </c>
      <c r="AU96" s="226" t="s">
        <v>81</v>
      </c>
      <c r="AY96" s="20" t="s">
        <v>187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20" t="s">
        <v>79</v>
      </c>
      <c r="BK96" s="227">
        <f>ROUND(I96*H96,2)</f>
        <v>0</v>
      </c>
      <c r="BL96" s="20" t="s">
        <v>195</v>
      </c>
      <c r="BM96" s="226" t="s">
        <v>1170</v>
      </c>
    </row>
    <row r="97" s="2" customFormat="1">
      <c r="A97" s="41"/>
      <c r="B97" s="42"/>
      <c r="C97" s="43"/>
      <c r="D97" s="228" t="s">
        <v>197</v>
      </c>
      <c r="E97" s="43"/>
      <c r="F97" s="229" t="s">
        <v>602</v>
      </c>
      <c r="G97" s="43"/>
      <c r="H97" s="43"/>
      <c r="I97" s="230"/>
      <c r="J97" s="43"/>
      <c r="K97" s="43"/>
      <c r="L97" s="47"/>
      <c r="M97" s="231"/>
      <c r="N97" s="232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197</v>
      </c>
      <c r="AU97" s="20" t="s">
        <v>81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1171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3" customFormat="1">
      <c r="A99" s="13"/>
      <c r="B99" s="233"/>
      <c r="C99" s="234"/>
      <c r="D99" s="235" t="s">
        <v>199</v>
      </c>
      <c r="E99" s="236" t="s">
        <v>19</v>
      </c>
      <c r="F99" s="237" t="s">
        <v>450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199</v>
      </c>
      <c r="AU99" s="243" t="s">
        <v>81</v>
      </c>
      <c r="AV99" s="13" t="s">
        <v>79</v>
      </c>
      <c r="AW99" s="13" t="s">
        <v>33</v>
      </c>
      <c r="AX99" s="13" t="s">
        <v>72</v>
      </c>
      <c r="AY99" s="243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604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605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4" customFormat="1">
      <c r="A102" s="14"/>
      <c r="B102" s="244"/>
      <c r="C102" s="245"/>
      <c r="D102" s="235" t="s">
        <v>199</v>
      </c>
      <c r="E102" s="246" t="s">
        <v>19</v>
      </c>
      <c r="F102" s="247" t="s">
        <v>1080</v>
      </c>
      <c r="G102" s="245"/>
      <c r="H102" s="248">
        <v>23.276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199</v>
      </c>
      <c r="AU102" s="254" t="s">
        <v>81</v>
      </c>
      <c r="AV102" s="14" t="s">
        <v>81</v>
      </c>
      <c r="AW102" s="14" t="s">
        <v>33</v>
      </c>
      <c r="AX102" s="14" t="s">
        <v>72</v>
      </c>
      <c r="AY102" s="254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1172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3" customFormat="1">
      <c r="A104" s="13"/>
      <c r="B104" s="233"/>
      <c r="C104" s="234"/>
      <c r="D104" s="235" t="s">
        <v>199</v>
      </c>
      <c r="E104" s="236" t="s">
        <v>19</v>
      </c>
      <c r="F104" s="237" t="s">
        <v>452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199</v>
      </c>
      <c r="AU104" s="243" t="s">
        <v>81</v>
      </c>
      <c r="AV104" s="13" t="s">
        <v>79</v>
      </c>
      <c r="AW104" s="13" t="s">
        <v>33</v>
      </c>
      <c r="AX104" s="13" t="s">
        <v>72</v>
      </c>
      <c r="AY104" s="243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604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605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4" customFormat="1">
      <c r="A107" s="14"/>
      <c r="B107" s="244"/>
      <c r="C107" s="245"/>
      <c r="D107" s="235" t="s">
        <v>199</v>
      </c>
      <c r="E107" s="246" t="s">
        <v>19</v>
      </c>
      <c r="F107" s="247" t="s">
        <v>923</v>
      </c>
      <c r="G107" s="245"/>
      <c r="H107" s="248">
        <v>13.939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199</v>
      </c>
      <c r="AU107" s="254" t="s">
        <v>81</v>
      </c>
      <c r="AV107" s="14" t="s">
        <v>81</v>
      </c>
      <c r="AW107" s="14" t="s">
        <v>33</v>
      </c>
      <c r="AX107" s="14" t="s">
        <v>72</v>
      </c>
      <c r="AY107" s="254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1173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454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604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605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1080</v>
      </c>
      <c r="G112" s="245"/>
      <c r="H112" s="248">
        <v>23.276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5" customFormat="1">
      <c r="A113" s="15"/>
      <c r="B113" s="255"/>
      <c r="C113" s="256"/>
      <c r="D113" s="235" t="s">
        <v>199</v>
      </c>
      <c r="E113" s="257" t="s">
        <v>19</v>
      </c>
      <c r="F113" s="258" t="s">
        <v>210</v>
      </c>
      <c r="G113" s="256"/>
      <c r="H113" s="259">
        <v>60.491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199</v>
      </c>
      <c r="AU113" s="265" t="s">
        <v>81</v>
      </c>
      <c r="AV113" s="15" t="s">
        <v>195</v>
      </c>
      <c r="AW113" s="15" t="s">
        <v>33</v>
      </c>
      <c r="AX113" s="15" t="s">
        <v>79</v>
      </c>
      <c r="AY113" s="265" t="s">
        <v>187</v>
      </c>
    </row>
    <row r="114" s="2" customFormat="1" ht="16.5" customHeight="1">
      <c r="A114" s="41"/>
      <c r="B114" s="42"/>
      <c r="C114" s="215" t="s">
        <v>81</v>
      </c>
      <c r="D114" s="215" t="s">
        <v>190</v>
      </c>
      <c r="E114" s="216" t="s">
        <v>615</v>
      </c>
      <c r="F114" s="217" t="s">
        <v>616</v>
      </c>
      <c r="G114" s="218" t="s">
        <v>383</v>
      </c>
      <c r="H114" s="219">
        <v>14.220000000000001</v>
      </c>
      <c r="I114" s="220"/>
      <c r="J114" s="221">
        <f>ROUND(I114*H114,2)</f>
        <v>0</v>
      </c>
      <c r="K114" s="217" t="s">
        <v>194</v>
      </c>
      <c r="L114" s="47"/>
      <c r="M114" s="222" t="s">
        <v>19</v>
      </c>
      <c r="N114" s="223" t="s">
        <v>43</v>
      </c>
      <c r="O114" s="87"/>
      <c r="P114" s="224">
        <f>O114*H114</f>
        <v>0</v>
      </c>
      <c r="Q114" s="224">
        <v>0.0015</v>
      </c>
      <c r="R114" s="224">
        <f>Q114*H114</f>
        <v>0.021330000000000002</v>
      </c>
      <c r="S114" s="224">
        <v>0</v>
      </c>
      <c r="T114" s="22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6" t="s">
        <v>195</v>
      </c>
      <c r="AT114" s="226" t="s">
        <v>190</v>
      </c>
      <c r="AU114" s="226" t="s">
        <v>81</v>
      </c>
      <c r="AY114" s="20" t="s">
        <v>187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20" t="s">
        <v>79</v>
      </c>
      <c r="BK114" s="227">
        <f>ROUND(I114*H114,2)</f>
        <v>0</v>
      </c>
      <c r="BL114" s="20" t="s">
        <v>195</v>
      </c>
      <c r="BM114" s="226" t="s">
        <v>1174</v>
      </c>
    </row>
    <row r="115" s="2" customFormat="1">
      <c r="A115" s="41"/>
      <c r="B115" s="42"/>
      <c r="C115" s="43"/>
      <c r="D115" s="228" t="s">
        <v>197</v>
      </c>
      <c r="E115" s="43"/>
      <c r="F115" s="229" t="s">
        <v>618</v>
      </c>
      <c r="G115" s="43"/>
      <c r="H115" s="43"/>
      <c r="I115" s="230"/>
      <c r="J115" s="43"/>
      <c r="K115" s="43"/>
      <c r="L115" s="47"/>
      <c r="M115" s="231"/>
      <c r="N115" s="232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197</v>
      </c>
      <c r="AU115" s="20" t="s">
        <v>81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1175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450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620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621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4" customFormat="1">
      <c r="A120" s="14"/>
      <c r="B120" s="244"/>
      <c r="C120" s="245"/>
      <c r="D120" s="235" t="s">
        <v>199</v>
      </c>
      <c r="E120" s="246" t="s">
        <v>19</v>
      </c>
      <c r="F120" s="247" t="s">
        <v>622</v>
      </c>
      <c r="G120" s="245"/>
      <c r="H120" s="248">
        <v>4.8399999999999999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199</v>
      </c>
      <c r="AU120" s="254" t="s">
        <v>81</v>
      </c>
      <c r="AV120" s="14" t="s">
        <v>81</v>
      </c>
      <c r="AW120" s="14" t="s">
        <v>33</v>
      </c>
      <c r="AX120" s="14" t="s">
        <v>72</v>
      </c>
      <c r="AY120" s="254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1176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452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620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621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635</v>
      </c>
      <c r="G125" s="245"/>
      <c r="H125" s="248">
        <v>4.54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1177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454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620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621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622</v>
      </c>
      <c r="G130" s="245"/>
      <c r="H130" s="248">
        <v>4.8399999999999999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72</v>
      </c>
      <c r="AY130" s="254" t="s">
        <v>187</v>
      </c>
    </row>
    <row r="131" s="15" customFormat="1">
      <c r="A131" s="15"/>
      <c r="B131" s="255"/>
      <c r="C131" s="256"/>
      <c r="D131" s="235" t="s">
        <v>199</v>
      </c>
      <c r="E131" s="257" t="s">
        <v>19</v>
      </c>
      <c r="F131" s="258" t="s">
        <v>210</v>
      </c>
      <c r="G131" s="256"/>
      <c r="H131" s="259">
        <v>14.219999999999999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199</v>
      </c>
      <c r="AU131" s="265" t="s">
        <v>81</v>
      </c>
      <c r="AV131" s="15" t="s">
        <v>195</v>
      </c>
      <c r="AW131" s="15" t="s">
        <v>33</v>
      </c>
      <c r="AX131" s="15" t="s">
        <v>79</v>
      </c>
      <c r="AY131" s="265" t="s">
        <v>187</v>
      </c>
    </row>
    <row r="132" s="12" customFormat="1" ht="22.8" customHeight="1">
      <c r="A132" s="12"/>
      <c r="B132" s="199"/>
      <c r="C132" s="200"/>
      <c r="D132" s="201" t="s">
        <v>71</v>
      </c>
      <c r="E132" s="213" t="s">
        <v>636</v>
      </c>
      <c r="F132" s="213" t="s">
        <v>637</v>
      </c>
      <c r="G132" s="200"/>
      <c r="H132" s="200"/>
      <c r="I132" s="203"/>
      <c r="J132" s="214">
        <f>BK132</f>
        <v>0</v>
      </c>
      <c r="K132" s="200"/>
      <c r="L132" s="205"/>
      <c r="M132" s="206"/>
      <c r="N132" s="207"/>
      <c r="O132" s="207"/>
      <c r="P132" s="208">
        <f>SUM(P133:P170)</f>
        <v>0</v>
      </c>
      <c r="Q132" s="207"/>
      <c r="R132" s="208">
        <f>SUM(R133:R170)</f>
        <v>1.3102167999999999</v>
      </c>
      <c r="S132" s="207"/>
      <c r="T132" s="209">
        <f>SUM(T133:T170)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0" t="s">
        <v>79</v>
      </c>
      <c r="AT132" s="211" t="s">
        <v>71</v>
      </c>
      <c r="AU132" s="211" t="s">
        <v>79</v>
      </c>
      <c r="AY132" s="210" t="s">
        <v>187</v>
      </c>
      <c r="BK132" s="212">
        <f>SUM(BK133:BK170)</f>
        <v>0</v>
      </c>
    </row>
    <row r="133" s="2" customFormat="1" ht="24.15" customHeight="1">
      <c r="A133" s="41"/>
      <c r="B133" s="42"/>
      <c r="C133" s="215" t="s">
        <v>230</v>
      </c>
      <c r="D133" s="215" t="s">
        <v>190</v>
      </c>
      <c r="E133" s="216" t="s">
        <v>638</v>
      </c>
      <c r="F133" s="217" t="s">
        <v>639</v>
      </c>
      <c r="G133" s="218" t="s">
        <v>287</v>
      </c>
      <c r="H133" s="219">
        <v>3</v>
      </c>
      <c r="I133" s="220"/>
      <c r="J133" s="221">
        <f>ROUND(I133*H133,2)</f>
        <v>0</v>
      </c>
      <c r="K133" s="217" t="s">
        <v>194</v>
      </c>
      <c r="L133" s="47"/>
      <c r="M133" s="222" t="s">
        <v>19</v>
      </c>
      <c r="N133" s="223" t="s">
        <v>43</v>
      </c>
      <c r="O133" s="87"/>
      <c r="P133" s="224">
        <f>O133*H133</f>
        <v>0</v>
      </c>
      <c r="Q133" s="224">
        <v>0.4215256</v>
      </c>
      <c r="R133" s="224">
        <f>Q133*H133</f>
        <v>1.2645768</v>
      </c>
      <c r="S133" s="224">
        <v>0</v>
      </c>
      <c r="T133" s="225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6" t="s">
        <v>195</v>
      </c>
      <c r="AT133" s="226" t="s">
        <v>190</v>
      </c>
      <c r="AU133" s="226" t="s">
        <v>81</v>
      </c>
      <c r="AY133" s="20" t="s">
        <v>187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20" t="s">
        <v>79</v>
      </c>
      <c r="BK133" s="227">
        <f>ROUND(I133*H133,2)</f>
        <v>0</v>
      </c>
      <c r="BL133" s="20" t="s">
        <v>195</v>
      </c>
      <c r="BM133" s="226" t="s">
        <v>1178</v>
      </c>
    </row>
    <row r="134" s="2" customFormat="1">
      <c r="A134" s="41"/>
      <c r="B134" s="42"/>
      <c r="C134" s="43"/>
      <c r="D134" s="228" t="s">
        <v>197</v>
      </c>
      <c r="E134" s="43"/>
      <c r="F134" s="229" t="s">
        <v>641</v>
      </c>
      <c r="G134" s="43"/>
      <c r="H134" s="43"/>
      <c r="I134" s="230"/>
      <c r="J134" s="43"/>
      <c r="K134" s="43"/>
      <c r="L134" s="47"/>
      <c r="M134" s="231"/>
      <c r="N134" s="232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197</v>
      </c>
      <c r="AU134" s="20" t="s">
        <v>81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1179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1180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643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936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4" customFormat="1">
      <c r="A139" s="14"/>
      <c r="B139" s="244"/>
      <c r="C139" s="245"/>
      <c r="D139" s="235" t="s">
        <v>199</v>
      </c>
      <c r="E139" s="246" t="s">
        <v>19</v>
      </c>
      <c r="F139" s="247" t="s">
        <v>79</v>
      </c>
      <c r="G139" s="245"/>
      <c r="H139" s="248">
        <v>1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199</v>
      </c>
      <c r="AU139" s="254" t="s">
        <v>81</v>
      </c>
      <c r="AV139" s="14" t="s">
        <v>81</v>
      </c>
      <c r="AW139" s="14" t="s">
        <v>33</v>
      </c>
      <c r="AX139" s="14" t="s">
        <v>72</v>
      </c>
      <c r="AY139" s="254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1181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452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3" customFormat="1">
      <c r="A142" s="13"/>
      <c r="B142" s="233"/>
      <c r="C142" s="234"/>
      <c r="D142" s="235" t="s">
        <v>199</v>
      </c>
      <c r="E142" s="236" t="s">
        <v>19</v>
      </c>
      <c r="F142" s="237" t="s">
        <v>643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199</v>
      </c>
      <c r="AU142" s="243" t="s">
        <v>81</v>
      </c>
      <c r="AV142" s="13" t="s">
        <v>79</v>
      </c>
      <c r="AW142" s="13" t="s">
        <v>33</v>
      </c>
      <c r="AX142" s="13" t="s">
        <v>72</v>
      </c>
      <c r="AY142" s="243" t="s">
        <v>187</v>
      </c>
    </row>
    <row r="143" s="13" customFormat="1">
      <c r="A143" s="13"/>
      <c r="B143" s="233"/>
      <c r="C143" s="234"/>
      <c r="D143" s="235" t="s">
        <v>199</v>
      </c>
      <c r="E143" s="236" t="s">
        <v>19</v>
      </c>
      <c r="F143" s="237" t="s">
        <v>938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199</v>
      </c>
      <c r="AU143" s="243" t="s">
        <v>81</v>
      </c>
      <c r="AV143" s="13" t="s">
        <v>79</v>
      </c>
      <c r="AW143" s="13" t="s">
        <v>33</v>
      </c>
      <c r="AX143" s="13" t="s">
        <v>72</v>
      </c>
      <c r="AY143" s="243" t="s">
        <v>187</v>
      </c>
    </row>
    <row r="144" s="14" customFormat="1">
      <c r="A144" s="14"/>
      <c r="B144" s="244"/>
      <c r="C144" s="245"/>
      <c r="D144" s="235" t="s">
        <v>199</v>
      </c>
      <c r="E144" s="246" t="s">
        <v>19</v>
      </c>
      <c r="F144" s="247" t="s">
        <v>79</v>
      </c>
      <c r="G144" s="245"/>
      <c r="H144" s="248">
        <v>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199</v>
      </c>
      <c r="AU144" s="254" t="s">
        <v>81</v>
      </c>
      <c r="AV144" s="14" t="s">
        <v>81</v>
      </c>
      <c r="AW144" s="14" t="s">
        <v>33</v>
      </c>
      <c r="AX144" s="14" t="s">
        <v>72</v>
      </c>
      <c r="AY144" s="254" t="s">
        <v>187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1182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1180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643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936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4" customFormat="1">
      <c r="A149" s="14"/>
      <c r="B149" s="244"/>
      <c r="C149" s="245"/>
      <c r="D149" s="235" t="s">
        <v>199</v>
      </c>
      <c r="E149" s="246" t="s">
        <v>19</v>
      </c>
      <c r="F149" s="247" t="s">
        <v>79</v>
      </c>
      <c r="G149" s="245"/>
      <c r="H149" s="248">
        <v>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199</v>
      </c>
      <c r="AU149" s="254" t="s">
        <v>81</v>
      </c>
      <c r="AV149" s="14" t="s">
        <v>81</v>
      </c>
      <c r="AW149" s="14" t="s">
        <v>33</v>
      </c>
      <c r="AX149" s="14" t="s">
        <v>72</v>
      </c>
      <c r="AY149" s="254" t="s">
        <v>187</v>
      </c>
    </row>
    <row r="150" s="15" customFormat="1">
      <c r="A150" s="15"/>
      <c r="B150" s="255"/>
      <c r="C150" s="256"/>
      <c r="D150" s="235" t="s">
        <v>199</v>
      </c>
      <c r="E150" s="257" t="s">
        <v>19</v>
      </c>
      <c r="F150" s="258" t="s">
        <v>210</v>
      </c>
      <c r="G150" s="256"/>
      <c r="H150" s="259">
        <v>3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199</v>
      </c>
      <c r="AU150" s="265" t="s">
        <v>81</v>
      </c>
      <c r="AV150" s="15" t="s">
        <v>195</v>
      </c>
      <c r="AW150" s="15" t="s">
        <v>33</v>
      </c>
      <c r="AX150" s="15" t="s">
        <v>79</v>
      </c>
      <c r="AY150" s="265" t="s">
        <v>187</v>
      </c>
    </row>
    <row r="151" s="2" customFormat="1" ht="21.75" customHeight="1">
      <c r="A151" s="41"/>
      <c r="B151" s="42"/>
      <c r="C151" s="269" t="s">
        <v>195</v>
      </c>
      <c r="D151" s="269" t="s">
        <v>648</v>
      </c>
      <c r="E151" s="270" t="s">
        <v>649</v>
      </c>
      <c r="F151" s="271" t="s">
        <v>650</v>
      </c>
      <c r="G151" s="272" t="s">
        <v>287</v>
      </c>
      <c r="H151" s="273">
        <v>1</v>
      </c>
      <c r="I151" s="274"/>
      <c r="J151" s="275">
        <f>ROUND(I151*H151,2)</f>
        <v>0</v>
      </c>
      <c r="K151" s="271" t="s">
        <v>194</v>
      </c>
      <c r="L151" s="276"/>
      <c r="M151" s="277" t="s">
        <v>19</v>
      </c>
      <c r="N151" s="278" t="s">
        <v>43</v>
      </c>
      <c r="O151" s="87"/>
      <c r="P151" s="224">
        <f>O151*H151</f>
        <v>0</v>
      </c>
      <c r="Q151" s="224">
        <v>0.014579999999999999</v>
      </c>
      <c r="R151" s="224">
        <f>Q151*H151</f>
        <v>0.014579999999999999</v>
      </c>
      <c r="S151" s="224">
        <v>0</v>
      </c>
      <c r="T151" s="225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262</v>
      </c>
      <c r="AT151" s="226" t="s">
        <v>648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195</v>
      </c>
      <c r="BM151" s="226" t="s">
        <v>1183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1181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452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643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938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4" customFormat="1">
      <c r="A156" s="14"/>
      <c r="B156" s="244"/>
      <c r="C156" s="245"/>
      <c r="D156" s="235" t="s">
        <v>199</v>
      </c>
      <c r="E156" s="246" t="s">
        <v>19</v>
      </c>
      <c r="F156" s="247" t="s">
        <v>79</v>
      </c>
      <c r="G156" s="245"/>
      <c r="H156" s="248">
        <v>1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199</v>
      </c>
      <c r="AU156" s="254" t="s">
        <v>81</v>
      </c>
      <c r="AV156" s="14" t="s">
        <v>81</v>
      </c>
      <c r="AW156" s="14" t="s">
        <v>33</v>
      </c>
      <c r="AX156" s="14" t="s">
        <v>72</v>
      </c>
      <c r="AY156" s="254" t="s">
        <v>187</v>
      </c>
    </row>
    <row r="157" s="15" customFormat="1">
      <c r="A157" s="15"/>
      <c r="B157" s="255"/>
      <c r="C157" s="256"/>
      <c r="D157" s="235" t="s">
        <v>199</v>
      </c>
      <c r="E157" s="257" t="s">
        <v>19</v>
      </c>
      <c r="F157" s="258" t="s">
        <v>210</v>
      </c>
      <c r="G157" s="256"/>
      <c r="H157" s="259">
        <v>1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5" t="s">
        <v>199</v>
      </c>
      <c r="AU157" s="265" t="s">
        <v>81</v>
      </c>
      <c r="AV157" s="15" t="s">
        <v>195</v>
      </c>
      <c r="AW157" s="15" t="s">
        <v>33</v>
      </c>
      <c r="AX157" s="15" t="s">
        <v>79</v>
      </c>
      <c r="AY157" s="265" t="s">
        <v>187</v>
      </c>
    </row>
    <row r="158" s="2" customFormat="1" ht="21.75" customHeight="1">
      <c r="A158" s="41"/>
      <c r="B158" s="42"/>
      <c r="C158" s="269" t="s">
        <v>240</v>
      </c>
      <c r="D158" s="269" t="s">
        <v>648</v>
      </c>
      <c r="E158" s="270" t="s">
        <v>653</v>
      </c>
      <c r="F158" s="271" t="s">
        <v>654</v>
      </c>
      <c r="G158" s="272" t="s">
        <v>287</v>
      </c>
      <c r="H158" s="273">
        <v>2</v>
      </c>
      <c r="I158" s="274"/>
      <c r="J158" s="275">
        <f>ROUND(I158*H158,2)</f>
        <v>0</v>
      </c>
      <c r="K158" s="271" t="s">
        <v>194</v>
      </c>
      <c r="L158" s="276"/>
      <c r="M158" s="277" t="s">
        <v>19</v>
      </c>
      <c r="N158" s="278" t="s">
        <v>43</v>
      </c>
      <c r="O158" s="87"/>
      <c r="P158" s="224">
        <f>O158*H158</f>
        <v>0</v>
      </c>
      <c r="Q158" s="224">
        <v>0.01553</v>
      </c>
      <c r="R158" s="224">
        <f>Q158*H158</f>
        <v>0.031060000000000001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262</v>
      </c>
      <c r="AT158" s="226" t="s">
        <v>648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195</v>
      </c>
      <c r="BM158" s="226" t="s">
        <v>1184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1179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1180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643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936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4" customFormat="1">
      <c r="A163" s="14"/>
      <c r="B163" s="244"/>
      <c r="C163" s="245"/>
      <c r="D163" s="235" t="s">
        <v>199</v>
      </c>
      <c r="E163" s="246" t="s">
        <v>19</v>
      </c>
      <c r="F163" s="247" t="s">
        <v>79</v>
      </c>
      <c r="G163" s="245"/>
      <c r="H163" s="248">
        <v>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199</v>
      </c>
      <c r="AU163" s="254" t="s">
        <v>81</v>
      </c>
      <c r="AV163" s="14" t="s">
        <v>81</v>
      </c>
      <c r="AW163" s="14" t="s">
        <v>33</v>
      </c>
      <c r="AX163" s="14" t="s">
        <v>72</v>
      </c>
      <c r="AY163" s="254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645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1182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1180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643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3" customFormat="1">
      <c r="A168" s="13"/>
      <c r="B168" s="233"/>
      <c r="C168" s="234"/>
      <c r="D168" s="235" t="s">
        <v>199</v>
      </c>
      <c r="E168" s="236" t="s">
        <v>19</v>
      </c>
      <c r="F168" s="237" t="s">
        <v>936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199</v>
      </c>
      <c r="AU168" s="243" t="s">
        <v>81</v>
      </c>
      <c r="AV168" s="13" t="s">
        <v>79</v>
      </c>
      <c r="AW168" s="13" t="s">
        <v>33</v>
      </c>
      <c r="AX168" s="13" t="s">
        <v>72</v>
      </c>
      <c r="AY168" s="243" t="s">
        <v>187</v>
      </c>
    </row>
    <row r="169" s="14" customFormat="1">
      <c r="A169" s="14"/>
      <c r="B169" s="244"/>
      <c r="C169" s="245"/>
      <c r="D169" s="235" t="s">
        <v>199</v>
      </c>
      <c r="E169" s="246" t="s">
        <v>19</v>
      </c>
      <c r="F169" s="247" t="s">
        <v>79</v>
      </c>
      <c r="G169" s="245"/>
      <c r="H169" s="248">
        <v>1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199</v>
      </c>
      <c r="AU169" s="254" t="s">
        <v>81</v>
      </c>
      <c r="AV169" s="14" t="s">
        <v>81</v>
      </c>
      <c r="AW169" s="14" t="s">
        <v>33</v>
      </c>
      <c r="AX169" s="14" t="s">
        <v>72</v>
      </c>
      <c r="AY169" s="254" t="s">
        <v>187</v>
      </c>
    </row>
    <row r="170" s="15" customFormat="1">
      <c r="A170" s="15"/>
      <c r="B170" s="255"/>
      <c r="C170" s="256"/>
      <c r="D170" s="235" t="s">
        <v>199</v>
      </c>
      <c r="E170" s="257" t="s">
        <v>19</v>
      </c>
      <c r="F170" s="258" t="s">
        <v>210</v>
      </c>
      <c r="G170" s="256"/>
      <c r="H170" s="259">
        <v>2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5" t="s">
        <v>199</v>
      </c>
      <c r="AU170" s="265" t="s">
        <v>81</v>
      </c>
      <c r="AV170" s="15" t="s">
        <v>195</v>
      </c>
      <c r="AW170" s="15" t="s">
        <v>33</v>
      </c>
      <c r="AX170" s="15" t="s">
        <v>79</v>
      </c>
      <c r="AY170" s="265" t="s">
        <v>187</v>
      </c>
    </row>
    <row r="171" s="12" customFormat="1" ht="22.8" customHeight="1">
      <c r="A171" s="12"/>
      <c r="B171" s="199"/>
      <c r="C171" s="200"/>
      <c r="D171" s="201" t="s">
        <v>71</v>
      </c>
      <c r="E171" s="213" t="s">
        <v>689</v>
      </c>
      <c r="F171" s="213" t="s">
        <v>690</v>
      </c>
      <c r="G171" s="200"/>
      <c r="H171" s="200"/>
      <c r="I171" s="203"/>
      <c r="J171" s="214">
        <f>BK171</f>
        <v>0</v>
      </c>
      <c r="K171" s="200"/>
      <c r="L171" s="205"/>
      <c r="M171" s="206"/>
      <c r="N171" s="207"/>
      <c r="O171" s="207"/>
      <c r="P171" s="208">
        <f>SUM(P172:P194)</f>
        <v>0</v>
      </c>
      <c r="Q171" s="207"/>
      <c r="R171" s="208">
        <f>SUM(R172:R194)</f>
        <v>0.001337525</v>
      </c>
      <c r="S171" s="207"/>
      <c r="T171" s="209">
        <f>SUM(T172:T194)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0" t="s">
        <v>79</v>
      </c>
      <c r="AT171" s="211" t="s">
        <v>71</v>
      </c>
      <c r="AU171" s="211" t="s">
        <v>79</v>
      </c>
      <c r="AY171" s="210" t="s">
        <v>187</v>
      </c>
      <c r="BK171" s="212">
        <f>SUM(BK172:BK194)</f>
        <v>0</v>
      </c>
    </row>
    <row r="172" s="2" customFormat="1" ht="24.15" customHeight="1">
      <c r="A172" s="41"/>
      <c r="B172" s="42"/>
      <c r="C172" s="215" t="s">
        <v>246</v>
      </c>
      <c r="D172" s="215" t="s">
        <v>190</v>
      </c>
      <c r="E172" s="216" t="s">
        <v>691</v>
      </c>
      <c r="F172" s="217" t="s">
        <v>692</v>
      </c>
      <c r="G172" s="218" t="s">
        <v>193</v>
      </c>
      <c r="H172" s="219">
        <v>38.215000000000003</v>
      </c>
      <c r="I172" s="220"/>
      <c r="J172" s="221">
        <f>ROUND(I172*H172,2)</f>
        <v>0</v>
      </c>
      <c r="K172" s="217" t="s">
        <v>194</v>
      </c>
      <c r="L172" s="47"/>
      <c r="M172" s="222" t="s">
        <v>19</v>
      </c>
      <c r="N172" s="223" t="s">
        <v>43</v>
      </c>
      <c r="O172" s="87"/>
      <c r="P172" s="224">
        <f>O172*H172</f>
        <v>0</v>
      </c>
      <c r="Q172" s="224">
        <v>3.4999999999999997E-05</v>
      </c>
      <c r="R172" s="224">
        <f>Q172*H172</f>
        <v>0.001337525</v>
      </c>
      <c r="S172" s="224">
        <v>0</v>
      </c>
      <c r="T172" s="225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6" t="s">
        <v>195</v>
      </c>
      <c r="AT172" s="226" t="s">
        <v>190</v>
      </c>
      <c r="AU172" s="226" t="s">
        <v>81</v>
      </c>
      <c r="AY172" s="20" t="s">
        <v>187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20" t="s">
        <v>79</v>
      </c>
      <c r="BK172" s="227">
        <f>ROUND(I172*H172,2)</f>
        <v>0</v>
      </c>
      <c r="BL172" s="20" t="s">
        <v>195</v>
      </c>
      <c r="BM172" s="226" t="s">
        <v>1185</v>
      </c>
    </row>
    <row r="173" s="2" customFormat="1">
      <c r="A173" s="41"/>
      <c r="B173" s="42"/>
      <c r="C173" s="43"/>
      <c r="D173" s="228" t="s">
        <v>197</v>
      </c>
      <c r="E173" s="43"/>
      <c r="F173" s="229" t="s">
        <v>694</v>
      </c>
      <c r="G173" s="43"/>
      <c r="H173" s="43"/>
      <c r="I173" s="230"/>
      <c r="J173" s="43"/>
      <c r="K173" s="43"/>
      <c r="L173" s="47"/>
      <c r="M173" s="231"/>
      <c r="N173" s="232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197</v>
      </c>
      <c r="AU173" s="20" t="s">
        <v>81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1186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450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696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3" customFormat="1">
      <c r="A177" s="13"/>
      <c r="B177" s="233"/>
      <c r="C177" s="234"/>
      <c r="D177" s="235" t="s">
        <v>199</v>
      </c>
      <c r="E177" s="236" t="s">
        <v>19</v>
      </c>
      <c r="F177" s="237" t="s">
        <v>697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199</v>
      </c>
      <c r="AU177" s="243" t="s">
        <v>81</v>
      </c>
      <c r="AV177" s="13" t="s">
        <v>79</v>
      </c>
      <c r="AW177" s="13" t="s">
        <v>33</v>
      </c>
      <c r="AX177" s="13" t="s">
        <v>72</v>
      </c>
      <c r="AY177" s="243" t="s">
        <v>187</v>
      </c>
    </row>
    <row r="178" s="14" customFormat="1">
      <c r="A178" s="14"/>
      <c r="B178" s="244"/>
      <c r="C178" s="245"/>
      <c r="D178" s="235" t="s">
        <v>199</v>
      </c>
      <c r="E178" s="246" t="s">
        <v>19</v>
      </c>
      <c r="F178" s="247" t="s">
        <v>1097</v>
      </c>
      <c r="G178" s="245"/>
      <c r="H178" s="248">
        <v>6.9749999999999996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199</v>
      </c>
      <c r="AU178" s="254" t="s">
        <v>81</v>
      </c>
      <c r="AV178" s="14" t="s">
        <v>81</v>
      </c>
      <c r="AW178" s="14" t="s">
        <v>33</v>
      </c>
      <c r="AX178" s="14" t="s">
        <v>72</v>
      </c>
      <c r="AY178" s="254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1187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450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696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3" customFormat="1">
      <c r="A182" s="13"/>
      <c r="B182" s="233"/>
      <c r="C182" s="234"/>
      <c r="D182" s="235" t="s">
        <v>199</v>
      </c>
      <c r="E182" s="236" t="s">
        <v>19</v>
      </c>
      <c r="F182" s="237" t="s">
        <v>697</v>
      </c>
      <c r="G182" s="234"/>
      <c r="H182" s="236" t="s">
        <v>19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199</v>
      </c>
      <c r="AU182" s="243" t="s">
        <v>81</v>
      </c>
      <c r="AV182" s="13" t="s">
        <v>79</v>
      </c>
      <c r="AW182" s="13" t="s">
        <v>33</v>
      </c>
      <c r="AX182" s="13" t="s">
        <v>72</v>
      </c>
      <c r="AY182" s="243" t="s">
        <v>187</v>
      </c>
    </row>
    <row r="183" s="14" customFormat="1">
      <c r="A183" s="14"/>
      <c r="B183" s="244"/>
      <c r="C183" s="245"/>
      <c r="D183" s="235" t="s">
        <v>199</v>
      </c>
      <c r="E183" s="246" t="s">
        <v>19</v>
      </c>
      <c r="F183" s="247" t="s">
        <v>606</v>
      </c>
      <c r="G183" s="245"/>
      <c r="H183" s="248">
        <v>9.0739999999999998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199</v>
      </c>
      <c r="AU183" s="254" t="s">
        <v>81</v>
      </c>
      <c r="AV183" s="14" t="s">
        <v>81</v>
      </c>
      <c r="AW183" s="14" t="s">
        <v>33</v>
      </c>
      <c r="AX183" s="14" t="s">
        <v>72</v>
      </c>
      <c r="AY183" s="254" t="s">
        <v>187</v>
      </c>
    </row>
    <row r="184" s="13" customFormat="1">
      <c r="A184" s="13"/>
      <c r="B184" s="233"/>
      <c r="C184" s="234"/>
      <c r="D184" s="235" t="s">
        <v>199</v>
      </c>
      <c r="E184" s="236" t="s">
        <v>19</v>
      </c>
      <c r="F184" s="237" t="s">
        <v>1188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199</v>
      </c>
      <c r="AU184" s="243" t="s">
        <v>81</v>
      </c>
      <c r="AV184" s="13" t="s">
        <v>79</v>
      </c>
      <c r="AW184" s="13" t="s">
        <v>33</v>
      </c>
      <c r="AX184" s="13" t="s">
        <v>72</v>
      </c>
      <c r="AY184" s="243" t="s">
        <v>187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452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3" customFormat="1">
      <c r="A186" s="13"/>
      <c r="B186" s="233"/>
      <c r="C186" s="234"/>
      <c r="D186" s="235" t="s">
        <v>199</v>
      </c>
      <c r="E186" s="236" t="s">
        <v>19</v>
      </c>
      <c r="F186" s="237" t="s">
        <v>696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199</v>
      </c>
      <c r="AU186" s="243" t="s">
        <v>81</v>
      </c>
      <c r="AV186" s="13" t="s">
        <v>79</v>
      </c>
      <c r="AW186" s="13" t="s">
        <v>33</v>
      </c>
      <c r="AX186" s="13" t="s">
        <v>72</v>
      </c>
      <c r="AY186" s="243" t="s">
        <v>187</v>
      </c>
    </row>
    <row r="187" s="13" customFormat="1">
      <c r="A187" s="13"/>
      <c r="B187" s="233"/>
      <c r="C187" s="234"/>
      <c r="D187" s="235" t="s">
        <v>199</v>
      </c>
      <c r="E187" s="236" t="s">
        <v>19</v>
      </c>
      <c r="F187" s="237" t="s">
        <v>697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199</v>
      </c>
      <c r="AU187" s="243" t="s">
        <v>81</v>
      </c>
      <c r="AV187" s="13" t="s">
        <v>79</v>
      </c>
      <c r="AW187" s="13" t="s">
        <v>33</v>
      </c>
      <c r="AX187" s="13" t="s">
        <v>72</v>
      </c>
      <c r="AY187" s="243" t="s">
        <v>187</v>
      </c>
    </row>
    <row r="188" s="14" customFormat="1">
      <c r="A188" s="14"/>
      <c r="B188" s="244"/>
      <c r="C188" s="245"/>
      <c r="D188" s="235" t="s">
        <v>199</v>
      </c>
      <c r="E188" s="246" t="s">
        <v>19</v>
      </c>
      <c r="F188" s="247" t="s">
        <v>950</v>
      </c>
      <c r="G188" s="245"/>
      <c r="H188" s="248">
        <v>1.7250000000000001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199</v>
      </c>
      <c r="AU188" s="254" t="s">
        <v>81</v>
      </c>
      <c r="AV188" s="14" t="s">
        <v>81</v>
      </c>
      <c r="AW188" s="14" t="s">
        <v>33</v>
      </c>
      <c r="AX188" s="14" t="s">
        <v>72</v>
      </c>
      <c r="AY188" s="254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1189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454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696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3" customFormat="1">
      <c r="A192" s="13"/>
      <c r="B192" s="233"/>
      <c r="C192" s="234"/>
      <c r="D192" s="235" t="s">
        <v>199</v>
      </c>
      <c r="E192" s="236" t="s">
        <v>19</v>
      </c>
      <c r="F192" s="237" t="s">
        <v>697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199</v>
      </c>
      <c r="AU192" s="243" t="s">
        <v>81</v>
      </c>
      <c r="AV192" s="13" t="s">
        <v>79</v>
      </c>
      <c r="AW192" s="13" t="s">
        <v>33</v>
      </c>
      <c r="AX192" s="13" t="s">
        <v>72</v>
      </c>
      <c r="AY192" s="243" t="s">
        <v>187</v>
      </c>
    </row>
    <row r="193" s="14" customFormat="1">
      <c r="A193" s="14"/>
      <c r="B193" s="244"/>
      <c r="C193" s="245"/>
      <c r="D193" s="235" t="s">
        <v>199</v>
      </c>
      <c r="E193" s="246" t="s">
        <v>19</v>
      </c>
      <c r="F193" s="247" t="s">
        <v>1101</v>
      </c>
      <c r="G193" s="245"/>
      <c r="H193" s="248">
        <v>20.440999999999999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199</v>
      </c>
      <c r="AU193" s="254" t="s">
        <v>81</v>
      </c>
      <c r="AV193" s="14" t="s">
        <v>81</v>
      </c>
      <c r="AW193" s="14" t="s">
        <v>33</v>
      </c>
      <c r="AX193" s="14" t="s">
        <v>72</v>
      </c>
      <c r="AY193" s="254" t="s">
        <v>187</v>
      </c>
    </row>
    <row r="194" s="15" customFormat="1">
      <c r="A194" s="15"/>
      <c r="B194" s="255"/>
      <c r="C194" s="256"/>
      <c r="D194" s="235" t="s">
        <v>199</v>
      </c>
      <c r="E194" s="257" t="s">
        <v>19</v>
      </c>
      <c r="F194" s="258" t="s">
        <v>210</v>
      </c>
      <c r="G194" s="256"/>
      <c r="H194" s="259">
        <v>38.215000000000003</v>
      </c>
      <c r="I194" s="260"/>
      <c r="J194" s="256"/>
      <c r="K194" s="256"/>
      <c r="L194" s="261"/>
      <c r="M194" s="262"/>
      <c r="N194" s="263"/>
      <c r="O194" s="263"/>
      <c r="P194" s="263"/>
      <c r="Q194" s="263"/>
      <c r="R194" s="263"/>
      <c r="S194" s="263"/>
      <c r="T194" s="264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5" t="s">
        <v>199</v>
      </c>
      <c r="AU194" s="265" t="s">
        <v>81</v>
      </c>
      <c r="AV194" s="15" t="s">
        <v>195</v>
      </c>
      <c r="AW194" s="15" t="s">
        <v>33</v>
      </c>
      <c r="AX194" s="15" t="s">
        <v>79</v>
      </c>
      <c r="AY194" s="265" t="s">
        <v>187</v>
      </c>
    </row>
    <row r="195" s="12" customFormat="1" ht="22.8" customHeight="1">
      <c r="A195" s="12"/>
      <c r="B195" s="199"/>
      <c r="C195" s="200"/>
      <c r="D195" s="201" t="s">
        <v>71</v>
      </c>
      <c r="E195" s="213" t="s">
        <v>705</v>
      </c>
      <c r="F195" s="213" t="s">
        <v>706</v>
      </c>
      <c r="G195" s="200"/>
      <c r="H195" s="200"/>
      <c r="I195" s="203"/>
      <c r="J195" s="214">
        <f>BK195</f>
        <v>0</v>
      </c>
      <c r="K195" s="200"/>
      <c r="L195" s="205"/>
      <c r="M195" s="206"/>
      <c r="N195" s="207"/>
      <c r="O195" s="207"/>
      <c r="P195" s="208">
        <f>SUM(P196:P197)</f>
        <v>0</v>
      </c>
      <c r="Q195" s="207"/>
      <c r="R195" s="208">
        <f>SUM(R196:R197)</f>
        <v>0</v>
      </c>
      <c r="S195" s="207"/>
      <c r="T195" s="209">
        <f>SUM(T196:T197)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0" t="s">
        <v>79</v>
      </c>
      <c r="AT195" s="211" t="s">
        <v>71</v>
      </c>
      <c r="AU195" s="211" t="s">
        <v>79</v>
      </c>
      <c r="AY195" s="210" t="s">
        <v>187</v>
      </c>
      <c r="BK195" s="212">
        <f>SUM(BK196:BK197)</f>
        <v>0</v>
      </c>
    </row>
    <row r="196" s="2" customFormat="1" ht="33" customHeight="1">
      <c r="A196" s="41"/>
      <c r="B196" s="42"/>
      <c r="C196" s="215" t="s">
        <v>252</v>
      </c>
      <c r="D196" s="215" t="s">
        <v>190</v>
      </c>
      <c r="E196" s="216" t="s">
        <v>1190</v>
      </c>
      <c r="F196" s="217" t="s">
        <v>1191</v>
      </c>
      <c r="G196" s="218" t="s">
        <v>233</v>
      </c>
      <c r="H196" s="219">
        <v>1.6779999999999999</v>
      </c>
      <c r="I196" s="220"/>
      <c r="J196" s="221">
        <f>ROUND(I196*H196,2)</f>
        <v>0</v>
      </c>
      <c r="K196" s="217" t="s">
        <v>194</v>
      </c>
      <c r="L196" s="47"/>
      <c r="M196" s="222" t="s">
        <v>19</v>
      </c>
      <c r="N196" s="223" t="s">
        <v>43</v>
      </c>
      <c r="O196" s="87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6" t="s">
        <v>195</v>
      </c>
      <c r="AT196" s="226" t="s">
        <v>190</v>
      </c>
      <c r="AU196" s="226" t="s">
        <v>81</v>
      </c>
      <c r="AY196" s="20" t="s">
        <v>187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20" t="s">
        <v>79</v>
      </c>
      <c r="BK196" s="227">
        <f>ROUND(I196*H196,2)</f>
        <v>0</v>
      </c>
      <c r="BL196" s="20" t="s">
        <v>195</v>
      </c>
      <c r="BM196" s="226" t="s">
        <v>1192</v>
      </c>
    </row>
    <row r="197" s="2" customFormat="1">
      <c r="A197" s="41"/>
      <c r="B197" s="42"/>
      <c r="C197" s="43"/>
      <c r="D197" s="228" t="s">
        <v>197</v>
      </c>
      <c r="E197" s="43"/>
      <c r="F197" s="229" t="s">
        <v>1193</v>
      </c>
      <c r="G197" s="43"/>
      <c r="H197" s="43"/>
      <c r="I197" s="230"/>
      <c r="J197" s="43"/>
      <c r="K197" s="43"/>
      <c r="L197" s="47"/>
      <c r="M197" s="231"/>
      <c r="N197" s="232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197</v>
      </c>
      <c r="AU197" s="20" t="s">
        <v>81</v>
      </c>
    </row>
    <row r="198" s="12" customFormat="1" ht="25.92" customHeight="1">
      <c r="A198" s="12"/>
      <c r="B198" s="199"/>
      <c r="C198" s="200"/>
      <c r="D198" s="201" t="s">
        <v>71</v>
      </c>
      <c r="E198" s="202" t="s">
        <v>258</v>
      </c>
      <c r="F198" s="202" t="s">
        <v>259</v>
      </c>
      <c r="G198" s="200"/>
      <c r="H198" s="200"/>
      <c r="I198" s="203"/>
      <c r="J198" s="204">
        <f>BK198</f>
        <v>0</v>
      </c>
      <c r="K198" s="200"/>
      <c r="L198" s="205"/>
      <c r="M198" s="206"/>
      <c r="N198" s="207"/>
      <c r="O198" s="207"/>
      <c r="P198" s="208">
        <f>P199+P325</f>
        <v>0</v>
      </c>
      <c r="Q198" s="207"/>
      <c r="R198" s="208">
        <f>R199+R325</f>
        <v>0.16918576165000002</v>
      </c>
      <c r="S198" s="207"/>
      <c r="T198" s="209">
        <f>T199+T325</f>
        <v>0.00152355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0" t="s">
        <v>81</v>
      </c>
      <c r="AT198" s="211" t="s">
        <v>71</v>
      </c>
      <c r="AU198" s="211" t="s">
        <v>72</v>
      </c>
      <c r="AY198" s="210" t="s">
        <v>187</v>
      </c>
      <c r="BK198" s="212">
        <f>BK199+BK325</f>
        <v>0</v>
      </c>
    </row>
    <row r="199" s="12" customFormat="1" ht="22.8" customHeight="1">
      <c r="A199" s="12"/>
      <c r="B199" s="199"/>
      <c r="C199" s="200"/>
      <c r="D199" s="201" t="s">
        <v>71</v>
      </c>
      <c r="E199" s="213" t="s">
        <v>260</v>
      </c>
      <c r="F199" s="213" t="s">
        <v>261</v>
      </c>
      <c r="G199" s="200"/>
      <c r="H199" s="200"/>
      <c r="I199" s="203"/>
      <c r="J199" s="214">
        <f>BK199</f>
        <v>0</v>
      </c>
      <c r="K199" s="200"/>
      <c r="L199" s="205"/>
      <c r="M199" s="206"/>
      <c r="N199" s="207"/>
      <c r="O199" s="207"/>
      <c r="P199" s="208">
        <f>SUM(P200:P324)</f>
        <v>0</v>
      </c>
      <c r="Q199" s="207"/>
      <c r="R199" s="208">
        <f>SUM(R200:R324)</f>
        <v>0.11685000000000001</v>
      </c>
      <c r="S199" s="207"/>
      <c r="T199" s="209">
        <f>SUM(T200:T324)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0" t="s">
        <v>81</v>
      </c>
      <c r="AT199" s="211" t="s">
        <v>71</v>
      </c>
      <c r="AU199" s="211" t="s">
        <v>79</v>
      </c>
      <c r="AY199" s="210" t="s">
        <v>187</v>
      </c>
      <c r="BK199" s="212">
        <f>SUM(BK200:BK324)</f>
        <v>0</v>
      </c>
    </row>
    <row r="200" s="2" customFormat="1" ht="24.15" customHeight="1">
      <c r="A200" s="41"/>
      <c r="B200" s="42"/>
      <c r="C200" s="215" t="s">
        <v>262</v>
      </c>
      <c r="D200" s="215" t="s">
        <v>190</v>
      </c>
      <c r="E200" s="216" t="s">
        <v>958</v>
      </c>
      <c r="F200" s="217" t="s">
        <v>959</v>
      </c>
      <c r="G200" s="218" t="s">
        <v>287</v>
      </c>
      <c r="H200" s="219">
        <v>1</v>
      </c>
      <c r="I200" s="220"/>
      <c r="J200" s="221">
        <f>ROUND(I200*H200,2)</f>
        <v>0</v>
      </c>
      <c r="K200" s="217" t="s">
        <v>194</v>
      </c>
      <c r="L200" s="47"/>
      <c r="M200" s="222" t="s">
        <v>19</v>
      </c>
      <c r="N200" s="223" t="s">
        <v>43</v>
      </c>
      <c r="O200" s="87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6" t="s">
        <v>265</v>
      </c>
      <c r="AT200" s="226" t="s">
        <v>190</v>
      </c>
      <c r="AU200" s="226" t="s">
        <v>81</v>
      </c>
      <c r="AY200" s="20" t="s">
        <v>187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20" t="s">
        <v>79</v>
      </c>
      <c r="BK200" s="227">
        <f>ROUND(I200*H200,2)</f>
        <v>0</v>
      </c>
      <c r="BL200" s="20" t="s">
        <v>265</v>
      </c>
      <c r="BM200" s="226" t="s">
        <v>1194</v>
      </c>
    </row>
    <row r="201" s="2" customFormat="1">
      <c r="A201" s="41"/>
      <c r="B201" s="42"/>
      <c r="C201" s="43"/>
      <c r="D201" s="228" t="s">
        <v>197</v>
      </c>
      <c r="E201" s="43"/>
      <c r="F201" s="229" t="s">
        <v>961</v>
      </c>
      <c r="G201" s="43"/>
      <c r="H201" s="43"/>
      <c r="I201" s="230"/>
      <c r="J201" s="43"/>
      <c r="K201" s="43"/>
      <c r="L201" s="47"/>
      <c r="M201" s="231"/>
      <c r="N201" s="232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197</v>
      </c>
      <c r="AU201" s="20" t="s">
        <v>81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1195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452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208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3" customFormat="1">
      <c r="A205" s="13"/>
      <c r="B205" s="233"/>
      <c r="C205" s="234"/>
      <c r="D205" s="235" t="s">
        <v>199</v>
      </c>
      <c r="E205" s="236" t="s">
        <v>19</v>
      </c>
      <c r="F205" s="237" t="s">
        <v>963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199</v>
      </c>
      <c r="AU205" s="243" t="s">
        <v>81</v>
      </c>
      <c r="AV205" s="13" t="s">
        <v>79</v>
      </c>
      <c r="AW205" s="13" t="s">
        <v>33</v>
      </c>
      <c r="AX205" s="13" t="s">
        <v>72</v>
      </c>
      <c r="AY205" s="243" t="s">
        <v>187</v>
      </c>
    </row>
    <row r="206" s="14" customFormat="1">
      <c r="A206" s="14"/>
      <c r="B206" s="244"/>
      <c r="C206" s="245"/>
      <c r="D206" s="235" t="s">
        <v>199</v>
      </c>
      <c r="E206" s="246" t="s">
        <v>19</v>
      </c>
      <c r="F206" s="247" t="s">
        <v>79</v>
      </c>
      <c r="G206" s="245"/>
      <c r="H206" s="248">
        <v>1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199</v>
      </c>
      <c r="AU206" s="254" t="s">
        <v>81</v>
      </c>
      <c r="AV206" s="14" t="s">
        <v>81</v>
      </c>
      <c r="AW206" s="14" t="s">
        <v>33</v>
      </c>
      <c r="AX206" s="14" t="s">
        <v>72</v>
      </c>
      <c r="AY206" s="254" t="s">
        <v>187</v>
      </c>
    </row>
    <row r="207" s="13" customFormat="1">
      <c r="A207" s="13"/>
      <c r="B207" s="233"/>
      <c r="C207" s="234"/>
      <c r="D207" s="235" t="s">
        <v>199</v>
      </c>
      <c r="E207" s="236" t="s">
        <v>19</v>
      </c>
      <c r="F207" s="237" t="s">
        <v>964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199</v>
      </c>
      <c r="AU207" s="243" t="s">
        <v>81</v>
      </c>
      <c r="AV207" s="13" t="s">
        <v>79</v>
      </c>
      <c r="AW207" s="13" t="s">
        <v>33</v>
      </c>
      <c r="AX207" s="13" t="s">
        <v>72</v>
      </c>
      <c r="AY207" s="243" t="s">
        <v>187</v>
      </c>
    </row>
    <row r="208" s="15" customFormat="1">
      <c r="A208" s="15"/>
      <c r="B208" s="255"/>
      <c r="C208" s="256"/>
      <c r="D208" s="235" t="s">
        <v>199</v>
      </c>
      <c r="E208" s="257" t="s">
        <v>19</v>
      </c>
      <c r="F208" s="258" t="s">
        <v>210</v>
      </c>
      <c r="G208" s="256"/>
      <c r="H208" s="259">
        <v>1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5" t="s">
        <v>199</v>
      </c>
      <c r="AU208" s="265" t="s">
        <v>81</v>
      </c>
      <c r="AV208" s="15" t="s">
        <v>195</v>
      </c>
      <c r="AW208" s="15" t="s">
        <v>33</v>
      </c>
      <c r="AX208" s="15" t="s">
        <v>79</v>
      </c>
      <c r="AY208" s="265" t="s">
        <v>187</v>
      </c>
    </row>
    <row r="209" s="2" customFormat="1" ht="24.15" customHeight="1">
      <c r="A209" s="41"/>
      <c r="B209" s="42"/>
      <c r="C209" s="269" t="s">
        <v>188</v>
      </c>
      <c r="D209" s="269" t="s">
        <v>648</v>
      </c>
      <c r="E209" s="270" t="s">
        <v>965</v>
      </c>
      <c r="F209" s="271" t="s">
        <v>1105</v>
      </c>
      <c r="G209" s="272" t="s">
        <v>287</v>
      </c>
      <c r="H209" s="273">
        <v>1</v>
      </c>
      <c r="I209" s="274"/>
      <c r="J209" s="275">
        <f>ROUND(I209*H209,2)</f>
        <v>0</v>
      </c>
      <c r="K209" s="271" t="s">
        <v>194</v>
      </c>
      <c r="L209" s="276"/>
      <c r="M209" s="277" t="s">
        <v>19</v>
      </c>
      <c r="N209" s="278" t="s">
        <v>43</v>
      </c>
      <c r="O209" s="87"/>
      <c r="P209" s="224">
        <f>O209*H209</f>
        <v>0</v>
      </c>
      <c r="Q209" s="224">
        <v>0.016199999999999999</v>
      </c>
      <c r="R209" s="224">
        <f>Q209*H209</f>
        <v>0.016199999999999999</v>
      </c>
      <c r="S209" s="224">
        <v>0</v>
      </c>
      <c r="T209" s="225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6" t="s">
        <v>745</v>
      </c>
      <c r="AT209" s="226" t="s">
        <v>648</v>
      </c>
      <c r="AU209" s="226" t="s">
        <v>81</v>
      </c>
      <c r="AY209" s="20" t="s">
        <v>187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20" t="s">
        <v>79</v>
      </c>
      <c r="BK209" s="227">
        <f>ROUND(I209*H209,2)</f>
        <v>0</v>
      </c>
      <c r="BL209" s="20" t="s">
        <v>265</v>
      </c>
      <c r="BM209" s="226" t="s">
        <v>1196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1195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452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208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3" customFormat="1">
      <c r="A213" s="13"/>
      <c r="B213" s="233"/>
      <c r="C213" s="234"/>
      <c r="D213" s="235" t="s">
        <v>199</v>
      </c>
      <c r="E213" s="236" t="s">
        <v>19</v>
      </c>
      <c r="F213" s="237" t="s">
        <v>963</v>
      </c>
      <c r="G213" s="234"/>
      <c r="H213" s="236" t="s">
        <v>19</v>
      </c>
      <c r="I213" s="238"/>
      <c r="J213" s="234"/>
      <c r="K213" s="234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199</v>
      </c>
      <c r="AU213" s="243" t="s">
        <v>81</v>
      </c>
      <c r="AV213" s="13" t="s">
        <v>79</v>
      </c>
      <c r="AW213" s="13" t="s">
        <v>33</v>
      </c>
      <c r="AX213" s="13" t="s">
        <v>72</v>
      </c>
      <c r="AY213" s="243" t="s">
        <v>187</v>
      </c>
    </row>
    <row r="214" s="14" customFormat="1">
      <c r="A214" s="14"/>
      <c r="B214" s="244"/>
      <c r="C214" s="245"/>
      <c r="D214" s="235" t="s">
        <v>199</v>
      </c>
      <c r="E214" s="246" t="s">
        <v>19</v>
      </c>
      <c r="F214" s="247" t="s">
        <v>79</v>
      </c>
      <c r="G214" s="245"/>
      <c r="H214" s="248">
        <v>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199</v>
      </c>
      <c r="AU214" s="254" t="s">
        <v>81</v>
      </c>
      <c r="AV214" s="14" t="s">
        <v>81</v>
      </c>
      <c r="AW214" s="14" t="s">
        <v>33</v>
      </c>
      <c r="AX214" s="14" t="s">
        <v>72</v>
      </c>
      <c r="AY214" s="254" t="s">
        <v>187</v>
      </c>
    </row>
    <row r="215" s="13" customFormat="1">
      <c r="A215" s="13"/>
      <c r="B215" s="233"/>
      <c r="C215" s="234"/>
      <c r="D215" s="235" t="s">
        <v>199</v>
      </c>
      <c r="E215" s="236" t="s">
        <v>19</v>
      </c>
      <c r="F215" s="237" t="s">
        <v>964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199</v>
      </c>
      <c r="AU215" s="243" t="s">
        <v>81</v>
      </c>
      <c r="AV215" s="13" t="s">
        <v>79</v>
      </c>
      <c r="AW215" s="13" t="s">
        <v>33</v>
      </c>
      <c r="AX215" s="13" t="s">
        <v>72</v>
      </c>
      <c r="AY215" s="243" t="s">
        <v>187</v>
      </c>
    </row>
    <row r="216" s="15" customFormat="1">
      <c r="A216" s="15"/>
      <c r="B216" s="255"/>
      <c r="C216" s="256"/>
      <c r="D216" s="235" t="s">
        <v>199</v>
      </c>
      <c r="E216" s="257" t="s">
        <v>19</v>
      </c>
      <c r="F216" s="258" t="s">
        <v>210</v>
      </c>
      <c r="G216" s="256"/>
      <c r="H216" s="259">
        <v>1</v>
      </c>
      <c r="I216" s="260"/>
      <c r="J216" s="256"/>
      <c r="K216" s="256"/>
      <c r="L216" s="261"/>
      <c r="M216" s="262"/>
      <c r="N216" s="263"/>
      <c r="O216" s="263"/>
      <c r="P216" s="263"/>
      <c r="Q216" s="263"/>
      <c r="R216" s="263"/>
      <c r="S216" s="263"/>
      <c r="T216" s="264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5" t="s">
        <v>199</v>
      </c>
      <c r="AU216" s="265" t="s">
        <v>81</v>
      </c>
      <c r="AV216" s="15" t="s">
        <v>195</v>
      </c>
      <c r="AW216" s="15" t="s">
        <v>33</v>
      </c>
      <c r="AX216" s="15" t="s">
        <v>79</v>
      </c>
      <c r="AY216" s="265" t="s">
        <v>187</v>
      </c>
    </row>
    <row r="217" s="2" customFormat="1" ht="24.15" customHeight="1">
      <c r="A217" s="41"/>
      <c r="B217" s="42"/>
      <c r="C217" s="215" t="s">
        <v>284</v>
      </c>
      <c r="D217" s="215" t="s">
        <v>190</v>
      </c>
      <c r="E217" s="216" t="s">
        <v>968</v>
      </c>
      <c r="F217" s="217" t="s">
        <v>969</v>
      </c>
      <c r="G217" s="218" t="s">
        <v>287</v>
      </c>
      <c r="H217" s="219">
        <v>2</v>
      </c>
      <c r="I217" s="220"/>
      <c r="J217" s="221">
        <f>ROUND(I217*H217,2)</f>
        <v>0</v>
      </c>
      <c r="K217" s="217" t="s">
        <v>194</v>
      </c>
      <c r="L217" s="47"/>
      <c r="M217" s="222" t="s">
        <v>19</v>
      </c>
      <c r="N217" s="223" t="s">
        <v>43</v>
      </c>
      <c r="O217" s="87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6" t="s">
        <v>265</v>
      </c>
      <c r="AT217" s="226" t="s">
        <v>190</v>
      </c>
      <c r="AU217" s="226" t="s">
        <v>81</v>
      </c>
      <c r="AY217" s="20" t="s">
        <v>187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20" t="s">
        <v>79</v>
      </c>
      <c r="BK217" s="227">
        <f>ROUND(I217*H217,2)</f>
        <v>0</v>
      </c>
      <c r="BL217" s="20" t="s">
        <v>265</v>
      </c>
      <c r="BM217" s="226" t="s">
        <v>1197</v>
      </c>
    </row>
    <row r="218" s="2" customFormat="1">
      <c r="A218" s="41"/>
      <c r="B218" s="42"/>
      <c r="C218" s="43"/>
      <c r="D218" s="228" t="s">
        <v>197</v>
      </c>
      <c r="E218" s="43"/>
      <c r="F218" s="229" t="s">
        <v>971</v>
      </c>
      <c r="G218" s="43"/>
      <c r="H218" s="43"/>
      <c r="I218" s="230"/>
      <c r="J218" s="43"/>
      <c r="K218" s="43"/>
      <c r="L218" s="47"/>
      <c r="M218" s="231"/>
      <c r="N218" s="232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197</v>
      </c>
      <c r="AU218" s="20" t="s">
        <v>81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1198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3" customFormat="1">
      <c r="A220" s="13"/>
      <c r="B220" s="233"/>
      <c r="C220" s="234"/>
      <c r="D220" s="235" t="s">
        <v>199</v>
      </c>
      <c r="E220" s="236" t="s">
        <v>19</v>
      </c>
      <c r="F220" s="237" t="s">
        <v>1180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199</v>
      </c>
      <c r="AU220" s="243" t="s">
        <v>81</v>
      </c>
      <c r="AV220" s="13" t="s">
        <v>79</v>
      </c>
      <c r="AW220" s="13" t="s">
        <v>33</v>
      </c>
      <c r="AX220" s="13" t="s">
        <v>72</v>
      </c>
      <c r="AY220" s="243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208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3" customFormat="1">
      <c r="A222" s="13"/>
      <c r="B222" s="233"/>
      <c r="C222" s="234"/>
      <c r="D222" s="235" t="s">
        <v>199</v>
      </c>
      <c r="E222" s="236" t="s">
        <v>19</v>
      </c>
      <c r="F222" s="237" t="s">
        <v>974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199</v>
      </c>
      <c r="AU222" s="243" t="s">
        <v>81</v>
      </c>
      <c r="AV222" s="13" t="s">
        <v>79</v>
      </c>
      <c r="AW222" s="13" t="s">
        <v>33</v>
      </c>
      <c r="AX222" s="13" t="s">
        <v>72</v>
      </c>
      <c r="AY222" s="243" t="s">
        <v>187</v>
      </c>
    </row>
    <row r="223" s="14" customFormat="1">
      <c r="A223" s="14"/>
      <c r="B223" s="244"/>
      <c r="C223" s="245"/>
      <c r="D223" s="235" t="s">
        <v>199</v>
      </c>
      <c r="E223" s="246" t="s">
        <v>19</v>
      </c>
      <c r="F223" s="247" t="s">
        <v>79</v>
      </c>
      <c r="G223" s="245"/>
      <c r="H223" s="248">
        <v>1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199</v>
      </c>
      <c r="AU223" s="254" t="s">
        <v>81</v>
      </c>
      <c r="AV223" s="14" t="s">
        <v>81</v>
      </c>
      <c r="AW223" s="14" t="s">
        <v>33</v>
      </c>
      <c r="AX223" s="14" t="s">
        <v>72</v>
      </c>
      <c r="AY223" s="254" t="s">
        <v>187</v>
      </c>
    </row>
    <row r="224" s="13" customFormat="1">
      <c r="A224" s="13"/>
      <c r="B224" s="233"/>
      <c r="C224" s="234"/>
      <c r="D224" s="235" t="s">
        <v>199</v>
      </c>
      <c r="E224" s="236" t="s">
        <v>19</v>
      </c>
      <c r="F224" s="237" t="s">
        <v>975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199</v>
      </c>
      <c r="AU224" s="243" t="s">
        <v>81</v>
      </c>
      <c r="AV224" s="13" t="s">
        <v>79</v>
      </c>
      <c r="AW224" s="13" t="s">
        <v>33</v>
      </c>
      <c r="AX224" s="13" t="s">
        <v>72</v>
      </c>
      <c r="AY224" s="243" t="s">
        <v>187</v>
      </c>
    </row>
    <row r="225" s="13" customFormat="1">
      <c r="A225" s="13"/>
      <c r="B225" s="233"/>
      <c r="C225" s="234"/>
      <c r="D225" s="235" t="s">
        <v>199</v>
      </c>
      <c r="E225" s="236" t="s">
        <v>19</v>
      </c>
      <c r="F225" s="237" t="s">
        <v>1199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199</v>
      </c>
      <c r="AU225" s="243" t="s">
        <v>81</v>
      </c>
      <c r="AV225" s="13" t="s">
        <v>79</v>
      </c>
      <c r="AW225" s="13" t="s">
        <v>33</v>
      </c>
      <c r="AX225" s="13" t="s">
        <v>72</v>
      </c>
      <c r="AY225" s="243" t="s">
        <v>187</v>
      </c>
    </row>
    <row r="226" s="13" customFormat="1">
      <c r="A226" s="13"/>
      <c r="B226" s="233"/>
      <c r="C226" s="234"/>
      <c r="D226" s="235" t="s">
        <v>199</v>
      </c>
      <c r="E226" s="236" t="s">
        <v>19</v>
      </c>
      <c r="F226" s="237" t="s">
        <v>1180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199</v>
      </c>
      <c r="AU226" s="243" t="s">
        <v>81</v>
      </c>
      <c r="AV226" s="13" t="s">
        <v>79</v>
      </c>
      <c r="AW226" s="13" t="s">
        <v>33</v>
      </c>
      <c r="AX226" s="13" t="s">
        <v>72</v>
      </c>
      <c r="AY226" s="243" t="s">
        <v>187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208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3" customFormat="1">
      <c r="A228" s="13"/>
      <c r="B228" s="233"/>
      <c r="C228" s="234"/>
      <c r="D228" s="235" t="s">
        <v>199</v>
      </c>
      <c r="E228" s="236" t="s">
        <v>19</v>
      </c>
      <c r="F228" s="237" t="s">
        <v>974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199</v>
      </c>
      <c r="AU228" s="243" t="s">
        <v>81</v>
      </c>
      <c r="AV228" s="13" t="s">
        <v>79</v>
      </c>
      <c r="AW228" s="13" t="s">
        <v>33</v>
      </c>
      <c r="AX228" s="13" t="s">
        <v>72</v>
      </c>
      <c r="AY228" s="243" t="s">
        <v>187</v>
      </c>
    </row>
    <row r="229" s="14" customFormat="1">
      <c r="A229" s="14"/>
      <c r="B229" s="244"/>
      <c r="C229" s="245"/>
      <c r="D229" s="235" t="s">
        <v>199</v>
      </c>
      <c r="E229" s="246" t="s">
        <v>19</v>
      </c>
      <c r="F229" s="247" t="s">
        <v>79</v>
      </c>
      <c r="G229" s="245"/>
      <c r="H229" s="248">
        <v>1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199</v>
      </c>
      <c r="AU229" s="254" t="s">
        <v>81</v>
      </c>
      <c r="AV229" s="14" t="s">
        <v>81</v>
      </c>
      <c r="AW229" s="14" t="s">
        <v>33</v>
      </c>
      <c r="AX229" s="14" t="s">
        <v>72</v>
      </c>
      <c r="AY229" s="254" t="s">
        <v>187</v>
      </c>
    </row>
    <row r="230" s="13" customFormat="1">
      <c r="A230" s="13"/>
      <c r="B230" s="233"/>
      <c r="C230" s="234"/>
      <c r="D230" s="235" t="s">
        <v>199</v>
      </c>
      <c r="E230" s="236" t="s">
        <v>19</v>
      </c>
      <c r="F230" s="237" t="s">
        <v>975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199</v>
      </c>
      <c r="AU230" s="243" t="s">
        <v>81</v>
      </c>
      <c r="AV230" s="13" t="s">
        <v>79</v>
      </c>
      <c r="AW230" s="13" t="s">
        <v>33</v>
      </c>
      <c r="AX230" s="13" t="s">
        <v>72</v>
      </c>
      <c r="AY230" s="243" t="s">
        <v>187</v>
      </c>
    </row>
    <row r="231" s="15" customFormat="1">
      <c r="A231" s="15"/>
      <c r="B231" s="255"/>
      <c r="C231" s="256"/>
      <c r="D231" s="235" t="s">
        <v>199</v>
      </c>
      <c r="E231" s="257" t="s">
        <v>19</v>
      </c>
      <c r="F231" s="258" t="s">
        <v>210</v>
      </c>
      <c r="G231" s="256"/>
      <c r="H231" s="259">
        <v>2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5" t="s">
        <v>199</v>
      </c>
      <c r="AU231" s="265" t="s">
        <v>81</v>
      </c>
      <c r="AV231" s="15" t="s">
        <v>195</v>
      </c>
      <c r="AW231" s="15" t="s">
        <v>33</v>
      </c>
      <c r="AX231" s="15" t="s">
        <v>79</v>
      </c>
      <c r="AY231" s="265" t="s">
        <v>187</v>
      </c>
    </row>
    <row r="232" s="2" customFormat="1" ht="24.15" customHeight="1">
      <c r="A232" s="41"/>
      <c r="B232" s="42"/>
      <c r="C232" s="269" t="s">
        <v>365</v>
      </c>
      <c r="D232" s="269" t="s">
        <v>648</v>
      </c>
      <c r="E232" s="270" t="s">
        <v>977</v>
      </c>
      <c r="F232" s="271" t="s">
        <v>1200</v>
      </c>
      <c r="G232" s="272" t="s">
        <v>287</v>
      </c>
      <c r="H232" s="273">
        <v>2</v>
      </c>
      <c r="I232" s="274"/>
      <c r="J232" s="275">
        <f>ROUND(I232*H232,2)</f>
        <v>0</v>
      </c>
      <c r="K232" s="271" t="s">
        <v>19</v>
      </c>
      <c r="L232" s="276"/>
      <c r="M232" s="277" t="s">
        <v>19</v>
      </c>
      <c r="N232" s="278" t="s">
        <v>43</v>
      </c>
      <c r="O232" s="87"/>
      <c r="P232" s="224">
        <f>O232*H232</f>
        <v>0</v>
      </c>
      <c r="Q232" s="224">
        <v>0.044299999999999999</v>
      </c>
      <c r="R232" s="224">
        <f>Q232*H232</f>
        <v>0.088599999999999998</v>
      </c>
      <c r="S232" s="224">
        <v>0</v>
      </c>
      <c r="T232" s="225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6" t="s">
        <v>745</v>
      </c>
      <c r="AT232" s="226" t="s">
        <v>648</v>
      </c>
      <c r="AU232" s="226" t="s">
        <v>81</v>
      </c>
      <c r="AY232" s="20" t="s">
        <v>187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20" t="s">
        <v>79</v>
      </c>
      <c r="BK232" s="227">
        <f>ROUND(I232*H232,2)</f>
        <v>0</v>
      </c>
      <c r="BL232" s="20" t="s">
        <v>265</v>
      </c>
      <c r="BM232" s="226" t="s">
        <v>1201</v>
      </c>
    </row>
    <row r="233" s="13" customFormat="1">
      <c r="A233" s="13"/>
      <c r="B233" s="233"/>
      <c r="C233" s="234"/>
      <c r="D233" s="235" t="s">
        <v>199</v>
      </c>
      <c r="E233" s="236" t="s">
        <v>19</v>
      </c>
      <c r="F233" s="237" t="s">
        <v>1198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199</v>
      </c>
      <c r="AU233" s="243" t="s">
        <v>81</v>
      </c>
      <c r="AV233" s="13" t="s">
        <v>79</v>
      </c>
      <c r="AW233" s="13" t="s">
        <v>33</v>
      </c>
      <c r="AX233" s="13" t="s">
        <v>72</v>
      </c>
      <c r="AY233" s="243" t="s">
        <v>187</v>
      </c>
    </row>
    <row r="234" s="13" customFormat="1">
      <c r="A234" s="13"/>
      <c r="B234" s="233"/>
      <c r="C234" s="234"/>
      <c r="D234" s="235" t="s">
        <v>199</v>
      </c>
      <c r="E234" s="236" t="s">
        <v>19</v>
      </c>
      <c r="F234" s="237" t="s">
        <v>1180</v>
      </c>
      <c r="G234" s="234"/>
      <c r="H234" s="236" t="s">
        <v>19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199</v>
      </c>
      <c r="AU234" s="243" t="s">
        <v>81</v>
      </c>
      <c r="AV234" s="13" t="s">
        <v>79</v>
      </c>
      <c r="AW234" s="13" t="s">
        <v>33</v>
      </c>
      <c r="AX234" s="13" t="s">
        <v>72</v>
      </c>
      <c r="AY234" s="243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208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3" customFormat="1">
      <c r="A236" s="13"/>
      <c r="B236" s="233"/>
      <c r="C236" s="234"/>
      <c r="D236" s="235" t="s">
        <v>199</v>
      </c>
      <c r="E236" s="236" t="s">
        <v>19</v>
      </c>
      <c r="F236" s="237" t="s">
        <v>974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199</v>
      </c>
      <c r="AU236" s="243" t="s">
        <v>81</v>
      </c>
      <c r="AV236" s="13" t="s">
        <v>79</v>
      </c>
      <c r="AW236" s="13" t="s">
        <v>33</v>
      </c>
      <c r="AX236" s="13" t="s">
        <v>72</v>
      </c>
      <c r="AY236" s="243" t="s">
        <v>187</v>
      </c>
    </row>
    <row r="237" s="14" customFormat="1">
      <c r="A237" s="14"/>
      <c r="B237" s="244"/>
      <c r="C237" s="245"/>
      <c r="D237" s="235" t="s">
        <v>199</v>
      </c>
      <c r="E237" s="246" t="s">
        <v>19</v>
      </c>
      <c r="F237" s="247" t="s">
        <v>79</v>
      </c>
      <c r="G237" s="245"/>
      <c r="H237" s="248">
        <v>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199</v>
      </c>
      <c r="AU237" s="254" t="s">
        <v>81</v>
      </c>
      <c r="AV237" s="14" t="s">
        <v>81</v>
      </c>
      <c r="AW237" s="14" t="s">
        <v>33</v>
      </c>
      <c r="AX237" s="14" t="s">
        <v>72</v>
      </c>
      <c r="AY237" s="254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975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3" customFormat="1">
      <c r="A239" s="13"/>
      <c r="B239" s="233"/>
      <c r="C239" s="234"/>
      <c r="D239" s="235" t="s">
        <v>199</v>
      </c>
      <c r="E239" s="236" t="s">
        <v>19</v>
      </c>
      <c r="F239" s="237" t="s">
        <v>1199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199</v>
      </c>
      <c r="AU239" s="243" t="s">
        <v>81</v>
      </c>
      <c r="AV239" s="13" t="s">
        <v>79</v>
      </c>
      <c r="AW239" s="13" t="s">
        <v>33</v>
      </c>
      <c r="AX239" s="13" t="s">
        <v>72</v>
      </c>
      <c r="AY239" s="243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1180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3" customFormat="1">
      <c r="A241" s="13"/>
      <c r="B241" s="233"/>
      <c r="C241" s="234"/>
      <c r="D241" s="235" t="s">
        <v>199</v>
      </c>
      <c r="E241" s="236" t="s">
        <v>19</v>
      </c>
      <c r="F241" s="237" t="s">
        <v>208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199</v>
      </c>
      <c r="AU241" s="243" t="s">
        <v>81</v>
      </c>
      <c r="AV241" s="13" t="s">
        <v>79</v>
      </c>
      <c r="AW241" s="13" t="s">
        <v>33</v>
      </c>
      <c r="AX241" s="13" t="s">
        <v>72</v>
      </c>
      <c r="AY241" s="243" t="s">
        <v>187</v>
      </c>
    </row>
    <row r="242" s="13" customFormat="1">
      <c r="A242" s="13"/>
      <c r="B242" s="233"/>
      <c r="C242" s="234"/>
      <c r="D242" s="235" t="s">
        <v>199</v>
      </c>
      <c r="E242" s="236" t="s">
        <v>19</v>
      </c>
      <c r="F242" s="237" t="s">
        <v>974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199</v>
      </c>
      <c r="AU242" s="243" t="s">
        <v>81</v>
      </c>
      <c r="AV242" s="13" t="s">
        <v>79</v>
      </c>
      <c r="AW242" s="13" t="s">
        <v>33</v>
      </c>
      <c r="AX242" s="13" t="s">
        <v>72</v>
      </c>
      <c r="AY242" s="243" t="s">
        <v>187</v>
      </c>
    </row>
    <row r="243" s="14" customFormat="1">
      <c r="A243" s="14"/>
      <c r="B243" s="244"/>
      <c r="C243" s="245"/>
      <c r="D243" s="235" t="s">
        <v>199</v>
      </c>
      <c r="E243" s="246" t="s">
        <v>19</v>
      </c>
      <c r="F243" s="247" t="s">
        <v>79</v>
      </c>
      <c r="G243" s="245"/>
      <c r="H243" s="248">
        <v>1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199</v>
      </c>
      <c r="AU243" s="254" t="s">
        <v>81</v>
      </c>
      <c r="AV243" s="14" t="s">
        <v>81</v>
      </c>
      <c r="AW243" s="14" t="s">
        <v>33</v>
      </c>
      <c r="AX243" s="14" t="s">
        <v>72</v>
      </c>
      <c r="AY243" s="254" t="s">
        <v>187</v>
      </c>
    </row>
    <row r="244" s="13" customFormat="1">
      <c r="A244" s="13"/>
      <c r="B244" s="233"/>
      <c r="C244" s="234"/>
      <c r="D244" s="235" t="s">
        <v>199</v>
      </c>
      <c r="E244" s="236" t="s">
        <v>19</v>
      </c>
      <c r="F244" s="237" t="s">
        <v>975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199</v>
      </c>
      <c r="AU244" s="243" t="s">
        <v>81</v>
      </c>
      <c r="AV244" s="13" t="s">
        <v>79</v>
      </c>
      <c r="AW244" s="13" t="s">
        <v>33</v>
      </c>
      <c r="AX244" s="13" t="s">
        <v>72</v>
      </c>
      <c r="AY244" s="243" t="s">
        <v>187</v>
      </c>
    </row>
    <row r="245" s="15" customFormat="1">
      <c r="A245" s="15"/>
      <c r="B245" s="255"/>
      <c r="C245" s="256"/>
      <c r="D245" s="235" t="s">
        <v>199</v>
      </c>
      <c r="E245" s="257" t="s">
        <v>19</v>
      </c>
      <c r="F245" s="258" t="s">
        <v>210</v>
      </c>
      <c r="G245" s="256"/>
      <c r="H245" s="259">
        <v>2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5" t="s">
        <v>199</v>
      </c>
      <c r="AU245" s="265" t="s">
        <v>81</v>
      </c>
      <c r="AV245" s="15" t="s">
        <v>195</v>
      </c>
      <c r="AW245" s="15" t="s">
        <v>33</v>
      </c>
      <c r="AX245" s="15" t="s">
        <v>79</v>
      </c>
      <c r="AY245" s="265" t="s">
        <v>187</v>
      </c>
    </row>
    <row r="246" s="2" customFormat="1" ht="16.5" customHeight="1">
      <c r="A246" s="41"/>
      <c r="B246" s="42"/>
      <c r="C246" s="215" t="s">
        <v>8</v>
      </c>
      <c r="D246" s="215" t="s">
        <v>190</v>
      </c>
      <c r="E246" s="216" t="s">
        <v>981</v>
      </c>
      <c r="F246" s="217" t="s">
        <v>982</v>
      </c>
      <c r="G246" s="218" t="s">
        <v>287</v>
      </c>
      <c r="H246" s="219">
        <v>3</v>
      </c>
      <c r="I246" s="220"/>
      <c r="J246" s="221">
        <f>ROUND(I246*H246,2)</f>
        <v>0</v>
      </c>
      <c r="K246" s="217" t="s">
        <v>194</v>
      </c>
      <c r="L246" s="47"/>
      <c r="M246" s="222" t="s">
        <v>19</v>
      </c>
      <c r="N246" s="223" t="s">
        <v>43</v>
      </c>
      <c r="O246" s="87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6" t="s">
        <v>265</v>
      </c>
      <c r="AT246" s="226" t="s">
        <v>190</v>
      </c>
      <c r="AU246" s="226" t="s">
        <v>81</v>
      </c>
      <c r="AY246" s="20" t="s">
        <v>187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20" t="s">
        <v>79</v>
      </c>
      <c r="BK246" s="227">
        <f>ROUND(I246*H246,2)</f>
        <v>0</v>
      </c>
      <c r="BL246" s="20" t="s">
        <v>265</v>
      </c>
      <c r="BM246" s="226" t="s">
        <v>1202</v>
      </c>
    </row>
    <row r="247" s="2" customFormat="1">
      <c r="A247" s="41"/>
      <c r="B247" s="42"/>
      <c r="C247" s="43"/>
      <c r="D247" s="228" t="s">
        <v>197</v>
      </c>
      <c r="E247" s="43"/>
      <c r="F247" s="229" t="s">
        <v>984</v>
      </c>
      <c r="G247" s="43"/>
      <c r="H247" s="43"/>
      <c r="I247" s="230"/>
      <c r="J247" s="43"/>
      <c r="K247" s="43"/>
      <c r="L247" s="47"/>
      <c r="M247" s="231"/>
      <c r="N247" s="232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197</v>
      </c>
      <c r="AU247" s="20" t="s">
        <v>81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1203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3" customFormat="1">
      <c r="A249" s="13"/>
      <c r="B249" s="233"/>
      <c r="C249" s="234"/>
      <c r="D249" s="235" t="s">
        <v>199</v>
      </c>
      <c r="E249" s="236" t="s">
        <v>19</v>
      </c>
      <c r="F249" s="237" t="s">
        <v>1180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199</v>
      </c>
      <c r="AU249" s="243" t="s">
        <v>81</v>
      </c>
      <c r="AV249" s="13" t="s">
        <v>79</v>
      </c>
      <c r="AW249" s="13" t="s">
        <v>33</v>
      </c>
      <c r="AX249" s="13" t="s">
        <v>72</v>
      </c>
      <c r="AY249" s="243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985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3" customFormat="1">
      <c r="A251" s="13"/>
      <c r="B251" s="233"/>
      <c r="C251" s="234"/>
      <c r="D251" s="235" t="s">
        <v>199</v>
      </c>
      <c r="E251" s="236" t="s">
        <v>19</v>
      </c>
      <c r="F251" s="237" t="s">
        <v>985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199</v>
      </c>
      <c r="AU251" s="243" t="s">
        <v>81</v>
      </c>
      <c r="AV251" s="13" t="s">
        <v>79</v>
      </c>
      <c r="AW251" s="13" t="s">
        <v>33</v>
      </c>
      <c r="AX251" s="13" t="s">
        <v>72</v>
      </c>
      <c r="AY251" s="243" t="s">
        <v>187</v>
      </c>
    </row>
    <row r="252" s="14" customFormat="1">
      <c r="A252" s="14"/>
      <c r="B252" s="244"/>
      <c r="C252" s="245"/>
      <c r="D252" s="235" t="s">
        <v>199</v>
      </c>
      <c r="E252" s="246" t="s">
        <v>19</v>
      </c>
      <c r="F252" s="247" t="s">
        <v>79</v>
      </c>
      <c r="G252" s="245"/>
      <c r="H252" s="248">
        <v>1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199</v>
      </c>
      <c r="AU252" s="254" t="s">
        <v>81</v>
      </c>
      <c r="AV252" s="14" t="s">
        <v>81</v>
      </c>
      <c r="AW252" s="14" t="s">
        <v>33</v>
      </c>
      <c r="AX252" s="14" t="s">
        <v>72</v>
      </c>
      <c r="AY252" s="254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1204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3" customFormat="1">
      <c r="A254" s="13"/>
      <c r="B254" s="233"/>
      <c r="C254" s="234"/>
      <c r="D254" s="235" t="s">
        <v>199</v>
      </c>
      <c r="E254" s="236" t="s">
        <v>19</v>
      </c>
      <c r="F254" s="237" t="s">
        <v>452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199</v>
      </c>
      <c r="AU254" s="243" t="s">
        <v>81</v>
      </c>
      <c r="AV254" s="13" t="s">
        <v>79</v>
      </c>
      <c r="AW254" s="13" t="s">
        <v>33</v>
      </c>
      <c r="AX254" s="13" t="s">
        <v>72</v>
      </c>
      <c r="AY254" s="243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985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3" customFormat="1">
      <c r="A256" s="13"/>
      <c r="B256" s="233"/>
      <c r="C256" s="234"/>
      <c r="D256" s="235" t="s">
        <v>199</v>
      </c>
      <c r="E256" s="236" t="s">
        <v>19</v>
      </c>
      <c r="F256" s="237" t="s">
        <v>985</v>
      </c>
      <c r="G256" s="234"/>
      <c r="H256" s="236" t="s">
        <v>19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199</v>
      </c>
      <c r="AU256" s="243" t="s">
        <v>81</v>
      </c>
      <c r="AV256" s="13" t="s">
        <v>79</v>
      </c>
      <c r="AW256" s="13" t="s">
        <v>33</v>
      </c>
      <c r="AX256" s="13" t="s">
        <v>72</v>
      </c>
      <c r="AY256" s="243" t="s">
        <v>187</v>
      </c>
    </row>
    <row r="257" s="14" customFormat="1">
      <c r="A257" s="14"/>
      <c r="B257" s="244"/>
      <c r="C257" s="245"/>
      <c r="D257" s="235" t="s">
        <v>199</v>
      </c>
      <c r="E257" s="246" t="s">
        <v>19</v>
      </c>
      <c r="F257" s="247" t="s">
        <v>79</v>
      </c>
      <c r="G257" s="245"/>
      <c r="H257" s="248">
        <v>1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199</v>
      </c>
      <c r="AU257" s="254" t="s">
        <v>81</v>
      </c>
      <c r="AV257" s="14" t="s">
        <v>81</v>
      </c>
      <c r="AW257" s="14" t="s">
        <v>33</v>
      </c>
      <c r="AX257" s="14" t="s">
        <v>72</v>
      </c>
      <c r="AY257" s="254" t="s">
        <v>187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1205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3" customFormat="1">
      <c r="A259" s="13"/>
      <c r="B259" s="233"/>
      <c r="C259" s="234"/>
      <c r="D259" s="235" t="s">
        <v>199</v>
      </c>
      <c r="E259" s="236" t="s">
        <v>19</v>
      </c>
      <c r="F259" s="237" t="s">
        <v>1180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199</v>
      </c>
      <c r="AU259" s="243" t="s">
        <v>81</v>
      </c>
      <c r="AV259" s="13" t="s">
        <v>79</v>
      </c>
      <c r="AW259" s="13" t="s">
        <v>33</v>
      </c>
      <c r="AX259" s="13" t="s">
        <v>72</v>
      </c>
      <c r="AY259" s="243" t="s">
        <v>187</v>
      </c>
    </row>
    <row r="260" s="13" customFormat="1">
      <c r="A260" s="13"/>
      <c r="B260" s="233"/>
      <c r="C260" s="234"/>
      <c r="D260" s="235" t="s">
        <v>199</v>
      </c>
      <c r="E260" s="236" t="s">
        <v>19</v>
      </c>
      <c r="F260" s="237" t="s">
        <v>985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199</v>
      </c>
      <c r="AU260" s="243" t="s">
        <v>81</v>
      </c>
      <c r="AV260" s="13" t="s">
        <v>79</v>
      </c>
      <c r="AW260" s="13" t="s">
        <v>33</v>
      </c>
      <c r="AX260" s="13" t="s">
        <v>72</v>
      </c>
      <c r="AY260" s="243" t="s">
        <v>187</v>
      </c>
    </row>
    <row r="261" s="13" customFormat="1">
      <c r="A261" s="13"/>
      <c r="B261" s="233"/>
      <c r="C261" s="234"/>
      <c r="D261" s="235" t="s">
        <v>199</v>
      </c>
      <c r="E261" s="236" t="s">
        <v>19</v>
      </c>
      <c r="F261" s="237" t="s">
        <v>985</v>
      </c>
      <c r="G261" s="234"/>
      <c r="H261" s="236" t="s">
        <v>19</v>
      </c>
      <c r="I261" s="238"/>
      <c r="J261" s="234"/>
      <c r="K261" s="234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199</v>
      </c>
      <c r="AU261" s="243" t="s">
        <v>81</v>
      </c>
      <c r="AV261" s="13" t="s">
        <v>79</v>
      </c>
      <c r="AW261" s="13" t="s">
        <v>33</v>
      </c>
      <c r="AX261" s="13" t="s">
        <v>72</v>
      </c>
      <c r="AY261" s="243" t="s">
        <v>187</v>
      </c>
    </row>
    <row r="262" s="14" customFormat="1">
      <c r="A262" s="14"/>
      <c r="B262" s="244"/>
      <c r="C262" s="245"/>
      <c r="D262" s="235" t="s">
        <v>199</v>
      </c>
      <c r="E262" s="246" t="s">
        <v>19</v>
      </c>
      <c r="F262" s="247" t="s">
        <v>79</v>
      </c>
      <c r="G262" s="245"/>
      <c r="H262" s="248">
        <v>1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199</v>
      </c>
      <c r="AU262" s="254" t="s">
        <v>81</v>
      </c>
      <c r="AV262" s="14" t="s">
        <v>81</v>
      </c>
      <c r="AW262" s="14" t="s">
        <v>33</v>
      </c>
      <c r="AX262" s="14" t="s">
        <v>72</v>
      </c>
      <c r="AY262" s="254" t="s">
        <v>187</v>
      </c>
    </row>
    <row r="263" s="15" customFormat="1">
      <c r="A263" s="15"/>
      <c r="B263" s="255"/>
      <c r="C263" s="256"/>
      <c r="D263" s="235" t="s">
        <v>199</v>
      </c>
      <c r="E263" s="257" t="s">
        <v>19</v>
      </c>
      <c r="F263" s="258" t="s">
        <v>210</v>
      </c>
      <c r="G263" s="256"/>
      <c r="H263" s="259">
        <v>3</v>
      </c>
      <c r="I263" s="260"/>
      <c r="J263" s="256"/>
      <c r="K263" s="256"/>
      <c r="L263" s="261"/>
      <c r="M263" s="262"/>
      <c r="N263" s="263"/>
      <c r="O263" s="263"/>
      <c r="P263" s="263"/>
      <c r="Q263" s="263"/>
      <c r="R263" s="263"/>
      <c r="S263" s="263"/>
      <c r="T263" s="26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5" t="s">
        <v>199</v>
      </c>
      <c r="AU263" s="265" t="s">
        <v>81</v>
      </c>
      <c r="AV263" s="15" t="s">
        <v>195</v>
      </c>
      <c r="AW263" s="15" t="s">
        <v>33</v>
      </c>
      <c r="AX263" s="15" t="s">
        <v>79</v>
      </c>
      <c r="AY263" s="265" t="s">
        <v>187</v>
      </c>
    </row>
    <row r="264" s="2" customFormat="1" ht="16.5" customHeight="1">
      <c r="A264" s="41"/>
      <c r="B264" s="42"/>
      <c r="C264" s="269" t="s">
        <v>381</v>
      </c>
      <c r="D264" s="269" t="s">
        <v>648</v>
      </c>
      <c r="E264" s="270" t="s">
        <v>822</v>
      </c>
      <c r="F264" s="271" t="s">
        <v>823</v>
      </c>
      <c r="G264" s="272" t="s">
        <v>287</v>
      </c>
      <c r="H264" s="273">
        <v>3</v>
      </c>
      <c r="I264" s="274"/>
      <c r="J264" s="275">
        <f>ROUND(I264*H264,2)</f>
        <v>0</v>
      </c>
      <c r="K264" s="271" t="s">
        <v>194</v>
      </c>
      <c r="L264" s="276"/>
      <c r="M264" s="277" t="s">
        <v>19</v>
      </c>
      <c r="N264" s="278" t="s">
        <v>43</v>
      </c>
      <c r="O264" s="87"/>
      <c r="P264" s="224">
        <f>O264*H264</f>
        <v>0</v>
      </c>
      <c r="Q264" s="224">
        <v>0.0023999999999999998</v>
      </c>
      <c r="R264" s="224">
        <f>Q264*H264</f>
        <v>0.0071999999999999998</v>
      </c>
      <c r="S264" s="224">
        <v>0</v>
      </c>
      <c r="T264" s="225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6" t="s">
        <v>745</v>
      </c>
      <c r="AT264" s="226" t="s">
        <v>648</v>
      </c>
      <c r="AU264" s="226" t="s">
        <v>81</v>
      </c>
      <c r="AY264" s="20" t="s">
        <v>187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20" t="s">
        <v>79</v>
      </c>
      <c r="BK264" s="227">
        <f>ROUND(I264*H264,2)</f>
        <v>0</v>
      </c>
      <c r="BL264" s="20" t="s">
        <v>265</v>
      </c>
      <c r="BM264" s="226" t="s">
        <v>1206</v>
      </c>
    </row>
    <row r="265" s="13" customFormat="1">
      <c r="A265" s="13"/>
      <c r="B265" s="233"/>
      <c r="C265" s="234"/>
      <c r="D265" s="235" t="s">
        <v>199</v>
      </c>
      <c r="E265" s="236" t="s">
        <v>19</v>
      </c>
      <c r="F265" s="237" t="s">
        <v>1203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199</v>
      </c>
      <c r="AU265" s="243" t="s">
        <v>81</v>
      </c>
      <c r="AV265" s="13" t="s">
        <v>79</v>
      </c>
      <c r="AW265" s="13" t="s">
        <v>33</v>
      </c>
      <c r="AX265" s="13" t="s">
        <v>72</v>
      </c>
      <c r="AY265" s="243" t="s">
        <v>187</v>
      </c>
    </row>
    <row r="266" s="13" customFormat="1">
      <c r="A266" s="13"/>
      <c r="B266" s="233"/>
      <c r="C266" s="234"/>
      <c r="D266" s="235" t="s">
        <v>199</v>
      </c>
      <c r="E266" s="236" t="s">
        <v>19</v>
      </c>
      <c r="F266" s="237" t="s">
        <v>1180</v>
      </c>
      <c r="G266" s="234"/>
      <c r="H266" s="236" t="s">
        <v>19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199</v>
      </c>
      <c r="AU266" s="243" t="s">
        <v>81</v>
      </c>
      <c r="AV266" s="13" t="s">
        <v>79</v>
      </c>
      <c r="AW266" s="13" t="s">
        <v>33</v>
      </c>
      <c r="AX266" s="13" t="s">
        <v>72</v>
      </c>
      <c r="AY266" s="243" t="s">
        <v>187</v>
      </c>
    </row>
    <row r="267" s="13" customFormat="1">
      <c r="A267" s="13"/>
      <c r="B267" s="233"/>
      <c r="C267" s="234"/>
      <c r="D267" s="235" t="s">
        <v>199</v>
      </c>
      <c r="E267" s="236" t="s">
        <v>19</v>
      </c>
      <c r="F267" s="237" t="s">
        <v>985</v>
      </c>
      <c r="G267" s="234"/>
      <c r="H267" s="236" t="s">
        <v>19</v>
      </c>
      <c r="I267" s="238"/>
      <c r="J267" s="234"/>
      <c r="K267" s="234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199</v>
      </c>
      <c r="AU267" s="243" t="s">
        <v>81</v>
      </c>
      <c r="AV267" s="13" t="s">
        <v>79</v>
      </c>
      <c r="AW267" s="13" t="s">
        <v>33</v>
      </c>
      <c r="AX267" s="13" t="s">
        <v>72</v>
      </c>
      <c r="AY267" s="243" t="s">
        <v>187</v>
      </c>
    </row>
    <row r="268" s="13" customFormat="1">
      <c r="A268" s="13"/>
      <c r="B268" s="233"/>
      <c r="C268" s="234"/>
      <c r="D268" s="235" t="s">
        <v>199</v>
      </c>
      <c r="E268" s="236" t="s">
        <v>19</v>
      </c>
      <c r="F268" s="237" t="s">
        <v>985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199</v>
      </c>
      <c r="AU268" s="243" t="s">
        <v>81</v>
      </c>
      <c r="AV268" s="13" t="s">
        <v>79</v>
      </c>
      <c r="AW268" s="13" t="s">
        <v>33</v>
      </c>
      <c r="AX268" s="13" t="s">
        <v>72</v>
      </c>
      <c r="AY268" s="243" t="s">
        <v>187</v>
      </c>
    </row>
    <row r="269" s="14" customFormat="1">
      <c r="A269" s="14"/>
      <c r="B269" s="244"/>
      <c r="C269" s="245"/>
      <c r="D269" s="235" t="s">
        <v>199</v>
      </c>
      <c r="E269" s="246" t="s">
        <v>19</v>
      </c>
      <c r="F269" s="247" t="s">
        <v>79</v>
      </c>
      <c r="G269" s="245"/>
      <c r="H269" s="248">
        <v>1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199</v>
      </c>
      <c r="AU269" s="254" t="s">
        <v>81</v>
      </c>
      <c r="AV269" s="14" t="s">
        <v>81</v>
      </c>
      <c r="AW269" s="14" t="s">
        <v>33</v>
      </c>
      <c r="AX269" s="14" t="s">
        <v>72</v>
      </c>
      <c r="AY269" s="254" t="s">
        <v>187</v>
      </c>
    </row>
    <row r="270" s="13" customFormat="1">
      <c r="A270" s="13"/>
      <c r="B270" s="233"/>
      <c r="C270" s="234"/>
      <c r="D270" s="235" t="s">
        <v>199</v>
      </c>
      <c r="E270" s="236" t="s">
        <v>19</v>
      </c>
      <c r="F270" s="237" t="s">
        <v>1204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199</v>
      </c>
      <c r="AU270" s="243" t="s">
        <v>81</v>
      </c>
      <c r="AV270" s="13" t="s">
        <v>79</v>
      </c>
      <c r="AW270" s="13" t="s">
        <v>33</v>
      </c>
      <c r="AX270" s="13" t="s">
        <v>72</v>
      </c>
      <c r="AY270" s="243" t="s">
        <v>187</v>
      </c>
    </row>
    <row r="271" s="13" customFormat="1">
      <c r="A271" s="13"/>
      <c r="B271" s="233"/>
      <c r="C271" s="234"/>
      <c r="D271" s="235" t="s">
        <v>199</v>
      </c>
      <c r="E271" s="236" t="s">
        <v>19</v>
      </c>
      <c r="F271" s="237" t="s">
        <v>452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199</v>
      </c>
      <c r="AU271" s="243" t="s">
        <v>81</v>
      </c>
      <c r="AV271" s="13" t="s">
        <v>79</v>
      </c>
      <c r="AW271" s="13" t="s">
        <v>33</v>
      </c>
      <c r="AX271" s="13" t="s">
        <v>72</v>
      </c>
      <c r="AY271" s="243" t="s">
        <v>187</v>
      </c>
    </row>
    <row r="272" s="13" customFormat="1">
      <c r="A272" s="13"/>
      <c r="B272" s="233"/>
      <c r="C272" s="234"/>
      <c r="D272" s="235" t="s">
        <v>199</v>
      </c>
      <c r="E272" s="236" t="s">
        <v>19</v>
      </c>
      <c r="F272" s="237" t="s">
        <v>985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199</v>
      </c>
      <c r="AU272" s="243" t="s">
        <v>81</v>
      </c>
      <c r="AV272" s="13" t="s">
        <v>79</v>
      </c>
      <c r="AW272" s="13" t="s">
        <v>33</v>
      </c>
      <c r="AX272" s="13" t="s">
        <v>72</v>
      </c>
      <c r="AY272" s="243" t="s">
        <v>187</v>
      </c>
    </row>
    <row r="273" s="13" customFormat="1">
      <c r="A273" s="13"/>
      <c r="B273" s="233"/>
      <c r="C273" s="234"/>
      <c r="D273" s="235" t="s">
        <v>199</v>
      </c>
      <c r="E273" s="236" t="s">
        <v>19</v>
      </c>
      <c r="F273" s="237" t="s">
        <v>985</v>
      </c>
      <c r="G273" s="234"/>
      <c r="H273" s="236" t="s">
        <v>19</v>
      </c>
      <c r="I273" s="238"/>
      <c r="J273" s="234"/>
      <c r="K273" s="234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199</v>
      </c>
      <c r="AU273" s="243" t="s">
        <v>81</v>
      </c>
      <c r="AV273" s="13" t="s">
        <v>79</v>
      </c>
      <c r="AW273" s="13" t="s">
        <v>33</v>
      </c>
      <c r="AX273" s="13" t="s">
        <v>72</v>
      </c>
      <c r="AY273" s="243" t="s">
        <v>187</v>
      </c>
    </row>
    <row r="274" s="14" customFormat="1">
      <c r="A274" s="14"/>
      <c r="B274" s="244"/>
      <c r="C274" s="245"/>
      <c r="D274" s="235" t="s">
        <v>199</v>
      </c>
      <c r="E274" s="246" t="s">
        <v>19</v>
      </c>
      <c r="F274" s="247" t="s">
        <v>79</v>
      </c>
      <c r="G274" s="245"/>
      <c r="H274" s="248">
        <v>1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199</v>
      </c>
      <c r="AU274" s="254" t="s">
        <v>81</v>
      </c>
      <c r="AV274" s="14" t="s">
        <v>81</v>
      </c>
      <c r="AW274" s="14" t="s">
        <v>33</v>
      </c>
      <c r="AX274" s="14" t="s">
        <v>72</v>
      </c>
      <c r="AY274" s="254" t="s">
        <v>187</v>
      </c>
    </row>
    <row r="275" s="13" customFormat="1">
      <c r="A275" s="13"/>
      <c r="B275" s="233"/>
      <c r="C275" s="234"/>
      <c r="D275" s="235" t="s">
        <v>199</v>
      </c>
      <c r="E275" s="236" t="s">
        <v>19</v>
      </c>
      <c r="F275" s="237" t="s">
        <v>1205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199</v>
      </c>
      <c r="AU275" s="243" t="s">
        <v>81</v>
      </c>
      <c r="AV275" s="13" t="s">
        <v>79</v>
      </c>
      <c r="AW275" s="13" t="s">
        <v>33</v>
      </c>
      <c r="AX275" s="13" t="s">
        <v>72</v>
      </c>
      <c r="AY275" s="243" t="s">
        <v>187</v>
      </c>
    </row>
    <row r="276" s="13" customFormat="1">
      <c r="A276" s="13"/>
      <c r="B276" s="233"/>
      <c r="C276" s="234"/>
      <c r="D276" s="235" t="s">
        <v>199</v>
      </c>
      <c r="E276" s="236" t="s">
        <v>19</v>
      </c>
      <c r="F276" s="237" t="s">
        <v>1180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199</v>
      </c>
      <c r="AU276" s="243" t="s">
        <v>81</v>
      </c>
      <c r="AV276" s="13" t="s">
        <v>79</v>
      </c>
      <c r="AW276" s="13" t="s">
        <v>33</v>
      </c>
      <c r="AX276" s="13" t="s">
        <v>72</v>
      </c>
      <c r="AY276" s="243" t="s">
        <v>187</v>
      </c>
    </row>
    <row r="277" s="13" customFormat="1">
      <c r="A277" s="13"/>
      <c r="B277" s="233"/>
      <c r="C277" s="234"/>
      <c r="D277" s="235" t="s">
        <v>199</v>
      </c>
      <c r="E277" s="236" t="s">
        <v>19</v>
      </c>
      <c r="F277" s="237" t="s">
        <v>985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199</v>
      </c>
      <c r="AU277" s="243" t="s">
        <v>81</v>
      </c>
      <c r="AV277" s="13" t="s">
        <v>79</v>
      </c>
      <c r="AW277" s="13" t="s">
        <v>33</v>
      </c>
      <c r="AX277" s="13" t="s">
        <v>72</v>
      </c>
      <c r="AY277" s="243" t="s">
        <v>187</v>
      </c>
    </row>
    <row r="278" s="13" customFormat="1">
      <c r="A278" s="13"/>
      <c r="B278" s="233"/>
      <c r="C278" s="234"/>
      <c r="D278" s="235" t="s">
        <v>199</v>
      </c>
      <c r="E278" s="236" t="s">
        <v>19</v>
      </c>
      <c r="F278" s="237" t="s">
        <v>985</v>
      </c>
      <c r="G278" s="234"/>
      <c r="H278" s="236" t="s">
        <v>19</v>
      </c>
      <c r="I278" s="238"/>
      <c r="J278" s="234"/>
      <c r="K278" s="234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199</v>
      </c>
      <c r="AU278" s="243" t="s">
        <v>81</v>
      </c>
      <c r="AV278" s="13" t="s">
        <v>79</v>
      </c>
      <c r="AW278" s="13" t="s">
        <v>33</v>
      </c>
      <c r="AX278" s="13" t="s">
        <v>72</v>
      </c>
      <c r="AY278" s="243" t="s">
        <v>187</v>
      </c>
    </row>
    <row r="279" s="14" customFormat="1">
      <c r="A279" s="14"/>
      <c r="B279" s="244"/>
      <c r="C279" s="245"/>
      <c r="D279" s="235" t="s">
        <v>199</v>
      </c>
      <c r="E279" s="246" t="s">
        <v>19</v>
      </c>
      <c r="F279" s="247" t="s">
        <v>79</v>
      </c>
      <c r="G279" s="245"/>
      <c r="H279" s="248">
        <v>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199</v>
      </c>
      <c r="AU279" s="254" t="s">
        <v>81</v>
      </c>
      <c r="AV279" s="14" t="s">
        <v>81</v>
      </c>
      <c r="AW279" s="14" t="s">
        <v>33</v>
      </c>
      <c r="AX279" s="14" t="s">
        <v>72</v>
      </c>
      <c r="AY279" s="254" t="s">
        <v>187</v>
      </c>
    </row>
    <row r="280" s="15" customFormat="1">
      <c r="A280" s="15"/>
      <c r="B280" s="255"/>
      <c r="C280" s="256"/>
      <c r="D280" s="235" t="s">
        <v>199</v>
      </c>
      <c r="E280" s="257" t="s">
        <v>19</v>
      </c>
      <c r="F280" s="258" t="s">
        <v>210</v>
      </c>
      <c r="G280" s="256"/>
      <c r="H280" s="259">
        <v>3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5" t="s">
        <v>199</v>
      </c>
      <c r="AU280" s="265" t="s">
        <v>81</v>
      </c>
      <c r="AV280" s="15" t="s">
        <v>195</v>
      </c>
      <c r="AW280" s="15" t="s">
        <v>33</v>
      </c>
      <c r="AX280" s="15" t="s">
        <v>79</v>
      </c>
      <c r="AY280" s="265" t="s">
        <v>187</v>
      </c>
    </row>
    <row r="281" s="2" customFormat="1" ht="16.5" customHeight="1">
      <c r="A281" s="41"/>
      <c r="B281" s="42"/>
      <c r="C281" s="215" t="s">
        <v>390</v>
      </c>
      <c r="D281" s="215" t="s">
        <v>190</v>
      </c>
      <c r="E281" s="216" t="s">
        <v>1118</v>
      </c>
      <c r="F281" s="217" t="s">
        <v>1119</v>
      </c>
      <c r="G281" s="218" t="s">
        <v>287</v>
      </c>
      <c r="H281" s="219">
        <v>2</v>
      </c>
      <c r="I281" s="220"/>
      <c r="J281" s="221">
        <f>ROUND(I281*H281,2)</f>
        <v>0</v>
      </c>
      <c r="K281" s="217" t="s">
        <v>194</v>
      </c>
      <c r="L281" s="47"/>
      <c r="M281" s="222" t="s">
        <v>19</v>
      </c>
      <c r="N281" s="223" t="s">
        <v>43</v>
      </c>
      <c r="O281" s="87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6" t="s">
        <v>265</v>
      </c>
      <c r="AT281" s="226" t="s">
        <v>190</v>
      </c>
      <c r="AU281" s="226" t="s">
        <v>81</v>
      </c>
      <c r="AY281" s="20" t="s">
        <v>187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20" t="s">
        <v>79</v>
      </c>
      <c r="BK281" s="227">
        <f>ROUND(I281*H281,2)</f>
        <v>0</v>
      </c>
      <c r="BL281" s="20" t="s">
        <v>265</v>
      </c>
      <c r="BM281" s="226" t="s">
        <v>1207</v>
      </c>
    </row>
    <row r="282" s="2" customFormat="1">
      <c r="A282" s="41"/>
      <c r="B282" s="42"/>
      <c r="C282" s="43"/>
      <c r="D282" s="228" t="s">
        <v>197</v>
      </c>
      <c r="E282" s="43"/>
      <c r="F282" s="229" t="s">
        <v>1121</v>
      </c>
      <c r="G282" s="43"/>
      <c r="H282" s="43"/>
      <c r="I282" s="230"/>
      <c r="J282" s="43"/>
      <c r="K282" s="43"/>
      <c r="L282" s="47"/>
      <c r="M282" s="231"/>
      <c r="N282" s="232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197</v>
      </c>
      <c r="AU282" s="20" t="s">
        <v>81</v>
      </c>
    </row>
    <row r="283" s="14" customFormat="1">
      <c r="A283" s="14"/>
      <c r="B283" s="244"/>
      <c r="C283" s="245"/>
      <c r="D283" s="235" t="s">
        <v>199</v>
      </c>
      <c r="E283" s="246" t="s">
        <v>19</v>
      </c>
      <c r="F283" s="247" t="s">
        <v>81</v>
      </c>
      <c r="G283" s="245"/>
      <c r="H283" s="248">
        <v>2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199</v>
      </c>
      <c r="AU283" s="254" t="s">
        <v>81</v>
      </c>
      <c r="AV283" s="14" t="s">
        <v>81</v>
      </c>
      <c r="AW283" s="14" t="s">
        <v>33</v>
      </c>
      <c r="AX283" s="14" t="s">
        <v>72</v>
      </c>
      <c r="AY283" s="254" t="s">
        <v>187</v>
      </c>
    </row>
    <row r="284" s="15" customFormat="1">
      <c r="A284" s="15"/>
      <c r="B284" s="255"/>
      <c r="C284" s="256"/>
      <c r="D284" s="235" t="s">
        <v>199</v>
      </c>
      <c r="E284" s="257" t="s">
        <v>19</v>
      </c>
      <c r="F284" s="258" t="s">
        <v>210</v>
      </c>
      <c r="G284" s="256"/>
      <c r="H284" s="259">
        <v>2</v>
      </c>
      <c r="I284" s="260"/>
      <c r="J284" s="256"/>
      <c r="K284" s="256"/>
      <c r="L284" s="261"/>
      <c r="M284" s="262"/>
      <c r="N284" s="263"/>
      <c r="O284" s="263"/>
      <c r="P284" s="263"/>
      <c r="Q284" s="263"/>
      <c r="R284" s="263"/>
      <c r="S284" s="263"/>
      <c r="T284" s="26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5" t="s">
        <v>199</v>
      </c>
      <c r="AU284" s="265" t="s">
        <v>81</v>
      </c>
      <c r="AV284" s="15" t="s">
        <v>195</v>
      </c>
      <c r="AW284" s="15" t="s">
        <v>33</v>
      </c>
      <c r="AX284" s="15" t="s">
        <v>79</v>
      </c>
      <c r="AY284" s="265" t="s">
        <v>187</v>
      </c>
    </row>
    <row r="285" s="2" customFormat="1" ht="16.5" customHeight="1">
      <c r="A285" s="41"/>
      <c r="B285" s="42"/>
      <c r="C285" s="269" t="s">
        <v>399</v>
      </c>
      <c r="D285" s="269" t="s">
        <v>648</v>
      </c>
      <c r="E285" s="270" t="s">
        <v>834</v>
      </c>
      <c r="F285" s="271" t="s">
        <v>835</v>
      </c>
      <c r="G285" s="272" t="s">
        <v>287</v>
      </c>
      <c r="H285" s="273">
        <v>2</v>
      </c>
      <c r="I285" s="274"/>
      <c r="J285" s="275">
        <f>ROUND(I285*H285,2)</f>
        <v>0</v>
      </c>
      <c r="K285" s="271" t="s">
        <v>194</v>
      </c>
      <c r="L285" s="276"/>
      <c r="M285" s="277" t="s">
        <v>19</v>
      </c>
      <c r="N285" s="278" t="s">
        <v>43</v>
      </c>
      <c r="O285" s="87"/>
      <c r="P285" s="224">
        <f>O285*H285</f>
        <v>0</v>
      </c>
      <c r="Q285" s="224">
        <v>0.0022000000000000001</v>
      </c>
      <c r="R285" s="224">
        <f>Q285*H285</f>
        <v>0.0044000000000000003</v>
      </c>
      <c r="S285" s="224">
        <v>0</v>
      </c>
      <c r="T285" s="225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6" t="s">
        <v>745</v>
      </c>
      <c r="AT285" s="226" t="s">
        <v>648</v>
      </c>
      <c r="AU285" s="226" t="s">
        <v>81</v>
      </c>
      <c r="AY285" s="20" t="s">
        <v>187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20" t="s">
        <v>79</v>
      </c>
      <c r="BK285" s="227">
        <f>ROUND(I285*H285,2)</f>
        <v>0</v>
      </c>
      <c r="BL285" s="20" t="s">
        <v>265</v>
      </c>
      <c r="BM285" s="226" t="s">
        <v>1208</v>
      </c>
    </row>
    <row r="286" s="14" customFormat="1">
      <c r="A286" s="14"/>
      <c r="B286" s="244"/>
      <c r="C286" s="245"/>
      <c r="D286" s="235" t="s">
        <v>199</v>
      </c>
      <c r="E286" s="246" t="s">
        <v>19</v>
      </c>
      <c r="F286" s="247" t="s">
        <v>81</v>
      </c>
      <c r="G286" s="245"/>
      <c r="H286" s="248">
        <v>2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199</v>
      </c>
      <c r="AU286" s="254" t="s">
        <v>81</v>
      </c>
      <c r="AV286" s="14" t="s">
        <v>81</v>
      </c>
      <c r="AW286" s="14" t="s">
        <v>33</v>
      </c>
      <c r="AX286" s="14" t="s">
        <v>72</v>
      </c>
      <c r="AY286" s="254" t="s">
        <v>187</v>
      </c>
    </row>
    <row r="287" s="15" customFormat="1">
      <c r="A287" s="15"/>
      <c r="B287" s="255"/>
      <c r="C287" s="256"/>
      <c r="D287" s="235" t="s">
        <v>199</v>
      </c>
      <c r="E287" s="257" t="s">
        <v>19</v>
      </c>
      <c r="F287" s="258" t="s">
        <v>210</v>
      </c>
      <c r="G287" s="256"/>
      <c r="H287" s="259">
        <v>2</v>
      </c>
      <c r="I287" s="260"/>
      <c r="J287" s="256"/>
      <c r="K287" s="256"/>
      <c r="L287" s="261"/>
      <c r="M287" s="262"/>
      <c r="N287" s="263"/>
      <c r="O287" s="263"/>
      <c r="P287" s="263"/>
      <c r="Q287" s="263"/>
      <c r="R287" s="263"/>
      <c r="S287" s="263"/>
      <c r="T287" s="26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5" t="s">
        <v>199</v>
      </c>
      <c r="AU287" s="265" t="s">
        <v>81</v>
      </c>
      <c r="AV287" s="15" t="s">
        <v>195</v>
      </c>
      <c r="AW287" s="15" t="s">
        <v>33</v>
      </c>
      <c r="AX287" s="15" t="s">
        <v>79</v>
      </c>
      <c r="AY287" s="265" t="s">
        <v>187</v>
      </c>
    </row>
    <row r="288" s="2" customFormat="1" ht="16.5" customHeight="1">
      <c r="A288" s="41"/>
      <c r="B288" s="42"/>
      <c r="C288" s="215" t="s">
        <v>265</v>
      </c>
      <c r="D288" s="215" t="s">
        <v>190</v>
      </c>
      <c r="E288" s="216" t="s">
        <v>998</v>
      </c>
      <c r="F288" s="217" t="s">
        <v>999</v>
      </c>
      <c r="G288" s="218" t="s">
        <v>287</v>
      </c>
      <c r="H288" s="219">
        <v>3</v>
      </c>
      <c r="I288" s="220"/>
      <c r="J288" s="221">
        <f>ROUND(I288*H288,2)</f>
        <v>0</v>
      </c>
      <c r="K288" s="217" t="s">
        <v>194</v>
      </c>
      <c r="L288" s="47"/>
      <c r="M288" s="222" t="s">
        <v>19</v>
      </c>
      <c r="N288" s="223" t="s">
        <v>43</v>
      </c>
      <c r="O288" s="87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6" t="s">
        <v>265</v>
      </c>
      <c r="AT288" s="226" t="s">
        <v>190</v>
      </c>
      <c r="AU288" s="226" t="s">
        <v>81</v>
      </c>
      <c r="AY288" s="20" t="s">
        <v>187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20" t="s">
        <v>79</v>
      </c>
      <c r="BK288" s="227">
        <f>ROUND(I288*H288,2)</f>
        <v>0</v>
      </c>
      <c r="BL288" s="20" t="s">
        <v>265</v>
      </c>
      <c r="BM288" s="226" t="s">
        <v>1209</v>
      </c>
    </row>
    <row r="289" s="2" customFormat="1">
      <c r="A289" s="41"/>
      <c r="B289" s="42"/>
      <c r="C289" s="43"/>
      <c r="D289" s="228" t="s">
        <v>197</v>
      </c>
      <c r="E289" s="43"/>
      <c r="F289" s="229" t="s">
        <v>1001</v>
      </c>
      <c r="G289" s="43"/>
      <c r="H289" s="43"/>
      <c r="I289" s="230"/>
      <c r="J289" s="43"/>
      <c r="K289" s="43"/>
      <c r="L289" s="47"/>
      <c r="M289" s="231"/>
      <c r="N289" s="232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197</v>
      </c>
      <c r="AU289" s="20" t="s">
        <v>81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1210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1180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3" customFormat="1">
      <c r="A292" s="13"/>
      <c r="B292" s="233"/>
      <c r="C292" s="234"/>
      <c r="D292" s="235" t="s">
        <v>199</v>
      </c>
      <c r="E292" s="236" t="s">
        <v>19</v>
      </c>
      <c r="F292" s="237" t="s">
        <v>1002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199</v>
      </c>
      <c r="AU292" s="243" t="s">
        <v>81</v>
      </c>
      <c r="AV292" s="13" t="s">
        <v>79</v>
      </c>
      <c r="AW292" s="13" t="s">
        <v>33</v>
      </c>
      <c r="AX292" s="13" t="s">
        <v>72</v>
      </c>
      <c r="AY292" s="243" t="s">
        <v>187</v>
      </c>
    </row>
    <row r="293" s="13" customFormat="1">
      <c r="A293" s="13"/>
      <c r="B293" s="233"/>
      <c r="C293" s="234"/>
      <c r="D293" s="235" t="s">
        <v>199</v>
      </c>
      <c r="E293" s="236" t="s">
        <v>19</v>
      </c>
      <c r="F293" s="237" t="s">
        <v>1003</v>
      </c>
      <c r="G293" s="234"/>
      <c r="H293" s="236" t="s">
        <v>19</v>
      </c>
      <c r="I293" s="238"/>
      <c r="J293" s="234"/>
      <c r="K293" s="234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199</v>
      </c>
      <c r="AU293" s="243" t="s">
        <v>81</v>
      </c>
      <c r="AV293" s="13" t="s">
        <v>79</v>
      </c>
      <c r="AW293" s="13" t="s">
        <v>33</v>
      </c>
      <c r="AX293" s="13" t="s">
        <v>72</v>
      </c>
      <c r="AY293" s="243" t="s">
        <v>187</v>
      </c>
    </row>
    <row r="294" s="14" customFormat="1">
      <c r="A294" s="14"/>
      <c r="B294" s="244"/>
      <c r="C294" s="245"/>
      <c r="D294" s="235" t="s">
        <v>199</v>
      </c>
      <c r="E294" s="246" t="s">
        <v>19</v>
      </c>
      <c r="F294" s="247" t="s">
        <v>79</v>
      </c>
      <c r="G294" s="245"/>
      <c r="H294" s="248">
        <v>1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199</v>
      </c>
      <c r="AU294" s="254" t="s">
        <v>81</v>
      </c>
      <c r="AV294" s="14" t="s">
        <v>81</v>
      </c>
      <c r="AW294" s="14" t="s">
        <v>33</v>
      </c>
      <c r="AX294" s="14" t="s">
        <v>72</v>
      </c>
      <c r="AY294" s="254" t="s">
        <v>187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1211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452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3" customFormat="1">
      <c r="A297" s="13"/>
      <c r="B297" s="233"/>
      <c r="C297" s="234"/>
      <c r="D297" s="235" t="s">
        <v>199</v>
      </c>
      <c r="E297" s="236" t="s">
        <v>19</v>
      </c>
      <c r="F297" s="237" t="s">
        <v>1002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199</v>
      </c>
      <c r="AU297" s="243" t="s">
        <v>81</v>
      </c>
      <c r="AV297" s="13" t="s">
        <v>79</v>
      </c>
      <c r="AW297" s="13" t="s">
        <v>33</v>
      </c>
      <c r="AX297" s="13" t="s">
        <v>72</v>
      </c>
      <c r="AY297" s="243" t="s">
        <v>187</v>
      </c>
    </row>
    <row r="298" s="13" customFormat="1">
      <c r="A298" s="13"/>
      <c r="B298" s="233"/>
      <c r="C298" s="234"/>
      <c r="D298" s="235" t="s">
        <v>199</v>
      </c>
      <c r="E298" s="236" t="s">
        <v>19</v>
      </c>
      <c r="F298" s="237" t="s">
        <v>1003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199</v>
      </c>
      <c r="AU298" s="243" t="s">
        <v>81</v>
      </c>
      <c r="AV298" s="13" t="s">
        <v>79</v>
      </c>
      <c r="AW298" s="13" t="s">
        <v>33</v>
      </c>
      <c r="AX298" s="13" t="s">
        <v>72</v>
      </c>
      <c r="AY298" s="243" t="s">
        <v>187</v>
      </c>
    </row>
    <row r="299" s="14" customFormat="1">
      <c r="A299" s="14"/>
      <c r="B299" s="244"/>
      <c r="C299" s="245"/>
      <c r="D299" s="235" t="s">
        <v>199</v>
      </c>
      <c r="E299" s="246" t="s">
        <v>19</v>
      </c>
      <c r="F299" s="247" t="s">
        <v>79</v>
      </c>
      <c r="G299" s="245"/>
      <c r="H299" s="248">
        <v>1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199</v>
      </c>
      <c r="AU299" s="254" t="s">
        <v>81</v>
      </c>
      <c r="AV299" s="14" t="s">
        <v>81</v>
      </c>
      <c r="AW299" s="14" t="s">
        <v>33</v>
      </c>
      <c r="AX299" s="14" t="s">
        <v>72</v>
      </c>
      <c r="AY299" s="254" t="s">
        <v>187</v>
      </c>
    </row>
    <row r="300" s="13" customFormat="1">
      <c r="A300" s="13"/>
      <c r="B300" s="233"/>
      <c r="C300" s="234"/>
      <c r="D300" s="235" t="s">
        <v>199</v>
      </c>
      <c r="E300" s="236" t="s">
        <v>19</v>
      </c>
      <c r="F300" s="237" t="s">
        <v>1212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199</v>
      </c>
      <c r="AU300" s="243" t="s">
        <v>81</v>
      </c>
      <c r="AV300" s="13" t="s">
        <v>79</v>
      </c>
      <c r="AW300" s="13" t="s">
        <v>33</v>
      </c>
      <c r="AX300" s="13" t="s">
        <v>72</v>
      </c>
      <c r="AY300" s="243" t="s">
        <v>187</v>
      </c>
    </row>
    <row r="301" s="13" customFormat="1">
      <c r="A301" s="13"/>
      <c r="B301" s="233"/>
      <c r="C301" s="234"/>
      <c r="D301" s="235" t="s">
        <v>199</v>
      </c>
      <c r="E301" s="236" t="s">
        <v>19</v>
      </c>
      <c r="F301" s="237" t="s">
        <v>1180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199</v>
      </c>
      <c r="AU301" s="243" t="s">
        <v>81</v>
      </c>
      <c r="AV301" s="13" t="s">
        <v>79</v>
      </c>
      <c r="AW301" s="13" t="s">
        <v>33</v>
      </c>
      <c r="AX301" s="13" t="s">
        <v>72</v>
      </c>
      <c r="AY301" s="243" t="s">
        <v>187</v>
      </c>
    </row>
    <row r="302" s="13" customFormat="1">
      <c r="A302" s="13"/>
      <c r="B302" s="233"/>
      <c r="C302" s="234"/>
      <c r="D302" s="235" t="s">
        <v>199</v>
      </c>
      <c r="E302" s="236" t="s">
        <v>19</v>
      </c>
      <c r="F302" s="237" t="s">
        <v>1002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199</v>
      </c>
      <c r="AU302" s="243" t="s">
        <v>81</v>
      </c>
      <c r="AV302" s="13" t="s">
        <v>79</v>
      </c>
      <c r="AW302" s="13" t="s">
        <v>33</v>
      </c>
      <c r="AX302" s="13" t="s">
        <v>72</v>
      </c>
      <c r="AY302" s="243" t="s">
        <v>187</v>
      </c>
    </row>
    <row r="303" s="13" customFormat="1">
      <c r="A303" s="13"/>
      <c r="B303" s="233"/>
      <c r="C303" s="234"/>
      <c r="D303" s="235" t="s">
        <v>199</v>
      </c>
      <c r="E303" s="236" t="s">
        <v>19</v>
      </c>
      <c r="F303" s="237" t="s">
        <v>1003</v>
      </c>
      <c r="G303" s="234"/>
      <c r="H303" s="236" t="s">
        <v>19</v>
      </c>
      <c r="I303" s="238"/>
      <c r="J303" s="234"/>
      <c r="K303" s="234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199</v>
      </c>
      <c r="AU303" s="243" t="s">
        <v>81</v>
      </c>
      <c r="AV303" s="13" t="s">
        <v>79</v>
      </c>
      <c r="AW303" s="13" t="s">
        <v>33</v>
      </c>
      <c r="AX303" s="13" t="s">
        <v>72</v>
      </c>
      <c r="AY303" s="243" t="s">
        <v>187</v>
      </c>
    </row>
    <row r="304" s="14" customFormat="1">
      <c r="A304" s="14"/>
      <c r="B304" s="244"/>
      <c r="C304" s="245"/>
      <c r="D304" s="235" t="s">
        <v>199</v>
      </c>
      <c r="E304" s="246" t="s">
        <v>19</v>
      </c>
      <c r="F304" s="247" t="s">
        <v>79</v>
      </c>
      <c r="G304" s="245"/>
      <c r="H304" s="248">
        <v>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199</v>
      </c>
      <c r="AU304" s="254" t="s">
        <v>81</v>
      </c>
      <c r="AV304" s="14" t="s">
        <v>81</v>
      </c>
      <c r="AW304" s="14" t="s">
        <v>33</v>
      </c>
      <c r="AX304" s="14" t="s">
        <v>72</v>
      </c>
      <c r="AY304" s="254" t="s">
        <v>187</v>
      </c>
    </row>
    <row r="305" s="15" customFormat="1">
      <c r="A305" s="15"/>
      <c r="B305" s="255"/>
      <c r="C305" s="256"/>
      <c r="D305" s="235" t="s">
        <v>199</v>
      </c>
      <c r="E305" s="257" t="s">
        <v>19</v>
      </c>
      <c r="F305" s="258" t="s">
        <v>210</v>
      </c>
      <c r="G305" s="256"/>
      <c r="H305" s="259">
        <v>3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5" t="s">
        <v>199</v>
      </c>
      <c r="AU305" s="265" t="s">
        <v>81</v>
      </c>
      <c r="AV305" s="15" t="s">
        <v>195</v>
      </c>
      <c r="AW305" s="15" t="s">
        <v>33</v>
      </c>
      <c r="AX305" s="15" t="s">
        <v>79</v>
      </c>
      <c r="AY305" s="265" t="s">
        <v>187</v>
      </c>
    </row>
    <row r="306" s="2" customFormat="1" ht="16.5" customHeight="1">
      <c r="A306" s="41"/>
      <c r="B306" s="42"/>
      <c r="C306" s="269" t="s">
        <v>413</v>
      </c>
      <c r="D306" s="269" t="s">
        <v>648</v>
      </c>
      <c r="E306" s="270" t="s">
        <v>1004</v>
      </c>
      <c r="F306" s="271" t="s">
        <v>1005</v>
      </c>
      <c r="G306" s="272" t="s">
        <v>287</v>
      </c>
      <c r="H306" s="273">
        <v>3</v>
      </c>
      <c r="I306" s="274"/>
      <c r="J306" s="275">
        <f>ROUND(I306*H306,2)</f>
        <v>0</v>
      </c>
      <c r="K306" s="271" t="s">
        <v>19</v>
      </c>
      <c r="L306" s="276"/>
      <c r="M306" s="277" t="s">
        <v>19</v>
      </c>
      <c r="N306" s="278" t="s">
        <v>43</v>
      </c>
      <c r="O306" s="87"/>
      <c r="P306" s="224">
        <f>O306*H306</f>
        <v>0</v>
      </c>
      <c r="Q306" s="224">
        <v>0.00014999999999999999</v>
      </c>
      <c r="R306" s="224">
        <f>Q306*H306</f>
        <v>0.00044999999999999999</v>
      </c>
      <c r="S306" s="224">
        <v>0</v>
      </c>
      <c r="T306" s="225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6" t="s">
        <v>745</v>
      </c>
      <c r="AT306" s="226" t="s">
        <v>648</v>
      </c>
      <c r="AU306" s="226" t="s">
        <v>81</v>
      </c>
      <c r="AY306" s="20" t="s">
        <v>187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20" t="s">
        <v>79</v>
      </c>
      <c r="BK306" s="227">
        <f>ROUND(I306*H306,2)</f>
        <v>0</v>
      </c>
      <c r="BL306" s="20" t="s">
        <v>265</v>
      </c>
      <c r="BM306" s="226" t="s">
        <v>1213</v>
      </c>
    </row>
    <row r="307" s="13" customFormat="1">
      <c r="A307" s="13"/>
      <c r="B307" s="233"/>
      <c r="C307" s="234"/>
      <c r="D307" s="235" t="s">
        <v>199</v>
      </c>
      <c r="E307" s="236" t="s">
        <v>19</v>
      </c>
      <c r="F307" s="237" t="s">
        <v>1210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199</v>
      </c>
      <c r="AU307" s="243" t="s">
        <v>81</v>
      </c>
      <c r="AV307" s="13" t="s">
        <v>79</v>
      </c>
      <c r="AW307" s="13" t="s">
        <v>33</v>
      </c>
      <c r="AX307" s="13" t="s">
        <v>72</v>
      </c>
      <c r="AY307" s="243" t="s">
        <v>187</v>
      </c>
    </row>
    <row r="308" s="13" customFormat="1">
      <c r="A308" s="13"/>
      <c r="B308" s="233"/>
      <c r="C308" s="234"/>
      <c r="D308" s="235" t="s">
        <v>199</v>
      </c>
      <c r="E308" s="236" t="s">
        <v>19</v>
      </c>
      <c r="F308" s="237" t="s">
        <v>1180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199</v>
      </c>
      <c r="AU308" s="243" t="s">
        <v>81</v>
      </c>
      <c r="AV308" s="13" t="s">
        <v>79</v>
      </c>
      <c r="AW308" s="13" t="s">
        <v>33</v>
      </c>
      <c r="AX308" s="13" t="s">
        <v>72</v>
      </c>
      <c r="AY308" s="243" t="s">
        <v>187</v>
      </c>
    </row>
    <row r="309" s="13" customFormat="1">
      <c r="A309" s="13"/>
      <c r="B309" s="233"/>
      <c r="C309" s="234"/>
      <c r="D309" s="235" t="s">
        <v>199</v>
      </c>
      <c r="E309" s="236" t="s">
        <v>19</v>
      </c>
      <c r="F309" s="237" t="s">
        <v>1002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199</v>
      </c>
      <c r="AU309" s="243" t="s">
        <v>81</v>
      </c>
      <c r="AV309" s="13" t="s">
        <v>79</v>
      </c>
      <c r="AW309" s="13" t="s">
        <v>33</v>
      </c>
      <c r="AX309" s="13" t="s">
        <v>72</v>
      </c>
      <c r="AY309" s="243" t="s">
        <v>187</v>
      </c>
    </row>
    <row r="310" s="13" customFormat="1">
      <c r="A310" s="13"/>
      <c r="B310" s="233"/>
      <c r="C310" s="234"/>
      <c r="D310" s="235" t="s">
        <v>199</v>
      </c>
      <c r="E310" s="236" t="s">
        <v>19</v>
      </c>
      <c r="F310" s="237" t="s">
        <v>1003</v>
      </c>
      <c r="G310" s="234"/>
      <c r="H310" s="236" t="s">
        <v>19</v>
      </c>
      <c r="I310" s="238"/>
      <c r="J310" s="234"/>
      <c r="K310" s="234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199</v>
      </c>
      <c r="AU310" s="243" t="s">
        <v>81</v>
      </c>
      <c r="AV310" s="13" t="s">
        <v>79</v>
      </c>
      <c r="AW310" s="13" t="s">
        <v>33</v>
      </c>
      <c r="AX310" s="13" t="s">
        <v>72</v>
      </c>
      <c r="AY310" s="243" t="s">
        <v>187</v>
      </c>
    </row>
    <row r="311" s="14" customFormat="1">
      <c r="A311" s="14"/>
      <c r="B311" s="244"/>
      <c r="C311" s="245"/>
      <c r="D311" s="235" t="s">
        <v>199</v>
      </c>
      <c r="E311" s="246" t="s">
        <v>19</v>
      </c>
      <c r="F311" s="247" t="s">
        <v>79</v>
      </c>
      <c r="G311" s="245"/>
      <c r="H311" s="248">
        <v>1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199</v>
      </c>
      <c r="AU311" s="254" t="s">
        <v>81</v>
      </c>
      <c r="AV311" s="14" t="s">
        <v>81</v>
      </c>
      <c r="AW311" s="14" t="s">
        <v>33</v>
      </c>
      <c r="AX311" s="14" t="s">
        <v>72</v>
      </c>
      <c r="AY311" s="254" t="s">
        <v>187</v>
      </c>
    </row>
    <row r="312" s="13" customFormat="1">
      <c r="A312" s="13"/>
      <c r="B312" s="233"/>
      <c r="C312" s="234"/>
      <c r="D312" s="235" t="s">
        <v>199</v>
      </c>
      <c r="E312" s="236" t="s">
        <v>19</v>
      </c>
      <c r="F312" s="237" t="s">
        <v>1211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199</v>
      </c>
      <c r="AU312" s="243" t="s">
        <v>81</v>
      </c>
      <c r="AV312" s="13" t="s">
        <v>79</v>
      </c>
      <c r="AW312" s="13" t="s">
        <v>33</v>
      </c>
      <c r="AX312" s="13" t="s">
        <v>72</v>
      </c>
      <c r="AY312" s="243" t="s">
        <v>187</v>
      </c>
    </row>
    <row r="313" s="13" customFormat="1">
      <c r="A313" s="13"/>
      <c r="B313" s="233"/>
      <c r="C313" s="234"/>
      <c r="D313" s="235" t="s">
        <v>199</v>
      </c>
      <c r="E313" s="236" t="s">
        <v>19</v>
      </c>
      <c r="F313" s="237" t="s">
        <v>452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199</v>
      </c>
      <c r="AU313" s="243" t="s">
        <v>81</v>
      </c>
      <c r="AV313" s="13" t="s">
        <v>79</v>
      </c>
      <c r="AW313" s="13" t="s">
        <v>33</v>
      </c>
      <c r="AX313" s="13" t="s">
        <v>72</v>
      </c>
      <c r="AY313" s="243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1002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3" customFormat="1">
      <c r="A315" s="13"/>
      <c r="B315" s="233"/>
      <c r="C315" s="234"/>
      <c r="D315" s="235" t="s">
        <v>199</v>
      </c>
      <c r="E315" s="236" t="s">
        <v>19</v>
      </c>
      <c r="F315" s="237" t="s">
        <v>1003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199</v>
      </c>
      <c r="AU315" s="243" t="s">
        <v>81</v>
      </c>
      <c r="AV315" s="13" t="s">
        <v>79</v>
      </c>
      <c r="AW315" s="13" t="s">
        <v>33</v>
      </c>
      <c r="AX315" s="13" t="s">
        <v>72</v>
      </c>
      <c r="AY315" s="243" t="s">
        <v>187</v>
      </c>
    </row>
    <row r="316" s="14" customFormat="1">
      <c r="A316" s="14"/>
      <c r="B316" s="244"/>
      <c r="C316" s="245"/>
      <c r="D316" s="235" t="s">
        <v>199</v>
      </c>
      <c r="E316" s="246" t="s">
        <v>19</v>
      </c>
      <c r="F316" s="247" t="s">
        <v>79</v>
      </c>
      <c r="G316" s="245"/>
      <c r="H316" s="248">
        <v>1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199</v>
      </c>
      <c r="AU316" s="254" t="s">
        <v>81</v>
      </c>
      <c r="AV316" s="14" t="s">
        <v>81</v>
      </c>
      <c r="AW316" s="14" t="s">
        <v>33</v>
      </c>
      <c r="AX316" s="14" t="s">
        <v>72</v>
      </c>
      <c r="AY316" s="254" t="s">
        <v>187</v>
      </c>
    </row>
    <row r="317" s="13" customFormat="1">
      <c r="A317" s="13"/>
      <c r="B317" s="233"/>
      <c r="C317" s="234"/>
      <c r="D317" s="235" t="s">
        <v>199</v>
      </c>
      <c r="E317" s="236" t="s">
        <v>19</v>
      </c>
      <c r="F317" s="237" t="s">
        <v>1212</v>
      </c>
      <c r="G317" s="234"/>
      <c r="H317" s="236" t="s">
        <v>19</v>
      </c>
      <c r="I317" s="238"/>
      <c r="J317" s="234"/>
      <c r="K317" s="234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199</v>
      </c>
      <c r="AU317" s="243" t="s">
        <v>81</v>
      </c>
      <c r="AV317" s="13" t="s">
        <v>79</v>
      </c>
      <c r="AW317" s="13" t="s">
        <v>33</v>
      </c>
      <c r="AX317" s="13" t="s">
        <v>72</v>
      </c>
      <c r="AY317" s="243" t="s">
        <v>187</v>
      </c>
    </row>
    <row r="318" s="13" customFormat="1">
      <c r="A318" s="13"/>
      <c r="B318" s="233"/>
      <c r="C318" s="234"/>
      <c r="D318" s="235" t="s">
        <v>199</v>
      </c>
      <c r="E318" s="236" t="s">
        <v>19</v>
      </c>
      <c r="F318" s="237" t="s">
        <v>1180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199</v>
      </c>
      <c r="AU318" s="243" t="s">
        <v>81</v>
      </c>
      <c r="AV318" s="13" t="s">
        <v>79</v>
      </c>
      <c r="AW318" s="13" t="s">
        <v>33</v>
      </c>
      <c r="AX318" s="13" t="s">
        <v>72</v>
      </c>
      <c r="AY318" s="243" t="s">
        <v>187</v>
      </c>
    </row>
    <row r="319" s="13" customFormat="1">
      <c r="A319" s="13"/>
      <c r="B319" s="233"/>
      <c r="C319" s="234"/>
      <c r="D319" s="235" t="s">
        <v>199</v>
      </c>
      <c r="E319" s="236" t="s">
        <v>19</v>
      </c>
      <c r="F319" s="237" t="s">
        <v>1002</v>
      </c>
      <c r="G319" s="234"/>
      <c r="H319" s="236" t="s">
        <v>19</v>
      </c>
      <c r="I319" s="238"/>
      <c r="J319" s="234"/>
      <c r="K319" s="234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199</v>
      </c>
      <c r="AU319" s="243" t="s">
        <v>81</v>
      </c>
      <c r="AV319" s="13" t="s">
        <v>79</v>
      </c>
      <c r="AW319" s="13" t="s">
        <v>33</v>
      </c>
      <c r="AX319" s="13" t="s">
        <v>72</v>
      </c>
      <c r="AY319" s="243" t="s">
        <v>187</v>
      </c>
    </row>
    <row r="320" s="13" customFormat="1">
      <c r="A320" s="13"/>
      <c r="B320" s="233"/>
      <c r="C320" s="234"/>
      <c r="D320" s="235" t="s">
        <v>199</v>
      </c>
      <c r="E320" s="236" t="s">
        <v>19</v>
      </c>
      <c r="F320" s="237" t="s">
        <v>1003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199</v>
      </c>
      <c r="AU320" s="243" t="s">
        <v>81</v>
      </c>
      <c r="AV320" s="13" t="s">
        <v>79</v>
      </c>
      <c r="AW320" s="13" t="s">
        <v>33</v>
      </c>
      <c r="AX320" s="13" t="s">
        <v>72</v>
      </c>
      <c r="AY320" s="243" t="s">
        <v>187</v>
      </c>
    </row>
    <row r="321" s="14" customFormat="1">
      <c r="A321" s="14"/>
      <c r="B321" s="244"/>
      <c r="C321" s="245"/>
      <c r="D321" s="235" t="s">
        <v>199</v>
      </c>
      <c r="E321" s="246" t="s">
        <v>19</v>
      </c>
      <c r="F321" s="247" t="s">
        <v>79</v>
      </c>
      <c r="G321" s="245"/>
      <c r="H321" s="248">
        <v>1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199</v>
      </c>
      <c r="AU321" s="254" t="s">
        <v>81</v>
      </c>
      <c r="AV321" s="14" t="s">
        <v>81</v>
      </c>
      <c r="AW321" s="14" t="s">
        <v>33</v>
      </c>
      <c r="AX321" s="14" t="s">
        <v>72</v>
      </c>
      <c r="AY321" s="254" t="s">
        <v>187</v>
      </c>
    </row>
    <row r="322" s="15" customFormat="1">
      <c r="A322" s="15"/>
      <c r="B322" s="255"/>
      <c r="C322" s="256"/>
      <c r="D322" s="235" t="s">
        <v>199</v>
      </c>
      <c r="E322" s="257" t="s">
        <v>19</v>
      </c>
      <c r="F322" s="258" t="s">
        <v>210</v>
      </c>
      <c r="G322" s="256"/>
      <c r="H322" s="259">
        <v>3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5" t="s">
        <v>199</v>
      </c>
      <c r="AU322" s="265" t="s">
        <v>81</v>
      </c>
      <c r="AV322" s="15" t="s">
        <v>195</v>
      </c>
      <c r="AW322" s="15" t="s">
        <v>33</v>
      </c>
      <c r="AX322" s="15" t="s">
        <v>79</v>
      </c>
      <c r="AY322" s="265" t="s">
        <v>187</v>
      </c>
    </row>
    <row r="323" s="2" customFormat="1" ht="24.15" customHeight="1">
      <c r="A323" s="41"/>
      <c r="B323" s="42"/>
      <c r="C323" s="215" t="s">
        <v>747</v>
      </c>
      <c r="D323" s="215" t="s">
        <v>190</v>
      </c>
      <c r="E323" s="216" t="s">
        <v>1214</v>
      </c>
      <c r="F323" s="217" t="s">
        <v>1215</v>
      </c>
      <c r="G323" s="218" t="s">
        <v>233</v>
      </c>
      <c r="H323" s="219">
        <v>0.11700000000000001</v>
      </c>
      <c r="I323" s="220"/>
      <c r="J323" s="221">
        <f>ROUND(I323*H323,2)</f>
        <v>0</v>
      </c>
      <c r="K323" s="217" t="s">
        <v>194</v>
      </c>
      <c r="L323" s="47"/>
      <c r="M323" s="222" t="s">
        <v>19</v>
      </c>
      <c r="N323" s="223" t="s">
        <v>43</v>
      </c>
      <c r="O323" s="87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6" t="s">
        <v>265</v>
      </c>
      <c r="AT323" s="226" t="s">
        <v>190</v>
      </c>
      <c r="AU323" s="226" t="s">
        <v>81</v>
      </c>
      <c r="AY323" s="20" t="s">
        <v>187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20" t="s">
        <v>79</v>
      </c>
      <c r="BK323" s="227">
        <f>ROUND(I323*H323,2)</f>
        <v>0</v>
      </c>
      <c r="BL323" s="20" t="s">
        <v>265</v>
      </c>
      <c r="BM323" s="226" t="s">
        <v>1216</v>
      </c>
    </row>
    <row r="324" s="2" customFormat="1">
      <c r="A324" s="41"/>
      <c r="B324" s="42"/>
      <c r="C324" s="43"/>
      <c r="D324" s="228" t="s">
        <v>197</v>
      </c>
      <c r="E324" s="43"/>
      <c r="F324" s="229" t="s">
        <v>1217</v>
      </c>
      <c r="G324" s="43"/>
      <c r="H324" s="43"/>
      <c r="I324" s="230"/>
      <c r="J324" s="43"/>
      <c r="K324" s="43"/>
      <c r="L324" s="47"/>
      <c r="M324" s="231"/>
      <c r="N324" s="232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197</v>
      </c>
      <c r="AU324" s="20" t="s">
        <v>81</v>
      </c>
    </row>
    <row r="325" s="12" customFormat="1" ht="22.8" customHeight="1">
      <c r="A325" s="12"/>
      <c r="B325" s="199"/>
      <c r="C325" s="200"/>
      <c r="D325" s="201" t="s">
        <v>71</v>
      </c>
      <c r="E325" s="213" t="s">
        <v>847</v>
      </c>
      <c r="F325" s="213" t="s">
        <v>848</v>
      </c>
      <c r="G325" s="200"/>
      <c r="H325" s="200"/>
      <c r="I325" s="203"/>
      <c r="J325" s="214">
        <f>BK325</f>
        <v>0</v>
      </c>
      <c r="K325" s="200"/>
      <c r="L325" s="205"/>
      <c r="M325" s="206"/>
      <c r="N325" s="207"/>
      <c r="O325" s="207"/>
      <c r="P325" s="208">
        <f>SUM(P326:P591)</f>
        <v>0</v>
      </c>
      <c r="Q325" s="207"/>
      <c r="R325" s="208">
        <f>SUM(R326:R591)</f>
        <v>0.05233576165</v>
      </c>
      <c r="S325" s="207"/>
      <c r="T325" s="209">
        <f>SUM(T326:T591)</f>
        <v>0.00152355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0" t="s">
        <v>81</v>
      </c>
      <c r="AT325" s="211" t="s">
        <v>71</v>
      </c>
      <c r="AU325" s="211" t="s">
        <v>79</v>
      </c>
      <c r="AY325" s="210" t="s">
        <v>187</v>
      </c>
      <c r="BK325" s="212">
        <f>SUM(BK326:BK591)</f>
        <v>0</v>
      </c>
    </row>
    <row r="326" s="2" customFormat="1" ht="16.5" customHeight="1">
      <c r="A326" s="41"/>
      <c r="B326" s="42"/>
      <c r="C326" s="215" t="s">
        <v>751</v>
      </c>
      <c r="D326" s="215" t="s">
        <v>190</v>
      </c>
      <c r="E326" s="216" t="s">
        <v>850</v>
      </c>
      <c r="F326" s="217" t="s">
        <v>851</v>
      </c>
      <c r="G326" s="218" t="s">
        <v>193</v>
      </c>
      <c r="H326" s="219">
        <v>38.215000000000003</v>
      </c>
      <c r="I326" s="220"/>
      <c r="J326" s="221">
        <f>ROUND(I326*H326,2)</f>
        <v>0</v>
      </c>
      <c r="K326" s="217" t="s">
        <v>194</v>
      </c>
      <c r="L326" s="47"/>
      <c r="M326" s="222" t="s">
        <v>19</v>
      </c>
      <c r="N326" s="223" t="s">
        <v>43</v>
      </c>
      <c r="O326" s="87"/>
      <c r="P326" s="224">
        <f>O326*H326</f>
        <v>0</v>
      </c>
      <c r="Q326" s="224">
        <v>0</v>
      </c>
      <c r="R326" s="224">
        <f>Q326*H326</f>
        <v>0</v>
      </c>
      <c r="S326" s="224">
        <v>3.0000000000000001E-05</v>
      </c>
      <c r="T326" s="225">
        <f>S326*H326</f>
        <v>0.00114645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6" t="s">
        <v>265</v>
      </c>
      <c r="AT326" s="226" t="s">
        <v>190</v>
      </c>
      <c r="AU326" s="226" t="s">
        <v>81</v>
      </c>
      <c r="AY326" s="20" t="s">
        <v>187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20" t="s">
        <v>79</v>
      </c>
      <c r="BK326" s="227">
        <f>ROUND(I326*H326,2)</f>
        <v>0</v>
      </c>
      <c r="BL326" s="20" t="s">
        <v>265</v>
      </c>
      <c r="BM326" s="226" t="s">
        <v>1218</v>
      </c>
    </row>
    <row r="327" s="2" customFormat="1">
      <c r="A327" s="41"/>
      <c r="B327" s="42"/>
      <c r="C327" s="43"/>
      <c r="D327" s="228" t="s">
        <v>197</v>
      </c>
      <c r="E327" s="43"/>
      <c r="F327" s="229" t="s">
        <v>853</v>
      </c>
      <c r="G327" s="43"/>
      <c r="H327" s="43"/>
      <c r="I327" s="230"/>
      <c r="J327" s="43"/>
      <c r="K327" s="43"/>
      <c r="L327" s="47"/>
      <c r="M327" s="231"/>
      <c r="N327" s="232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197</v>
      </c>
      <c r="AU327" s="20" t="s">
        <v>81</v>
      </c>
    </row>
    <row r="328" s="13" customFormat="1">
      <c r="A328" s="13"/>
      <c r="B328" s="233"/>
      <c r="C328" s="234"/>
      <c r="D328" s="235" t="s">
        <v>199</v>
      </c>
      <c r="E328" s="236" t="s">
        <v>19</v>
      </c>
      <c r="F328" s="237" t="s">
        <v>1219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199</v>
      </c>
      <c r="AU328" s="243" t="s">
        <v>81</v>
      </c>
      <c r="AV328" s="13" t="s">
        <v>79</v>
      </c>
      <c r="AW328" s="13" t="s">
        <v>33</v>
      </c>
      <c r="AX328" s="13" t="s">
        <v>72</v>
      </c>
      <c r="AY328" s="243" t="s">
        <v>187</v>
      </c>
    </row>
    <row r="329" s="13" customFormat="1">
      <c r="A329" s="13"/>
      <c r="B329" s="233"/>
      <c r="C329" s="234"/>
      <c r="D329" s="235" t="s">
        <v>199</v>
      </c>
      <c r="E329" s="236" t="s">
        <v>19</v>
      </c>
      <c r="F329" s="237" t="s">
        <v>450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199</v>
      </c>
      <c r="AU329" s="243" t="s">
        <v>81</v>
      </c>
      <c r="AV329" s="13" t="s">
        <v>79</v>
      </c>
      <c r="AW329" s="13" t="s">
        <v>33</v>
      </c>
      <c r="AX329" s="13" t="s">
        <v>72</v>
      </c>
      <c r="AY329" s="243" t="s">
        <v>187</v>
      </c>
    </row>
    <row r="330" s="13" customFormat="1">
      <c r="A330" s="13"/>
      <c r="B330" s="233"/>
      <c r="C330" s="234"/>
      <c r="D330" s="235" t="s">
        <v>199</v>
      </c>
      <c r="E330" s="236" t="s">
        <v>19</v>
      </c>
      <c r="F330" s="237" t="s">
        <v>855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199</v>
      </c>
      <c r="AU330" s="243" t="s">
        <v>81</v>
      </c>
      <c r="AV330" s="13" t="s">
        <v>79</v>
      </c>
      <c r="AW330" s="13" t="s">
        <v>33</v>
      </c>
      <c r="AX330" s="13" t="s">
        <v>72</v>
      </c>
      <c r="AY330" s="243" t="s">
        <v>187</v>
      </c>
    </row>
    <row r="331" s="13" customFormat="1">
      <c r="A331" s="13"/>
      <c r="B331" s="233"/>
      <c r="C331" s="234"/>
      <c r="D331" s="235" t="s">
        <v>199</v>
      </c>
      <c r="E331" s="236" t="s">
        <v>19</v>
      </c>
      <c r="F331" s="237" t="s">
        <v>856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199</v>
      </c>
      <c r="AU331" s="243" t="s">
        <v>81</v>
      </c>
      <c r="AV331" s="13" t="s">
        <v>79</v>
      </c>
      <c r="AW331" s="13" t="s">
        <v>33</v>
      </c>
      <c r="AX331" s="13" t="s">
        <v>72</v>
      </c>
      <c r="AY331" s="243" t="s">
        <v>187</v>
      </c>
    </row>
    <row r="332" s="14" customFormat="1">
      <c r="A332" s="14"/>
      <c r="B332" s="244"/>
      <c r="C332" s="245"/>
      <c r="D332" s="235" t="s">
        <v>199</v>
      </c>
      <c r="E332" s="246" t="s">
        <v>19</v>
      </c>
      <c r="F332" s="247" t="s">
        <v>1097</v>
      </c>
      <c r="G332" s="245"/>
      <c r="H332" s="248">
        <v>6.9749999999999996</v>
      </c>
      <c r="I332" s="249"/>
      <c r="J332" s="245"/>
      <c r="K332" s="245"/>
      <c r="L332" s="250"/>
      <c r="M332" s="251"/>
      <c r="N332" s="252"/>
      <c r="O332" s="252"/>
      <c r="P332" s="252"/>
      <c r="Q332" s="252"/>
      <c r="R332" s="252"/>
      <c r="S332" s="252"/>
      <c r="T332" s="253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4" t="s">
        <v>199</v>
      </c>
      <c r="AU332" s="254" t="s">
        <v>81</v>
      </c>
      <c r="AV332" s="14" t="s">
        <v>81</v>
      </c>
      <c r="AW332" s="14" t="s">
        <v>33</v>
      </c>
      <c r="AX332" s="14" t="s">
        <v>72</v>
      </c>
      <c r="AY332" s="254" t="s">
        <v>187</v>
      </c>
    </row>
    <row r="333" s="13" customFormat="1">
      <c r="A333" s="13"/>
      <c r="B333" s="233"/>
      <c r="C333" s="234"/>
      <c r="D333" s="235" t="s">
        <v>199</v>
      </c>
      <c r="E333" s="236" t="s">
        <v>19</v>
      </c>
      <c r="F333" s="237" t="s">
        <v>1220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199</v>
      </c>
      <c r="AU333" s="243" t="s">
        <v>81</v>
      </c>
      <c r="AV333" s="13" t="s">
        <v>79</v>
      </c>
      <c r="AW333" s="13" t="s">
        <v>33</v>
      </c>
      <c r="AX333" s="13" t="s">
        <v>72</v>
      </c>
      <c r="AY333" s="243" t="s">
        <v>187</v>
      </c>
    </row>
    <row r="334" s="13" customFormat="1">
      <c r="A334" s="13"/>
      <c r="B334" s="233"/>
      <c r="C334" s="234"/>
      <c r="D334" s="235" t="s">
        <v>199</v>
      </c>
      <c r="E334" s="236" t="s">
        <v>19</v>
      </c>
      <c r="F334" s="237" t="s">
        <v>450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199</v>
      </c>
      <c r="AU334" s="243" t="s">
        <v>81</v>
      </c>
      <c r="AV334" s="13" t="s">
        <v>79</v>
      </c>
      <c r="AW334" s="13" t="s">
        <v>33</v>
      </c>
      <c r="AX334" s="13" t="s">
        <v>72</v>
      </c>
      <c r="AY334" s="243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855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3" customFormat="1">
      <c r="A336" s="13"/>
      <c r="B336" s="233"/>
      <c r="C336" s="234"/>
      <c r="D336" s="235" t="s">
        <v>199</v>
      </c>
      <c r="E336" s="236" t="s">
        <v>19</v>
      </c>
      <c r="F336" s="237" t="s">
        <v>856</v>
      </c>
      <c r="G336" s="234"/>
      <c r="H336" s="236" t="s">
        <v>19</v>
      </c>
      <c r="I336" s="238"/>
      <c r="J336" s="234"/>
      <c r="K336" s="234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199</v>
      </c>
      <c r="AU336" s="243" t="s">
        <v>81</v>
      </c>
      <c r="AV336" s="13" t="s">
        <v>79</v>
      </c>
      <c r="AW336" s="13" t="s">
        <v>33</v>
      </c>
      <c r="AX336" s="13" t="s">
        <v>72</v>
      </c>
      <c r="AY336" s="243" t="s">
        <v>187</v>
      </c>
    </row>
    <row r="337" s="14" customFormat="1">
      <c r="A337" s="14"/>
      <c r="B337" s="244"/>
      <c r="C337" s="245"/>
      <c r="D337" s="235" t="s">
        <v>199</v>
      </c>
      <c r="E337" s="246" t="s">
        <v>19</v>
      </c>
      <c r="F337" s="247" t="s">
        <v>606</v>
      </c>
      <c r="G337" s="245"/>
      <c r="H337" s="248">
        <v>9.0739999999999998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199</v>
      </c>
      <c r="AU337" s="254" t="s">
        <v>81</v>
      </c>
      <c r="AV337" s="14" t="s">
        <v>81</v>
      </c>
      <c r="AW337" s="14" t="s">
        <v>33</v>
      </c>
      <c r="AX337" s="14" t="s">
        <v>72</v>
      </c>
      <c r="AY337" s="254" t="s">
        <v>187</v>
      </c>
    </row>
    <row r="338" s="13" customFormat="1">
      <c r="A338" s="13"/>
      <c r="B338" s="233"/>
      <c r="C338" s="234"/>
      <c r="D338" s="235" t="s">
        <v>199</v>
      </c>
      <c r="E338" s="236" t="s">
        <v>19</v>
      </c>
      <c r="F338" s="237" t="s">
        <v>1221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199</v>
      </c>
      <c r="AU338" s="243" t="s">
        <v>81</v>
      </c>
      <c r="AV338" s="13" t="s">
        <v>79</v>
      </c>
      <c r="AW338" s="13" t="s">
        <v>33</v>
      </c>
      <c r="AX338" s="13" t="s">
        <v>72</v>
      </c>
      <c r="AY338" s="243" t="s">
        <v>187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452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3" customFormat="1">
      <c r="A340" s="13"/>
      <c r="B340" s="233"/>
      <c r="C340" s="234"/>
      <c r="D340" s="235" t="s">
        <v>199</v>
      </c>
      <c r="E340" s="236" t="s">
        <v>19</v>
      </c>
      <c r="F340" s="237" t="s">
        <v>855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199</v>
      </c>
      <c r="AU340" s="243" t="s">
        <v>81</v>
      </c>
      <c r="AV340" s="13" t="s">
        <v>79</v>
      </c>
      <c r="AW340" s="13" t="s">
        <v>33</v>
      </c>
      <c r="AX340" s="13" t="s">
        <v>72</v>
      </c>
      <c r="AY340" s="243" t="s">
        <v>187</v>
      </c>
    </row>
    <row r="341" s="13" customFormat="1">
      <c r="A341" s="13"/>
      <c r="B341" s="233"/>
      <c r="C341" s="234"/>
      <c r="D341" s="235" t="s">
        <v>199</v>
      </c>
      <c r="E341" s="236" t="s">
        <v>19</v>
      </c>
      <c r="F341" s="237" t="s">
        <v>856</v>
      </c>
      <c r="G341" s="234"/>
      <c r="H341" s="236" t="s">
        <v>19</v>
      </c>
      <c r="I341" s="238"/>
      <c r="J341" s="234"/>
      <c r="K341" s="234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199</v>
      </c>
      <c r="AU341" s="243" t="s">
        <v>81</v>
      </c>
      <c r="AV341" s="13" t="s">
        <v>79</v>
      </c>
      <c r="AW341" s="13" t="s">
        <v>33</v>
      </c>
      <c r="AX341" s="13" t="s">
        <v>72</v>
      </c>
      <c r="AY341" s="243" t="s">
        <v>187</v>
      </c>
    </row>
    <row r="342" s="14" customFormat="1">
      <c r="A342" s="14"/>
      <c r="B342" s="244"/>
      <c r="C342" s="245"/>
      <c r="D342" s="235" t="s">
        <v>199</v>
      </c>
      <c r="E342" s="246" t="s">
        <v>19</v>
      </c>
      <c r="F342" s="247" t="s">
        <v>950</v>
      </c>
      <c r="G342" s="245"/>
      <c r="H342" s="248">
        <v>1.7250000000000001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199</v>
      </c>
      <c r="AU342" s="254" t="s">
        <v>81</v>
      </c>
      <c r="AV342" s="14" t="s">
        <v>81</v>
      </c>
      <c r="AW342" s="14" t="s">
        <v>33</v>
      </c>
      <c r="AX342" s="14" t="s">
        <v>72</v>
      </c>
      <c r="AY342" s="254" t="s">
        <v>187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1222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3" customFormat="1">
      <c r="A344" s="13"/>
      <c r="B344" s="233"/>
      <c r="C344" s="234"/>
      <c r="D344" s="235" t="s">
        <v>199</v>
      </c>
      <c r="E344" s="236" t="s">
        <v>19</v>
      </c>
      <c r="F344" s="237" t="s">
        <v>454</v>
      </c>
      <c r="G344" s="234"/>
      <c r="H344" s="236" t="s">
        <v>19</v>
      </c>
      <c r="I344" s="238"/>
      <c r="J344" s="234"/>
      <c r="K344" s="234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199</v>
      </c>
      <c r="AU344" s="243" t="s">
        <v>81</v>
      </c>
      <c r="AV344" s="13" t="s">
        <v>79</v>
      </c>
      <c r="AW344" s="13" t="s">
        <v>33</v>
      </c>
      <c r="AX344" s="13" t="s">
        <v>72</v>
      </c>
      <c r="AY344" s="243" t="s">
        <v>187</v>
      </c>
    </row>
    <row r="345" s="13" customFormat="1">
      <c r="A345" s="13"/>
      <c r="B345" s="233"/>
      <c r="C345" s="234"/>
      <c r="D345" s="235" t="s">
        <v>199</v>
      </c>
      <c r="E345" s="236" t="s">
        <v>19</v>
      </c>
      <c r="F345" s="237" t="s">
        <v>855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199</v>
      </c>
      <c r="AU345" s="243" t="s">
        <v>81</v>
      </c>
      <c r="AV345" s="13" t="s">
        <v>79</v>
      </c>
      <c r="AW345" s="13" t="s">
        <v>33</v>
      </c>
      <c r="AX345" s="13" t="s">
        <v>72</v>
      </c>
      <c r="AY345" s="243" t="s">
        <v>187</v>
      </c>
    </row>
    <row r="346" s="13" customFormat="1">
      <c r="A346" s="13"/>
      <c r="B346" s="233"/>
      <c r="C346" s="234"/>
      <c r="D346" s="235" t="s">
        <v>199</v>
      </c>
      <c r="E346" s="236" t="s">
        <v>19</v>
      </c>
      <c r="F346" s="237" t="s">
        <v>856</v>
      </c>
      <c r="G346" s="234"/>
      <c r="H346" s="236" t="s">
        <v>19</v>
      </c>
      <c r="I346" s="238"/>
      <c r="J346" s="234"/>
      <c r="K346" s="234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199</v>
      </c>
      <c r="AU346" s="243" t="s">
        <v>81</v>
      </c>
      <c r="AV346" s="13" t="s">
        <v>79</v>
      </c>
      <c r="AW346" s="13" t="s">
        <v>33</v>
      </c>
      <c r="AX346" s="13" t="s">
        <v>72</v>
      </c>
      <c r="AY346" s="243" t="s">
        <v>187</v>
      </c>
    </row>
    <row r="347" s="14" customFormat="1">
      <c r="A347" s="14"/>
      <c r="B347" s="244"/>
      <c r="C347" s="245"/>
      <c r="D347" s="235" t="s">
        <v>199</v>
      </c>
      <c r="E347" s="246" t="s">
        <v>19</v>
      </c>
      <c r="F347" s="247" t="s">
        <v>1135</v>
      </c>
      <c r="G347" s="245"/>
      <c r="H347" s="248">
        <v>8.9700000000000006</v>
      </c>
      <c r="I347" s="249"/>
      <c r="J347" s="245"/>
      <c r="K347" s="245"/>
      <c r="L347" s="250"/>
      <c r="M347" s="251"/>
      <c r="N347" s="252"/>
      <c r="O347" s="252"/>
      <c r="P347" s="252"/>
      <c r="Q347" s="252"/>
      <c r="R347" s="252"/>
      <c r="S347" s="252"/>
      <c r="T347" s="25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4" t="s">
        <v>199</v>
      </c>
      <c r="AU347" s="254" t="s">
        <v>81</v>
      </c>
      <c r="AV347" s="14" t="s">
        <v>81</v>
      </c>
      <c r="AW347" s="14" t="s">
        <v>33</v>
      </c>
      <c r="AX347" s="14" t="s">
        <v>72</v>
      </c>
      <c r="AY347" s="254" t="s">
        <v>187</v>
      </c>
    </row>
    <row r="348" s="13" customFormat="1">
      <c r="A348" s="13"/>
      <c r="B348" s="233"/>
      <c r="C348" s="234"/>
      <c r="D348" s="235" t="s">
        <v>199</v>
      </c>
      <c r="E348" s="236" t="s">
        <v>19</v>
      </c>
      <c r="F348" s="237" t="s">
        <v>1223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199</v>
      </c>
      <c r="AU348" s="243" t="s">
        <v>81</v>
      </c>
      <c r="AV348" s="13" t="s">
        <v>79</v>
      </c>
      <c r="AW348" s="13" t="s">
        <v>33</v>
      </c>
      <c r="AX348" s="13" t="s">
        <v>72</v>
      </c>
      <c r="AY348" s="243" t="s">
        <v>187</v>
      </c>
    </row>
    <row r="349" s="13" customFormat="1">
      <c r="A349" s="13"/>
      <c r="B349" s="233"/>
      <c r="C349" s="234"/>
      <c r="D349" s="235" t="s">
        <v>199</v>
      </c>
      <c r="E349" s="236" t="s">
        <v>19</v>
      </c>
      <c r="F349" s="237" t="s">
        <v>454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199</v>
      </c>
      <c r="AU349" s="243" t="s">
        <v>81</v>
      </c>
      <c r="AV349" s="13" t="s">
        <v>79</v>
      </c>
      <c r="AW349" s="13" t="s">
        <v>33</v>
      </c>
      <c r="AX349" s="13" t="s">
        <v>72</v>
      </c>
      <c r="AY349" s="243" t="s">
        <v>187</v>
      </c>
    </row>
    <row r="350" s="13" customFormat="1">
      <c r="A350" s="13"/>
      <c r="B350" s="233"/>
      <c r="C350" s="234"/>
      <c r="D350" s="235" t="s">
        <v>199</v>
      </c>
      <c r="E350" s="236" t="s">
        <v>19</v>
      </c>
      <c r="F350" s="237" t="s">
        <v>855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199</v>
      </c>
      <c r="AU350" s="243" t="s">
        <v>81</v>
      </c>
      <c r="AV350" s="13" t="s">
        <v>79</v>
      </c>
      <c r="AW350" s="13" t="s">
        <v>33</v>
      </c>
      <c r="AX350" s="13" t="s">
        <v>72</v>
      </c>
      <c r="AY350" s="243" t="s">
        <v>187</v>
      </c>
    </row>
    <row r="351" s="13" customFormat="1">
      <c r="A351" s="13"/>
      <c r="B351" s="233"/>
      <c r="C351" s="234"/>
      <c r="D351" s="235" t="s">
        <v>199</v>
      </c>
      <c r="E351" s="236" t="s">
        <v>19</v>
      </c>
      <c r="F351" s="237" t="s">
        <v>856</v>
      </c>
      <c r="G351" s="234"/>
      <c r="H351" s="236" t="s">
        <v>19</v>
      </c>
      <c r="I351" s="238"/>
      <c r="J351" s="234"/>
      <c r="K351" s="234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199</v>
      </c>
      <c r="AU351" s="243" t="s">
        <v>81</v>
      </c>
      <c r="AV351" s="13" t="s">
        <v>79</v>
      </c>
      <c r="AW351" s="13" t="s">
        <v>33</v>
      </c>
      <c r="AX351" s="13" t="s">
        <v>72</v>
      </c>
      <c r="AY351" s="243" t="s">
        <v>187</v>
      </c>
    </row>
    <row r="352" s="14" customFormat="1">
      <c r="A352" s="14"/>
      <c r="B352" s="244"/>
      <c r="C352" s="245"/>
      <c r="D352" s="235" t="s">
        <v>199</v>
      </c>
      <c r="E352" s="246" t="s">
        <v>19</v>
      </c>
      <c r="F352" s="247" t="s">
        <v>1137</v>
      </c>
      <c r="G352" s="245"/>
      <c r="H352" s="248">
        <v>11.471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199</v>
      </c>
      <c r="AU352" s="254" t="s">
        <v>81</v>
      </c>
      <c r="AV352" s="14" t="s">
        <v>81</v>
      </c>
      <c r="AW352" s="14" t="s">
        <v>33</v>
      </c>
      <c r="AX352" s="14" t="s">
        <v>72</v>
      </c>
      <c r="AY352" s="254" t="s">
        <v>187</v>
      </c>
    </row>
    <row r="353" s="15" customFormat="1">
      <c r="A353" s="15"/>
      <c r="B353" s="255"/>
      <c r="C353" s="256"/>
      <c r="D353" s="235" t="s">
        <v>199</v>
      </c>
      <c r="E353" s="257" t="s">
        <v>19</v>
      </c>
      <c r="F353" s="258" t="s">
        <v>210</v>
      </c>
      <c r="G353" s="256"/>
      <c r="H353" s="259">
        <v>38.215000000000003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5" t="s">
        <v>199</v>
      </c>
      <c r="AU353" s="265" t="s">
        <v>81</v>
      </c>
      <c r="AV353" s="15" t="s">
        <v>195</v>
      </c>
      <c r="AW353" s="15" t="s">
        <v>33</v>
      </c>
      <c r="AX353" s="15" t="s">
        <v>79</v>
      </c>
      <c r="AY353" s="265" t="s">
        <v>187</v>
      </c>
    </row>
    <row r="354" s="2" customFormat="1" ht="16.5" customHeight="1">
      <c r="A354" s="41"/>
      <c r="B354" s="42"/>
      <c r="C354" s="269" t="s">
        <v>761</v>
      </c>
      <c r="D354" s="269" t="s">
        <v>648</v>
      </c>
      <c r="E354" s="270" t="s">
        <v>863</v>
      </c>
      <c r="F354" s="271" t="s">
        <v>864</v>
      </c>
      <c r="G354" s="272" t="s">
        <v>193</v>
      </c>
      <c r="H354" s="273">
        <v>42.036999999999999</v>
      </c>
      <c r="I354" s="274"/>
      <c r="J354" s="275">
        <f>ROUND(I354*H354,2)</f>
        <v>0</v>
      </c>
      <c r="K354" s="271" t="s">
        <v>194</v>
      </c>
      <c r="L354" s="276"/>
      <c r="M354" s="277" t="s">
        <v>19</v>
      </c>
      <c r="N354" s="278" t="s">
        <v>43</v>
      </c>
      <c r="O354" s="87"/>
      <c r="P354" s="224">
        <f>O354*H354</f>
        <v>0</v>
      </c>
      <c r="Q354" s="224">
        <v>2.0000000000000002E-05</v>
      </c>
      <c r="R354" s="224">
        <f>Q354*H354</f>
        <v>0.00084074000000000009</v>
      </c>
      <c r="S354" s="224">
        <v>0</v>
      </c>
      <c r="T354" s="225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6" t="s">
        <v>745</v>
      </c>
      <c r="AT354" s="226" t="s">
        <v>648</v>
      </c>
      <c r="AU354" s="226" t="s">
        <v>81</v>
      </c>
      <c r="AY354" s="20" t="s">
        <v>187</v>
      </c>
      <c r="BE354" s="227">
        <f>IF(N354="základní",J354,0)</f>
        <v>0</v>
      </c>
      <c r="BF354" s="227">
        <f>IF(N354="snížená",J354,0)</f>
        <v>0</v>
      </c>
      <c r="BG354" s="227">
        <f>IF(N354="zákl. přenesená",J354,0)</f>
        <v>0</v>
      </c>
      <c r="BH354" s="227">
        <f>IF(N354="sníž. přenesená",J354,0)</f>
        <v>0</v>
      </c>
      <c r="BI354" s="227">
        <f>IF(N354="nulová",J354,0)</f>
        <v>0</v>
      </c>
      <c r="BJ354" s="20" t="s">
        <v>79</v>
      </c>
      <c r="BK354" s="227">
        <f>ROUND(I354*H354,2)</f>
        <v>0</v>
      </c>
      <c r="BL354" s="20" t="s">
        <v>265</v>
      </c>
      <c r="BM354" s="226" t="s">
        <v>1224</v>
      </c>
    </row>
    <row r="355" s="13" customFormat="1">
      <c r="A355" s="13"/>
      <c r="B355" s="233"/>
      <c r="C355" s="234"/>
      <c r="D355" s="235" t="s">
        <v>199</v>
      </c>
      <c r="E355" s="236" t="s">
        <v>19</v>
      </c>
      <c r="F355" s="237" t="s">
        <v>1219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199</v>
      </c>
      <c r="AU355" s="243" t="s">
        <v>81</v>
      </c>
      <c r="AV355" s="13" t="s">
        <v>79</v>
      </c>
      <c r="AW355" s="13" t="s">
        <v>33</v>
      </c>
      <c r="AX355" s="13" t="s">
        <v>72</v>
      </c>
      <c r="AY355" s="243" t="s">
        <v>187</v>
      </c>
    </row>
    <row r="356" s="13" customFormat="1">
      <c r="A356" s="13"/>
      <c r="B356" s="233"/>
      <c r="C356" s="234"/>
      <c r="D356" s="235" t="s">
        <v>199</v>
      </c>
      <c r="E356" s="236" t="s">
        <v>19</v>
      </c>
      <c r="F356" s="237" t="s">
        <v>450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199</v>
      </c>
      <c r="AU356" s="243" t="s">
        <v>81</v>
      </c>
      <c r="AV356" s="13" t="s">
        <v>79</v>
      </c>
      <c r="AW356" s="13" t="s">
        <v>33</v>
      </c>
      <c r="AX356" s="13" t="s">
        <v>72</v>
      </c>
      <c r="AY356" s="243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855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3" customFormat="1">
      <c r="A358" s="13"/>
      <c r="B358" s="233"/>
      <c r="C358" s="234"/>
      <c r="D358" s="235" t="s">
        <v>199</v>
      </c>
      <c r="E358" s="236" t="s">
        <v>19</v>
      </c>
      <c r="F358" s="237" t="s">
        <v>856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199</v>
      </c>
      <c r="AU358" s="243" t="s">
        <v>81</v>
      </c>
      <c r="AV358" s="13" t="s">
        <v>79</v>
      </c>
      <c r="AW358" s="13" t="s">
        <v>33</v>
      </c>
      <c r="AX358" s="13" t="s">
        <v>72</v>
      </c>
      <c r="AY358" s="243" t="s">
        <v>187</v>
      </c>
    </row>
    <row r="359" s="14" customFormat="1">
      <c r="A359" s="14"/>
      <c r="B359" s="244"/>
      <c r="C359" s="245"/>
      <c r="D359" s="235" t="s">
        <v>199</v>
      </c>
      <c r="E359" s="246" t="s">
        <v>19</v>
      </c>
      <c r="F359" s="247" t="s">
        <v>1097</v>
      </c>
      <c r="G359" s="245"/>
      <c r="H359" s="248">
        <v>6.9749999999999996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199</v>
      </c>
      <c r="AU359" s="254" t="s">
        <v>81</v>
      </c>
      <c r="AV359" s="14" t="s">
        <v>81</v>
      </c>
      <c r="AW359" s="14" t="s">
        <v>33</v>
      </c>
      <c r="AX359" s="14" t="s">
        <v>72</v>
      </c>
      <c r="AY359" s="254" t="s">
        <v>187</v>
      </c>
    </row>
    <row r="360" s="13" customFormat="1">
      <c r="A360" s="13"/>
      <c r="B360" s="233"/>
      <c r="C360" s="234"/>
      <c r="D360" s="235" t="s">
        <v>199</v>
      </c>
      <c r="E360" s="236" t="s">
        <v>19</v>
      </c>
      <c r="F360" s="237" t="s">
        <v>1220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199</v>
      </c>
      <c r="AU360" s="243" t="s">
        <v>81</v>
      </c>
      <c r="AV360" s="13" t="s">
        <v>79</v>
      </c>
      <c r="AW360" s="13" t="s">
        <v>33</v>
      </c>
      <c r="AX360" s="13" t="s">
        <v>72</v>
      </c>
      <c r="AY360" s="243" t="s">
        <v>187</v>
      </c>
    </row>
    <row r="361" s="13" customFormat="1">
      <c r="A361" s="13"/>
      <c r="B361" s="233"/>
      <c r="C361" s="234"/>
      <c r="D361" s="235" t="s">
        <v>199</v>
      </c>
      <c r="E361" s="236" t="s">
        <v>19</v>
      </c>
      <c r="F361" s="237" t="s">
        <v>450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199</v>
      </c>
      <c r="AU361" s="243" t="s">
        <v>81</v>
      </c>
      <c r="AV361" s="13" t="s">
        <v>79</v>
      </c>
      <c r="AW361" s="13" t="s">
        <v>33</v>
      </c>
      <c r="AX361" s="13" t="s">
        <v>72</v>
      </c>
      <c r="AY361" s="243" t="s">
        <v>187</v>
      </c>
    </row>
    <row r="362" s="13" customFormat="1">
      <c r="A362" s="13"/>
      <c r="B362" s="233"/>
      <c r="C362" s="234"/>
      <c r="D362" s="235" t="s">
        <v>199</v>
      </c>
      <c r="E362" s="236" t="s">
        <v>19</v>
      </c>
      <c r="F362" s="237" t="s">
        <v>855</v>
      </c>
      <c r="G362" s="234"/>
      <c r="H362" s="236" t="s">
        <v>19</v>
      </c>
      <c r="I362" s="238"/>
      <c r="J362" s="234"/>
      <c r="K362" s="234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199</v>
      </c>
      <c r="AU362" s="243" t="s">
        <v>81</v>
      </c>
      <c r="AV362" s="13" t="s">
        <v>79</v>
      </c>
      <c r="AW362" s="13" t="s">
        <v>33</v>
      </c>
      <c r="AX362" s="13" t="s">
        <v>72</v>
      </c>
      <c r="AY362" s="243" t="s">
        <v>187</v>
      </c>
    </row>
    <row r="363" s="13" customFormat="1">
      <c r="A363" s="13"/>
      <c r="B363" s="233"/>
      <c r="C363" s="234"/>
      <c r="D363" s="235" t="s">
        <v>199</v>
      </c>
      <c r="E363" s="236" t="s">
        <v>19</v>
      </c>
      <c r="F363" s="237" t="s">
        <v>856</v>
      </c>
      <c r="G363" s="234"/>
      <c r="H363" s="236" t="s">
        <v>19</v>
      </c>
      <c r="I363" s="238"/>
      <c r="J363" s="234"/>
      <c r="K363" s="234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199</v>
      </c>
      <c r="AU363" s="243" t="s">
        <v>81</v>
      </c>
      <c r="AV363" s="13" t="s">
        <v>79</v>
      </c>
      <c r="AW363" s="13" t="s">
        <v>33</v>
      </c>
      <c r="AX363" s="13" t="s">
        <v>72</v>
      </c>
      <c r="AY363" s="243" t="s">
        <v>187</v>
      </c>
    </row>
    <row r="364" s="14" customFormat="1">
      <c r="A364" s="14"/>
      <c r="B364" s="244"/>
      <c r="C364" s="245"/>
      <c r="D364" s="235" t="s">
        <v>199</v>
      </c>
      <c r="E364" s="246" t="s">
        <v>19</v>
      </c>
      <c r="F364" s="247" t="s">
        <v>606</v>
      </c>
      <c r="G364" s="245"/>
      <c r="H364" s="248">
        <v>9.0739999999999998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199</v>
      </c>
      <c r="AU364" s="254" t="s">
        <v>81</v>
      </c>
      <c r="AV364" s="14" t="s">
        <v>81</v>
      </c>
      <c r="AW364" s="14" t="s">
        <v>33</v>
      </c>
      <c r="AX364" s="14" t="s">
        <v>72</v>
      </c>
      <c r="AY364" s="254" t="s">
        <v>187</v>
      </c>
    </row>
    <row r="365" s="13" customFormat="1">
      <c r="A365" s="13"/>
      <c r="B365" s="233"/>
      <c r="C365" s="234"/>
      <c r="D365" s="235" t="s">
        <v>199</v>
      </c>
      <c r="E365" s="236" t="s">
        <v>19</v>
      </c>
      <c r="F365" s="237" t="s">
        <v>1221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199</v>
      </c>
      <c r="AU365" s="243" t="s">
        <v>81</v>
      </c>
      <c r="AV365" s="13" t="s">
        <v>79</v>
      </c>
      <c r="AW365" s="13" t="s">
        <v>33</v>
      </c>
      <c r="AX365" s="13" t="s">
        <v>72</v>
      </c>
      <c r="AY365" s="243" t="s">
        <v>187</v>
      </c>
    </row>
    <row r="366" s="13" customFormat="1">
      <c r="A366" s="13"/>
      <c r="B366" s="233"/>
      <c r="C366" s="234"/>
      <c r="D366" s="235" t="s">
        <v>199</v>
      </c>
      <c r="E366" s="236" t="s">
        <v>19</v>
      </c>
      <c r="F366" s="237" t="s">
        <v>452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199</v>
      </c>
      <c r="AU366" s="243" t="s">
        <v>81</v>
      </c>
      <c r="AV366" s="13" t="s">
        <v>79</v>
      </c>
      <c r="AW366" s="13" t="s">
        <v>33</v>
      </c>
      <c r="AX366" s="13" t="s">
        <v>72</v>
      </c>
      <c r="AY366" s="243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855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3" customFormat="1">
      <c r="A368" s="13"/>
      <c r="B368" s="233"/>
      <c r="C368" s="234"/>
      <c r="D368" s="235" t="s">
        <v>199</v>
      </c>
      <c r="E368" s="236" t="s">
        <v>19</v>
      </c>
      <c r="F368" s="237" t="s">
        <v>856</v>
      </c>
      <c r="G368" s="234"/>
      <c r="H368" s="236" t="s">
        <v>19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199</v>
      </c>
      <c r="AU368" s="243" t="s">
        <v>81</v>
      </c>
      <c r="AV368" s="13" t="s">
        <v>79</v>
      </c>
      <c r="AW368" s="13" t="s">
        <v>33</v>
      </c>
      <c r="AX368" s="13" t="s">
        <v>72</v>
      </c>
      <c r="AY368" s="243" t="s">
        <v>187</v>
      </c>
    </row>
    <row r="369" s="14" customFormat="1">
      <c r="A369" s="14"/>
      <c r="B369" s="244"/>
      <c r="C369" s="245"/>
      <c r="D369" s="235" t="s">
        <v>199</v>
      </c>
      <c r="E369" s="246" t="s">
        <v>19</v>
      </c>
      <c r="F369" s="247" t="s">
        <v>950</v>
      </c>
      <c r="G369" s="245"/>
      <c r="H369" s="248">
        <v>1.7250000000000001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199</v>
      </c>
      <c r="AU369" s="254" t="s">
        <v>81</v>
      </c>
      <c r="AV369" s="14" t="s">
        <v>81</v>
      </c>
      <c r="AW369" s="14" t="s">
        <v>33</v>
      </c>
      <c r="AX369" s="14" t="s">
        <v>72</v>
      </c>
      <c r="AY369" s="254" t="s">
        <v>187</v>
      </c>
    </row>
    <row r="370" s="13" customFormat="1">
      <c r="A370" s="13"/>
      <c r="B370" s="233"/>
      <c r="C370" s="234"/>
      <c r="D370" s="235" t="s">
        <v>199</v>
      </c>
      <c r="E370" s="236" t="s">
        <v>19</v>
      </c>
      <c r="F370" s="237" t="s">
        <v>1222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199</v>
      </c>
      <c r="AU370" s="243" t="s">
        <v>81</v>
      </c>
      <c r="AV370" s="13" t="s">
        <v>79</v>
      </c>
      <c r="AW370" s="13" t="s">
        <v>33</v>
      </c>
      <c r="AX370" s="13" t="s">
        <v>72</v>
      </c>
      <c r="AY370" s="243" t="s">
        <v>187</v>
      </c>
    </row>
    <row r="371" s="13" customFormat="1">
      <c r="A371" s="13"/>
      <c r="B371" s="233"/>
      <c r="C371" s="234"/>
      <c r="D371" s="235" t="s">
        <v>199</v>
      </c>
      <c r="E371" s="236" t="s">
        <v>19</v>
      </c>
      <c r="F371" s="237" t="s">
        <v>454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199</v>
      </c>
      <c r="AU371" s="243" t="s">
        <v>81</v>
      </c>
      <c r="AV371" s="13" t="s">
        <v>79</v>
      </c>
      <c r="AW371" s="13" t="s">
        <v>33</v>
      </c>
      <c r="AX371" s="13" t="s">
        <v>72</v>
      </c>
      <c r="AY371" s="243" t="s">
        <v>187</v>
      </c>
    </row>
    <row r="372" s="13" customFormat="1">
      <c r="A372" s="13"/>
      <c r="B372" s="233"/>
      <c r="C372" s="234"/>
      <c r="D372" s="235" t="s">
        <v>199</v>
      </c>
      <c r="E372" s="236" t="s">
        <v>19</v>
      </c>
      <c r="F372" s="237" t="s">
        <v>855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199</v>
      </c>
      <c r="AU372" s="243" t="s">
        <v>81</v>
      </c>
      <c r="AV372" s="13" t="s">
        <v>79</v>
      </c>
      <c r="AW372" s="13" t="s">
        <v>33</v>
      </c>
      <c r="AX372" s="13" t="s">
        <v>72</v>
      </c>
      <c r="AY372" s="243" t="s">
        <v>187</v>
      </c>
    </row>
    <row r="373" s="13" customFormat="1">
      <c r="A373" s="13"/>
      <c r="B373" s="233"/>
      <c r="C373" s="234"/>
      <c r="D373" s="235" t="s">
        <v>199</v>
      </c>
      <c r="E373" s="236" t="s">
        <v>19</v>
      </c>
      <c r="F373" s="237" t="s">
        <v>856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199</v>
      </c>
      <c r="AU373" s="243" t="s">
        <v>81</v>
      </c>
      <c r="AV373" s="13" t="s">
        <v>79</v>
      </c>
      <c r="AW373" s="13" t="s">
        <v>33</v>
      </c>
      <c r="AX373" s="13" t="s">
        <v>72</v>
      </c>
      <c r="AY373" s="243" t="s">
        <v>187</v>
      </c>
    </row>
    <row r="374" s="14" customFormat="1">
      <c r="A374" s="14"/>
      <c r="B374" s="244"/>
      <c r="C374" s="245"/>
      <c r="D374" s="235" t="s">
        <v>199</v>
      </c>
      <c r="E374" s="246" t="s">
        <v>19</v>
      </c>
      <c r="F374" s="247" t="s">
        <v>1135</v>
      </c>
      <c r="G374" s="245"/>
      <c r="H374" s="248">
        <v>8.9700000000000006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199</v>
      </c>
      <c r="AU374" s="254" t="s">
        <v>81</v>
      </c>
      <c r="AV374" s="14" t="s">
        <v>81</v>
      </c>
      <c r="AW374" s="14" t="s">
        <v>33</v>
      </c>
      <c r="AX374" s="14" t="s">
        <v>72</v>
      </c>
      <c r="AY374" s="254" t="s">
        <v>187</v>
      </c>
    </row>
    <row r="375" s="13" customFormat="1">
      <c r="A375" s="13"/>
      <c r="B375" s="233"/>
      <c r="C375" s="234"/>
      <c r="D375" s="235" t="s">
        <v>199</v>
      </c>
      <c r="E375" s="236" t="s">
        <v>19</v>
      </c>
      <c r="F375" s="237" t="s">
        <v>1223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199</v>
      </c>
      <c r="AU375" s="243" t="s">
        <v>81</v>
      </c>
      <c r="AV375" s="13" t="s">
        <v>79</v>
      </c>
      <c r="AW375" s="13" t="s">
        <v>33</v>
      </c>
      <c r="AX375" s="13" t="s">
        <v>72</v>
      </c>
      <c r="AY375" s="243" t="s">
        <v>187</v>
      </c>
    </row>
    <row r="376" s="13" customFormat="1">
      <c r="A376" s="13"/>
      <c r="B376" s="233"/>
      <c r="C376" s="234"/>
      <c r="D376" s="235" t="s">
        <v>199</v>
      </c>
      <c r="E376" s="236" t="s">
        <v>19</v>
      </c>
      <c r="F376" s="237" t="s">
        <v>454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199</v>
      </c>
      <c r="AU376" s="243" t="s">
        <v>81</v>
      </c>
      <c r="AV376" s="13" t="s">
        <v>79</v>
      </c>
      <c r="AW376" s="13" t="s">
        <v>33</v>
      </c>
      <c r="AX376" s="13" t="s">
        <v>72</v>
      </c>
      <c r="AY376" s="243" t="s">
        <v>187</v>
      </c>
    </row>
    <row r="377" s="13" customFormat="1">
      <c r="A377" s="13"/>
      <c r="B377" s="233"/>
      <c r="C377" s="234"/>
      <c r="D377" s="235" t="s">
        <v>199</v>
      </c>
      <c r="E377" s="236" t="s">
        <v>19</v>
      </c>
      <c r="F377" s="237" t="s">
        <v>855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199</v>
      </c>
      <c r="AU377" s="243" t="s">
        <v>81</v>
      </c>
      <c r="AV377" s="13" t="s">
        <v>79</v>
      </c>
      <c r="AW377" s="13" t="s">
        <v>33</v>
      </c>
      <c r="AX377" s="13" t="s">
        <v>72</v>
      </c>
      <c r="AY377" s="243" t="s">
        <v>187</v>
      </c>
    </row>
    <row r="378" s="13" customFormat="1">
      <c r="A378" s="13"/>
      <c r="B378" s="233"/>
      <c r="C378" s="234"/>
      <c r="D378" s="235" t="s">
        <v>199</v>
      </c>
      <c r="E378" s="236" t="s">
        <v>19</v>
      </c>
      <c r="F378" s="237" t="s">
        <v>856</v>
      </c>
      <c r="G378" s="234"/>
      <c r="H378" s="236" t="s">
        <v>19</v>
      </c>
      <c r="I378" s="238"/>
      <c r="J378" s="234"/>
      <c r="K378" s="234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199</v>
      </c>
      <c r="AU378" s="243" t="s">
        <v>81</v>
      </c>
      <c r="AV378" s="13" t="s">
        <v>79</v>
      </c>
      <c r="AW378" s="13" t="s">
        <v>33</v>
      </c>
      <c r="AX378" s="13" t="s">
        <v>72</v>
      </c>
      <c r="AY378" s="243" t="s">
        <v>187</v>
      </c>
    </row>
    <row r="379" s="14" customFormat="1">
      <c r="A379" s="14"/>
      <c r="B379" s="244"/>
      <c r="C379" s="245"/>
      <c r="D379" s="235" t="s">
        <v>199</v>
      </c>
      <c r="E379" s="246" t="s">
        <v>19</v>
      </c>
      <c r="F379" s="247" t="s">
        <v>1137</v>
      </c>
      <c r="G379" s="245"/>
      <c r="H379" s="248">
        <v>11.471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199</v>
      </c>
      <c r="AU379" s="254" t="s">
        <v>81</v>
      </c>
      <c r="AV379" s="14" t="s">
        <v>81</v>
      </c>
      <c r="AW379" s="14" t="s">
        <v>33</v>
      </c>
      <c r="AX379" s="14" t="s">
        <v>72</v>
      </c>
      <c r="AY379" s="254" t="s">
        <v>187</v>
      </c>
    </row>
    <row r="380" s="15" customFormat="1">
      <c r="A380" s="15"/>
      <c r="B380" s="255"/>
      <c r="C380" s="256"/>
      <c r="D380" s="235" t="s">
        <v>199</v>
      </c>
      <c r="E380" s="257" t="s">
        <v>19</v>
      </c>
      <c r="F380" s="258" t="s">
        <v>210</v>
      </c>
      <c r="G380" s="256"/>
      <c r="H380" s="259">
        <v>38.215000000000003</v>
      </c>
      <c r="I380" s="260"/>
      <c r="J380" s="256"/>
      <c r="K380" s="256"/>
      <c r="L380" s="261"/>
      <c r="M380" s="262"/>
      <c r="N380" s="263"/>
      <c r="O380" s="263"/>
      <c r="P380" s="263"/>
      <c r="Q380" s="263"/>
      <c r="R380" s="263"/>
      <c r="S380" s="263"/>
      <c r="T380" s="264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5" t="s">
        <v>199</v>
      </c>
      <c r="AU380" s="265" t="s">
        <v>81</v>
      </c>
      <c r="AV380" s="15" t="s">
        <v>195</v>
      </c>
      <c r="AW380" s="15" t="s">
        <v>33</v>
      </c>
      <c r="AX380" s="15" t="s">
        <v>79</v>
      </c>
      <c r="AY380" s="265" t="s">
        <v>187</v>
      </c>
    </row>
    <row r="381" s="14" customFormat="1">
      <c r="A381" s="14"/>
      <c r="B381" s="244"/>
      <c r="C381" s="245"/>
      <c r="D381" s="235" t="s">
        <v>199</v>
      </c>
      <c r="E381" s="245"/>
      <c r="F381" s="247" t="s">
        <v>1139</v>
      </c>
      <c r="G381" s="245"/>
      <c r="H381" s="248">
        <v>42.036999999999999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199</v>
      </c>
      <c r="AU381" s="254" t="s">
        <v>81</v>
      </c>
      <c r="AV381" s="14" t="s">
        <v>81</v>
      </c>
      <c r="AW381" s="14" t="s">
        <v>4</v>
      </c>
      <c r="AX381" s="14" t="s">
        <v>79</v>
      </c>
      <c r="AY381" s="254" t="s">
        <v>187</v>
      </c>
    </row>
    <row r="382" s="2" customFormat="1" ht="24.15" customHeight="1">
      <c r="A382" s="41"/>
      <c r="B382" s="42"/>
      <c r="C382" s="215" t="s">
        <v>7</v>
      </c>
      <c r="D382" s="215" t="s">
        <v>190</v>
      </c>
      <c r="E382" s="216" t="s">
        <v>868</v>
      </c>
      <c r="F382" s="217" t="s">
        <v>869</v>
      </c>
      <c r="G382" s="218" t="s">
        <v>193</v>
      </c>
      <c r="H382" s="219">
        <v>12.57</v>
      </c>
      <c r="I382" s="220"/>
      <c r="J382" s="221">
        <f>ROUND(I382*H382,2)</f>
        <v>0</v>
      </c>
      <c r="K382" s="217" t="s">
        <v>194</v>
      </c>
      <c r="L382" s="47"/>
      <c r="M382" s="222" t="s">
        <v>19</v>
      </c>
      <c r="N382" s="223" t="s">
        <v>43</v>
      </c>
      <c r="O382" s="87"/>
      <c r="P382" s="224">
        <f>O382*H382</f>
        <v>0</v>
      </c>
      <c r="Q382" s="224">
        <v>0</v>
      </c>
      <c r="R382" s="224">
        <f>Q382*H382</f>
        <v>0</v>
      </c>
      <c r="S382" s="224">
        <v>3.0000000000000001E-05</v>
      </c>
      <c r="T382" s="225">
        <f>S382*H382</f>
        <v>0.0003771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6" t="s">
        <v>265</v>
      </c>
      <c r="AT382" s="226" t="s">
        <v>190</v>
      </c>
      <c r="AU382" s="226" t="s">
        <v>81</v>
      </c>
      <c r="AY382" s="20" t="s">
        <v>187</v>
      </c>
      <c r="BE382" s="227">
        <f>IF(N382="základní",J382,0)</f>
        <v>0</v>
      </c>
      <c r="BF382" s="227">
        <f>IF(N382="snížená",J382,0)</f>
        <v>0</v>
      </c>
      <c r="BG382" s="227">
        <f>IF(N382="zákl. přenesená",J382,0)</f>
        <v>0</v>
      </c>
      <c r="BH382" s="227">
        <f>IF(N382="sníž. přenesená",J382,0)</f>
        <v>0</v>
      </c>
      <c r="BI382" s="227">
        <f>IF(N382="nulová",J382,0)</f>
        <v>0</v>
      </c>
      <c r="BJ382" s="20" t="s">
        <v>79</v>
      </c>
      <c r="BK382" s="227">
        <f>ROUND(I382*H382,2)</f>
        <v>0</v>
      </c>
      <c r="BL382" s="20" t="s">
        <v>265</v>
      </c>
      <c r="BM382" s="226" t="s">
        <v>1225</v>
      </c>
    </row>
    <row r="383" s="2" customFormat="1">
      <c r="A383" s="41"/>
      <c r="B383" s="42"/>
      <c r="C383" s="43"/>
      <c r="D383" s="228" t="s">
        <v>197</v>
      </c>
      <c r="E383" s="43"/>
      <c r="F383" s="229" t="s">
        <v>871</v>
      </c>
      <c r="G383" s="43"/>
      <c r="H383" s="43"/>
      <c r="I383" s="230"/>
      <c r="J383" s="43"/>
      <c r="K383" s="43"/>
      <c r="L383" s="47"/>
      <c r="M383" s="231"/>
      <c r="N383" s="232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197</v>
      </c>
      <c r="AU383" s="20" t="s">
        <v>81</v>
      </c>
    </row>
    <row r="384" s="13" customFormat="1">
      <c r="A384" s="13"/>
      <c r="B384" s="233"/>
      <c r="C384" s="234"/>
      <c r="D384" s="235" t="s">
        <v>199</v>
      </c>
      <c r="E384" s="236" t="s">
        <v>19</v>
      </c>
      <c r="F384" s="237" t="s">
        <v>1226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199</v>
      </c>
      <c r="AU384" s="243" t="s">
        <v>81</v>
      </c>
      <c r="AV384" s="13" t="s">
        <v>79</v>
      </c>
      <c r="AW384" s="13" t="s">
        <v>33</v>
      </c>
      <c r="AX384" s="13" t="s">
        <v>72</v>
      </c>
      <c r="AY384" s="243" t="s">
        <v>187</v>
      </c>
    </row>
    <row r="385" s="13" customFormat="1">
      <c r="A385" s="13"/>
      <c r="B385" s="233"/>
      <c r="C385" s="234"/>
      <c r="D385" s="235" t="s">
        <v>199</v>
      </c>
      <c r="E385" s="236" t="s">
        <v>19</v>
      </c>
      <c r="F385" s="237" t="s">
        <v>450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199</v>
      </c>
      <c r="AU385" s="243" t="s">
        <v>81</v>
      </c>
      <c r="AV385" s="13" t="s">
        <v>79</v>
      </c>
      <c r="AW385" s="13" t="s">
        <v>33</v>
      </c>
      <c r="AX385" s="13" t="s">
        <v>72</v>
      </c>
      <c r="AY385" s="243" t="s">
        <v>187</v>
      </c>
    </row>
    <row r="386" s="13" customFormat="1">
      <c r="A386" s="13"/>
      <c r="B386" s="233"/>
      <c r="C386" s="234"/>
      <c r="D386" s="235" t="s">
        <v>199</v>
      </c>
      <c r="E386" s="236" t="s">
        <v>19</v>
      </c>
      <c r="F386" s="237" t="s">
        <v>855</v>
      </c>
      <c r="G386" s="234"/>
      <c r="H386" s="236" t="s">
        <v>19</v>
      </c>
      <c r="I386" s="238"/>
      <c r="J386" s="234"/>
      <c r="K386" s="234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199</v>
      </c>
      <c r="AU386" s="243" t="s">
        <v>81</v>
      </c>
      <c r="AV386" s="13" t="s">
        <v>79</v>
      </c>
      <c r="AW386" s="13" t="s">
        <v>33</v>
      </c>
      <c r="AX386" s="13" t="s">
        <v>72</v>
      </c>
      <c r="AY386" s="243" t="s">
        <v>187</v>
      </c>
    </row>
    <row r="387" s="13" customFormat="1">
      <c r="A387" s="13"/>
      <c r="B387" s="233"/>
      <c r="C387" s="234"/>
      <c r="D387" s="235" t="s">
        <v>199</v>
      </c>
      <c r="E387" s="236" t="s">
        <v>19</v>
      </c>
      <c r="F387" s="237" t="s">
        <v>1142</v>
      </c>
      <c r="G387" s="234"/>
      <c r="H387" s="236" t="s">
        <v>19</v>
      </c>
      <c r="I387" s="238"/>
      <c r="J387" s="234"/>
      <c r="K387" s="234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199</v>
      </c>
      <c r="AU387" s="243" t="s">
        <v>81</v>
      </c>
      <c r="AV387" s="13" t="s">
        <v>79</v>
      </c>
      <c r="AW387" s="13" t="s">
        <v>33</v>
      </c>
      <c r="AX387" s="13" t="s">
        <v>72</v>
      </c>
      <c r="AY387" s="243" t="s">
        <v>187</v>
      </c>
    </row>
    <row r="388" s="14" customFormat="1">
      <c r="A388" s="14"/>
      <c r="B388" s="244"/>
      <c r="C388" s="245"/>
      <c r="D388" s="235" t="s">
        <v>199</v>
      </c>
      <c r="E388" s="246" t="s">
        <v>19</v>
      </c>
      <c r="F388" s="247" t="s">
        <v>1143</v>
      </c>
      <c r="G388" s="245"/>
      <c r="H388" s="248">
        <v>1.44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199</v>
      </c>
      <c r="AU388" s="254" t="s">
        <v>81</v>
      </c>
      <c r="AV388" s="14" t="s">
        <v>81</v>
      </c>
      <c r="AW388" s="14" t="s">
        <v>33</v>
      </c>
      <c r="AX388" s="14" t="s">
        <v>72</v>
      </c>
      <c r="AY388" s="254" t="s">
        <v>187</v>
      </c>
    </row>
    <row r="389" s="13" customFormat="1">
      <c r="A389" s="13"/>
      <c r="B389" s="233"/>
      <c r="C389" s="234"/>
      <c r="D389" s="235" t="s">
        <v>199</v>
      </c>
      <c r="E389" s="236" t="s">
        <v>19</v>
      </c>
      <c r="F389" s="237" t="s">
        <v>1227</v>
      </c>
      <c r="G389" s="234"/>
      <c r="H389" s="236" t="s">
        <v>19</v>
      </c>
      <c r="I389" s="238"/>
      <c r="J389" s="234"/>
      <c r="K389" s="234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199</v>
      </c>
      <c r="AU389" s="243" t="s">
        <v>81</v>
      </c>
      <c r="AV389" s="13" t="s">
        <v>79</v>
      </c>
      <c r="AW389" s="13" t="s">
        <v>33</v>
      </c>
      <c r="AX389" s="13" t="s">
        <v>72</v>
      </c>
      <c r="AY389" s="243" t="s">
        <v>187</v>
      </c>
    </row>
    <row r="390" s="13" customFormat="1">
      <c r="A390" s="13"/>
      <c r="B390" s="233"/>
      <c r="C390" s="234"/>
      <c r="D390" s="235" t="s">
        <v>199</v>
      </c>
      <c r="E390" s="236" t="s">
        <v>19</v>
      </c>
      <c r="F390" s="237" t="s">
        <v>454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199</v>
      </c>
      <c r="AU390" s="243" t="s">
        <v>81</v>
      </c>
      <c r="AV390" s="13" t="s">
        <v>79</v>
      </c>
      <c r="AW390" s="13" t="s">
        <v>33</v>
      </c>
      <c r="AX390" s="13" t="s">
        <v>72</v>
      </c>
      <c r="AY390" s="243" t="s">
        <v>187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855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3" customFormat="1">
      <c r="A392" s="13"/>
      <c r="B392" s="233"/>
      <c r="C392" s="234"/>
      <c r="D392" s="235" t="s">
        <v>199</v>
      </c>
      <c r="E392" s="236" t="s">
        <v>19</v>
      </c>
      <c r="F392" s="237" t="s">
        <v>1142</v>
      </c>
      <c r="G392" s="234"/>
      <c r="H392" s="236" t="s">
        <v>19</v>
      </c>
      <c r="I392" s="238"/>
      <c r="J392" s="234"/>
      <c r="K392" s="234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199</v>
      </c>
      <c r="AU392" s="243" t="s">
        <v>81</v>
      </c>
      <c r="AV392" s="13" t="s">
        <v>79</v>
      </c>
      <c r="AW392" s="13" t="s">
        <v>33</v>
      </c>
      <c r="AX392" s="13" t="s">
        <v>72</v>
      </c>
      <c r="AY392" s="243" t="s">
        <v>187</v>
      </c>
    </row>
    <row r="393" s="14" customFormat="1">
      <c r="A393" s="14"/>
      <c r="B393" s="244"/>
      <c r="C393" s="245"/>
      <c r="D393" s="235" t="s">
        <v>199</v>
      </c>
      <c r="E393" s="246" t="s">
        <v>19</v>
      </c>
      <c r="F393" s="247" t="s">
        <v>1143</v>
      </c>
      <c r="G393" s="245"/>
      <c r="H393" s="248">
        <v>1.44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199</v>
      </c>
      <c r="AU393" s="254" t="s">
        <v>81</v>
      </c>
      <c r="AV393" s="14" t="s">
        <v>81</v>
      </c>
      <c r="AW393" s="14" t="s">
        <v>33</v>
      </c>
      <c r="AX393" s="14" t="s">
        <v>72</v>
      </c>
      <c r="AY393" s="254" t="s">
        <v>187</v>
      </c>
    </row>
    <row r="394" s="16" customFormat="1">
      <c r="A394" s="16"/>
      <c r="B394" s="279"/>
      <c r="C394" s="280"/>
      <c r="D394" s="235" t="s">
        <v>199</v>
      </c>
      <c r="E394" s="281" t="s">
        <v>19</v>
      </c>
      <c r="F394" s="282" t="s">
        <v>763</v>
      </c>
      <c r="G394" s="280"/>
      <c r="H394" s="283">
        <v>2.8799999999999999</v>
      </c>
      <c r="I394" s="284"/>
      <c r="J394" s="280"/>
      <c r="K394" s="280"/>
      <c r="L394" s="285"/>
      <c r="M394" s="286"/>
      <c r="N394" s="287"/>
      <c r="O394" s="287"/>
      <c r="P394" s="287"/>
      <c r="Q394" s="287"/>
      <c r="R394" s="287"/>
      <c r="S394" s="287"/>
      <c r="T394" s="288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T394" s="289" t="s">
        <v>199</v>
      </c>
      <c r="AU394" s="289" t="s">
        <v>81</v>
      </c>
      <c r="AV394" s="16" t="s">
        <v>230</v>
      </c>
      <c r="AW394" s="16" t="s">
        <v>33</v>
      </c>
      <c r="AX394" s="16" t="s">
        <v>72</v>
      </c>
      <c r="AY394" s="289" t="s">
        <v>187</v>
      </c>
    </row>
    <row r="395" s="13" customFormat="1">
      <c r="A395" s="13"/>
      <c r="B395" s="233"/>
      <c r="C395" s="234"/>
      <c r="D395" s="235" t="s">
        <v>199</v>
      </c>
      <c r="E395" s="236" t="s">
        <v>19</v>
      </c>
      <c r="F395" s="237" t="s">
        <v>1228</v>
      </c>
      <c r="G395" s="234"/>
      <c r="H395" s="236" t="s">
        <v>19</v>
      </c>
      <c r="I395" s="238"/>
      <c r="J395" s="234"/>
      <c r="K395" s="234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199</v>
      </c>
      <c r="AU395" s="243" t="s">
        <v>81</v>
      </c>
      <c r="AV395" s="13" t="s">
        <v>79</v>
      </c>
      <c r="AW395" s="13" t="s">
        <v>33</v>
      </c>
      <c r="AX395" s="13" t="s">
        <v>72</v>
      </c>
      <c r="AY395" s="243" t="s">
        <v>187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450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3" customFormat="1">
      <c r="A397" s="13"/>
      <c r="B397" s="233"/>
      <c r="C397" s="234"/>
      <c r="D397" s="235" t="s">
        <v>199</v>
      </c>
      <c r="E397" s="236" t="s">
        <v>19</v>
      </c>
      <c r="F397" s="237" t="s">
        <v>855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199</v>
      </c>
      <c r="AU397" s="243" t="s">
        <v>81</v>
      </c>
      <c r="AV397" s="13" t="s">
        <v>79</v>
      </c>
      <c r="AW397" s="13" t="s">
        <v>33</v>
      </c>
      <c r="AX397" s="13" t="s">
        <v>72</v>
      </c>
      <c r="AY397" s="243" t="s">
        <v>187</v>
      </c>
    </row>
    <row r="398" s="13" customFormat="1">
      <c r="A398" s="13"/>
      <c r="B398" s="233"/>
      <c r="C398" s="234"/>
      <c r="D398" s="235" t="s">
        <v>199</v>
      </c>
      <c r="E398" s="236" t="s">
        <v>19</v>
      </c>
      <c r="F398" s="237" t="s">
        <v>873</v>
      </c>
      <c r="G398" s="234"/>
      <c r="H398" s="236" t="s">
        <v>19</v>
      </c>
      <c r="I398" s="238"/>
      <c r="J398" s="234"/>
      <c r="K398" s="234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199</v>
      </c>
      <c r="AU398" s="243" t="s">
        <v>81</v>
      </c>
      <c r="AV398" s="13" t="s">
        <v>79</v>
      </c>
      <c r="AW398" s="13" t="s">
        <v>33</v>
      </c>
      <c r="AX398" s="13" t="s">
        <v>72</v>
      </c>
      <c r="AY398" s="243" t="s">
        <v>187</v>
      </c>
    </row>
    <row r="399" s="14" customFormat="1">
      <c r="A399" s="14"/>
      <c r="B399" s="244"/>
      <c r="C399" s="245"/>
      <c r="D399" s="235" t="s">
        <v>199</v>
      </c>
      <c r="E399" s="246" t="s">
        <v>19</v>
      </c>
      <c r="F399" s="247" t="s">
        <v>1046</v>
      </c>
      <c r="G399" s="245"/>
      <c r="H399" s="248">
        <v>2.9550000000000001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199</v>
      </c>
      <c r="AU399" s="254" t="s">
        <v>81</v>
      </c>
      <c r="AV399" s="14" t="s">
        <v>81</v>
      </c>
      <c r="AW399" s="14" t="s">
        <v>33</v>
      </c>
      <c r="AX399" s="14" t="s">
        <v>72</v>
      </c>
      <c r="AY399" s="254" t="s">
        <v>187</v>
      </c>
    </row>
    <row r="400" s="13" customFormat="1">
      <c r="A400" s="13"/>
      <c r="B400" s="233"/>
      <c r="C400" s="234"/>
      <c r="D400" s="235" t="s">
        <v>199</v>
      </c>
      <c r="E400" s="236" t="s">
        <v>19</v>
      </c>
      <c r="F400" s="237" t="s">
        <v>1229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199</v>
      </c>
      <c r="AU400" s="243" t="s">
        <v>81</v>
      </c>
      <c r="AV400" s="13" t="s">
        <v>79</v>
      </c>
      <c r="AW400" s="13" t="s">
        <v>33</v>
      </c>
      <c r="AX400" s="13" t="s">
        <v>72</v>
      </c>
      <c r="AY400" s="243" t="s">
        <v>187</v>
      </c>
    </row>
    <row r="401" s="13" customFormat="1">
      <c r="A401" s="13"/>
      <c r="B401" s="233"/>
      <c r="C401" s="234"/>
      <c r="D401" s="235" t="s">
        <v>199</v>
      </c>
      <c r="E401" s="236" t="s">
        <v>19</v>
      </c>
      <c r="F401" s="237" t="s">
        <v>450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199</v>
      </c>
      <c r="AU401" s="243" t="s">
        <v>81</v>
      </c>
      <c r="AV401" s="13" t="s">
        <v>79</v>
      </c>
      <c r="AW401" s="13" t="s">
        <v>33</v>
      </c>
      <c r="AX401" s="13" t="s">
        <v>72</v>
      </c>
      <c r="AY401" s="243" t="s">
        <v>187</v>
      </c>
    </row>
    <row r="402" s="13" customFormat="1">
      <c r="A402" s="13"/>
      <c r="B402" s="233"/>
      <c r="C402" s="234"/>
      <c r="D402" s="235" t="s">
        <v>199</v>
      </c>
      <c r="E402" s="236" t="s">
        <v>19</v>
      </c>
      <c r="F402" s="237" t="s">
        <v>855</v>
      </c>
      <c r="G402" s="234"/>
      <c r="H402" s="236" t="s">
        <v>19</v>
      </c>
      <c r="I402" s="238"/>
      <c r="J402" s="234"/>
      <c r="K402" s="234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199</v>
      </c>
      <c r="AU402" s="243" t="s">
        <v>81</v>
      </c>
      <c r="AV402" s="13" t="s">
        <v>79</v>
      </c>
      <c r="AW402" s="13" t="s">
        <v>33</v>
      </c>
      <c r="AX402" s="13" t="s">
        <v>72</v>
      </c>
      <c r="AY402" s="243" t="s">
        <v>187</v>
      </c>
    </row>
    <row r="403" s="13" customFormat="1">
      <c r="A403" s="13"/>
      <c r="B403" s="233"/>
      <c r="C403" s="234"/>
      <c r="D403" s="235" t="s">
        <v>199</v>
      </c>
      <c r="E403" s="236" t="s">
        <v>19</v>
      </c>
      <c r="F403" s="237" t="s">
        <v>873</v>
      </c>
      <c r="G403" s="234"/>
      <c r="H403" s="236" t="s">
        <v>19</v>
      </c>
      <c r="I403" s="238"/>
      <c r="J403" s="234"/>
      <c r="K403" s="234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199</v>
      </c>
      <c r="AU403" s="243" t="s">
        <v>81</v>
      </c>
      <c r="AV403" s="13" t="s">
        <v>79</v>
      </c>
      <c r="AW403" s="13" t="s">
        <v>33</v>
      </c>
      <c r="AX403" s="13" t="s">
        <v>72</v>
      </c>
      <c r="AY403" s="243" t="s">
        <v>187</v>
      </c>
    </row>
    <row r="404" s="14" customFormat="1">
      <c r="A404" s="14"/>
      <c r="B404" s="244"/>
      <c r="C404" s="245"/>
      <c r="D404" s="235" t="s">
        <v>199</v>
      </c>
      <c r="E404" s="246" t="s">
        <v>19</v>
      </c>
      <c r="F404" s="247" t="s">
        <v>1147</v>
      </c>
      <c r="G404" s="245"/>
      <c r="H404" s="248">
        <v>1.8899999999999999</v>
      </c>
      <c r="I404" s="249"/>
      <c r="J404" s="245"/>
      <c r="K404" s="245"/>
      <c r="L404" s="250"/>
      <c r="M404" s="251"/>
      <c r="N404" s="252"/>
      <c r="O404" s="252"/>
      <c r="P404" s="252"/>
      <c r="Q404" s="252"/>
      <c r="R404" s="252"/>
      <c r="S404" s="252"/>
      <c r="T404" s="25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4" t="s">
        <v>199</v>
      </c>
      <c r="AU404" s="254" t="s">
        <v>81</v>
      </c>
      <c r="AV404" s="14" t="s">
        <v>81</v>
      </c>
      <c r="AW404" s="14" t="s">
        <v>33</v>
      </c>
      <c r="AX404" s="14" t="s">
        <v>72</v>
      </c>
      <c r="AY404" s="254" t="s">
        <v>187</v>
      </c>
    </row>
    <row r="405" s="13" customFormat="1">
      <c r="A405" s="13"/>
      <c r="B405" s="233"/>
      <c r="C405" s="234"/>
      <c r="D405" s="235" t="s">
        <v>199</v>
      </c>
      <c r="E405" s="236" t="s">
        <v>19</v>
      </c>
      <c r="F405" s="237" t="s">
        <v>1230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199</v>
      </c>
      <c r="AU405" s="243" t="s">
        <v>81</v>
      </c>
      <c r="AV405" s="13" t="s">
        <v>79</v>
      </c>
      <c r="AW405" s="13" t="s">
        <v>33</v>
      </c>
      <c r="AX405" s="13" t="s">
        <v>72</v>
      </c>
      <c r="AY405" s="243" t="s">
        <v>187</v>
      </c>
    </row>
    <row r="406" s="13" customFormat="1">
      <c r="A406" s="13"/>
      <c r="B406" s="233"/>
      <c r="C406" s="234"/>
      <c r="D406" s="235" t="s">
        <v>199</v>
      </c>
      <c r="E406" s="236" t="s">
        <v>19</v>
      </c>
      <c r="F406" s="237" t="s">
        <v>452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199</v>
      </c>
      <c r="AU406" s="243" t="s">
        <v>81</v>
      </c>
      <c r="AV406" s="13" t="s">
        <v>79</v>
      </c>
      <c r="AW406" s="13" t="s">
        <v>33</v>
      </c>
      <c r="AX406" s="13" t="s">
        <v>72</v>
      </c>
      <c r="AY406" s="243" t="s">
        <v>187</v>
      </c>
    </row>
    <row r="407" s="13" customFormat="1">
      <c r="A407" s="13"/>
      <c r="B407" s="233"/>
      <c r="C407" s="234"/>
      <c r="D407" s="235" t="s">
        <v>199</v>
      </c>
      <c r="E407" s="236" t="s">
        <v>19</v>
      </c>
      <c r="F407" s="237" t="s">
        <v>855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199</v>
      </c>
      <c r="AU407" s="243" t="s">
        <v>81</v>
      </c>
      <c r="AV407" s="13" t="s">
        <v>79</v>
      </c>
      <c r="AW407" s="13" t="s">
        <v>33</v>
      </c>
      <c r="AX407" s="13" t="s">
        <v>72</v>
      </c>
      <c r="AY407" s="243" t="s">
        <v>187</v>
      </c>
    </row>
    <row r="408" s="13" customFormat="1">
      <c r="A408" s="13"/>
      <c r="B408" s="233"/>
      <c r="C408" s="234"/>
      <c r="D408" s="235" t="s">
        <v>199</v>
      </c>
      <c r="E408" s="236" t="s">
        <v>19</v>
      </c>
      <c r="F408" s="237" t="s">
        <v>873</v>
      </c>
      <c r="G408" s="234"/>
      <c r="H408" s="236" t="s">
        <v>19</v>
      </c>
      <c r="I408" s="238"/>
      <c r="J408" s="234"/>
      <c r="K408" s="234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199</v>
      </c>
      <c r="AU408" s="243" t="s">
        <v>81</v>
      </c>
      <c r="AV408" s="13" t="s">
        <v>79</v>
      </c>
      <c r="AW408" s="13" t="s">
        <v>33</v>
      </c>
      <c r="AX408" s="13" t="s">
        <v>72</v>
      </c>
      <c r="AY408" s="243" t="s">
        <v>187</v>
      </c>
    </row>
    <row r="409" s="14" customFormat="1">
      <c r="A409" s="14"/>
      <c r="B409" s="244"/>
      <c r="C409" s="245"/>
      <c r="D409" s="235" t="s">
        <v>199</v>
      </c>
      <c r="E409" s="246" t="s">
        <v>19</v>
      </c>
      <c r="F409" s="247" t="s">
        <v>209</v>
      </c>
      <c r="G409" s="245"/>
      <c r="H409" s="248">
        <v>1.1819999999999999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199</v>
      </c>
      <c r="AU409" s="254" t="s">
        <v>81</v>
      </c>
      <c r="AV409" s="14" t="s">
        <v>81</v>
      </c>
      <c r="AW409" s="14" t="s">
        <v>33</v>
      </c>
      <c r="AX409" s="14" t="s">
        <v>72</v>
      </c>
      <c r="AY409" s="254" t="s">
        <v>187</v>
      </c>
    </row>
    <row r="410" s="13" customFormat="1">
      <c r="A410" s="13"/>
      <c r="B410" s="233"/>
      <c r="C410" s="234"/>
      <c r="D410" s="235" t="s">
        <v>199</v>
      </c>
      <c r="E410" s="236" t="s">
        <v>19</v>
      </c>
      <c r="F410" s="237" t="s">
        <v>1231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199</v>
      </c>
      <c r="AU410" s="243" t="s">
        <v>81</v>
      </c>
      <c r="AV410" s="13" t="s">
        <v>79</v>
      </c>
      <c r="AW410" s="13" t="s">
        <v>33</v>
      </c>
      <c r="AX410" s="13" t="s">
        <v>72</v>
      </c>
      <c r="AY410" s="243" t="s">
        <v>187</v>
      </c>
    </row>
    <row r="411" s="13" customFormat="1">
      <c r="A411" s="13"/>
      <c r="B411" s="233"/>
      <c r="C411" s="234"/>
      <c r="D411" s="235" t="s">
        <v>199</v>
      </c>
      <c r="E411" s="236" t="s">
        <v>19</v>
      </c>
      <c r="F411" s="237" t="s">
        <v>454</v>
      </c>
      <c r="G411" s="234"/>
      <c r="H411" s="236" t="s">
        <v>19</v>
      </c>
      <c r="I411" s="238"/>
      <c r="J411" s="234"/>
      <c r="K411" s="234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199</v>
      </c>
      <c r="AU411" s="243" t="s">
        <v>81</v>
      </c>
      <c r="AV411" s="13" t="s">
        <v>79</v>
      </c>
      <c r="AW411" s="13" t="s">
        <v>33</v>
      </c>
      <c r="AX411" s="13" t="s">
        <v>72</v>
      </c>
      <c r="AY411" s="243" t="s">
        <v>187</v>
      </c>
    </row>
    <row r="412" s="13" customFormat="1">
      <c r="A412" s="13"/>
      <c r="B412" s="233"/>
      <c r="C412" s="234"/>
      <c r="D412" s="235" t="s">
        <v>199</v>
      </c>
      <c r="E412" s="236" t="s">
        <v>19</v>
      </c>
      <c r="F412" s="237" t="s">
        <v>855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199</v>
      </c>
      <c r="AU412" s="243" t="s">
        <v>81</v>
      </c>
      <c r="AV412" s="13" t="s">
        <v>79</v>
      </c>
      <c r="AW412" s="13" t="s">
        <v>33</v>
      </c>
      <c r="AX412" s="13" t="s">
        <v>72</v>
      </c>
      <c r="AY412" s="243" t="s">
        <v>187</v>
      </c>
    </row>
    <row r="413" s="13" customFormat="1">
      <c r="A413" s="13"/>
      <c r="B413" s="233"/>
      <c r="C413" s="234"/>
      <c r="D413" s="235" t="s">
        <v>199</v>
      </c>
      <c r="E413" s="236" t="s">
        <v>19</v>
      </c>
      <c r="F413" s="237" t="s">
        <v>873</v>
      </c>
      <c r="G413" s="234"/>
      <c r="H413" s="236" t="s">
        <v>19</v>
      </c>
      <c r="I413" s="238"/>
      <c r="J413" s="234"/>
      <c r="K413" s="234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199</v>
      </c>
      <c r="AU413" s="243" t="s">
        <v>81</v>
      </c>
      <c r="AV413" s="13" t="s">
        <v>79</v>
      </c>
      <c r="AW413" s="13" t="s">
        <v>33</v>
      </c>
      <c r="AX413" s="13" t="s">
        <v>72</v>
      </c>
      <c r="AY413" s="243" t="s">
        <v>187</v>
      </c>
    </row>
    <row r="414" s="14" customFormat="1">
      <c r="A414" s="14"/>
      <c r="B414" s="244"/>
      <c r="C414" s="245"/>
      <c r="D414" s="235" t="s">
        <v>199</v>
      </c>
      <c r="E414" s="246" t="s">
        <v>19</v>
      </c>
      <c r="F414" s="247" t="s">
        <v>1051</v>
      </c>
      <c r="G414" s="245"/>
      <c r="H414" s="248">
        <v>1.7729999999999999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199</v>
      </c>
      <c r="AU414" s="254" t="s">
        <v>81</v>
      </c>
      <c r="AV414" s="14" t="s">
        <v>81</v>
      </c>
      <c r="AW414" s="14" t="s">
        <v>33</v>
      </c>
      <c r="AX414" s="14" t="s">
        <v>72</v>
      </c>
      <c r="AY414" s="254" t="s">
        <v>187</v>
      </c>
    </row>
    <row r="415" s="13" customFormat="1">
      <c r="A415" s="13"/>
      <c r="B415" s="233"/>
      <c r="C415" s="234"/>
      <c r="D415" s="235" t="s">
        <v>199</v>
      </c>
      <c r="E415" s="236" t="s">
        <v>19</v>
      </c>
      <c r="F415" s="237" t="s">
        <v>1232</v>
      </c>
      <c r="G415" s="234"/>
      <c r="H415" s="236" t="s">
        <v>19</v>
      </c>
      <c r="I415" s="238"/>
      <c r="J415" s="234"/>
      <c r="K415" s="234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199</v>
      </c>
      <c r="AU415" s="243" t="s">
        <v>81</v>
      </c>
      <c r="AV415" s="13" t="s">
        <v>79</v>
      </c>
      <c r="AW415" s="13" t="s">
        <v>33</v>
      </c>
      <c r="AX415" s="13" t="s">
        <v>72</v>
      </c>
      <c r="AY415" s="243" t="s">
        <v>187</v>
      </c>
    </row>
    <row r="416" s="13" customFormat="1">
      <c r="A416" s="13"/>
      <c r="B416" s="233"/>
      <c r="C416" s="234"/>
      <c r="D416" s="235" t="s">
        <v>199</v>
      </c>
      <c r="E416" s="236" t="s">
        <v>19</v>
      </c>
      <c r="F416" s="237" t="s">
        <v>454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199</v>
      </c>
      <c r="AU416" s="243" t="s">
        <v>81</v>
      </c>
      <c r="AV416" s="13" t="s">
        <v>79</v>
      </c>
      <c r="AW416" s="13" t="s">
        <v>33</v>
      </c>
      <c r="AX416" s="13" t="s">
        <v>72</v>
      </c>
      <c r="AY416" s="243" t="s">
        <v>187</v>
      </c>
    </row>
    <row r="417" s="13" customFormat="1">
      <c r="A417" s="13"/>
      <c r="B417" s="233"/>
      <c r="C417" s="234"/>
      <c r="D417" s="235" t="s">
        <v>199</v>
      </c>
      <c r="E417" s="236" t="s">
        <v>19</v>
      </c>
      <c r="F417" s="237" t="s">
        <v>855</v>
      </c>
      <c r="G417" s="234"/>
      <c r="H417" s="236" t="s">
        <v>19</v>
      </c>
      <c r="I417" s="238"/>
      <c r="J417" s="234"/>
      <c r="K417" s="234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199</v>
      </c>
      <c r="AU417" s="243" t="s">
        <v>81</v>
      </c>
      <c r="AV417" s="13" t="s">
        <v>79</v>
      </c>
      <c r="AW417" s="13" t="s">
        <v>33</v>
      </c>
      <c r="AX417" s="13" t="s">
        <v>72</v>
      </c>
      <c r="AY417" s="243" t="s">
        <v>187</v>
      </c>
    </row>
    <row r="418" s="13" customFormat="1">
      <c r="A418" s="13"/>
      <c r="B418" s="233"/>
      <c r="C418" s="234"/>
      <c r="D418" s="235" t="s">
        <v>199</v>
      </c>
      <c r="E418" s="236" t="s">
        <v>19</v>
      </c>
      <c r="F418" s="237" t="s">
        <v>873</v>
      </c>
      <c r="G418" s="234"/>
      <c r="H418" s="236" t="s">
        <v>19</v>
      </c>
      <c r="I418" s="238"/>
      <c r="J418" s="234"/>
      <c r="K418" s="234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199</v>
      </c>
      <c r="AU418" s="243" t="s">
        <v>81</v>
      </c>
      <c r="AV418" s="13" t="s">
        <v>79</v>
      </c>
      <c r="AW418" s="13" t="s">
        <v>33</v>
      </c>
      <c r="AX418" s="13" t="s">
        <v>72</v>
      </c>
      <c r="AY418" s="243" t="s">
        <v>187</v>
      </c>
    </row>
    <row r="419" s="14" customFormat="1">
      <c r="A419" s="14"/>
      <c r="B419" s="244"/>
      <c r="C419" s="245"/>
      <c r="D419" s="235" t="s">
        <v>199</v>
      </c>
      <c r="E419" s="246" t="s">
        <v>19</v>
      </c>
      <c r="F419" s="247" t="s">
        <v>1147</v>
      </c>
      <c r="G419" s="245"/>
      <c r="H419" s="248">
        <v>1.8899999999999999</v>
      </c>
      <c r="I419" s="249"/>
      <c r="J419" s="245"/>
      <c r="K419" s="245"/>
      <c r="L419" s="250"/>
      <c r="M419" s="251"/>
      <c r="N419" s="252"/>
      <c r="O419" s="252"/>
      <c r="P419" s="252"/>
      <c r="Q419" s="252"/>
      <c r="R419" s="252"/>
      <c r="S419" s="252"/>
      <c r="T419" s="253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4" t="s">
        <v>199</v>
      </c>
      <c r="AU419" s="254" t="s">
        <v>81</v>
      </c>
      <c r="AV419" s="14" t="s">
        <v>81</v>
      </c>
      <c r="AW419" s="14" t="s">
        <v>33</v>
      </c>
      <c r="AX419" s="14" t="s">
        <v>72</v>
      </c>
      <c r="AY419" s="254" t="s">
        <v>187</v>
      </c>
    </row>
    <row r="420" s="16" customFormat="1">
      <c r="A420" s="16"/>
      <c r="B420" s="279"/>
      <c r="C420" s="280"/>
      <c r="D420" s="235" t="s">
        <v>199</v>
      </c>
      <c r="E420" s="281" t="s">
        <v>19</v>
      </c>
      <c r="F420" s="282" t="s">
        <v>763</v>
      </c>
      <c r="G420" s="280"/>
      <c r="H420" s="283">
        <v>9.6899999999999995</v>
      </c>
      <c r="I420" s="284"/>
      <c r="J420" s="280"/>
      <c r="K420" s="280"/>
      <c r="L420" s="285"/>
      <c r="M420" s="286"/>
      <c r="N420" s="287"/>
      <c r="O420" s="287"/>
      <c r="P420" s="287"/>
      <c r="Q420" s="287"/>
      <c r="R420" s="287"/>
      <c r="S420" s="287"/>
      <c r="T420" s="288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T420" s="289" t="s">
        <v>199</v>
      </c>
      <c r="AU420" s="289" t="s">
        <v>81</v>
      </c>
      <c r="AV420" s="16" t="s">
        <v>230</v>
      </c>
      <c r="AW420" s="16" t="s">
        <v>33</v>
      </c>
      <c r="AX420" s="16" t="s">
        <v>72</v>
      </c>
      <c r="AY420" s="289" t="s">
        <v>187</v>
      </c>
    </row>
    <row r="421" s="15" customFormat="1">
      <c r="A421" s="15"/>
      <c r="B421" s="255"/>
      <c r="C421" s="256"/>
      <c r="D421" s="235" t="s">
        <v>199</v>
      </c>
      <c r="E421" s="257" t="s">
        <v>19</v>
      </c>
      <c r="F421" s="258" t="s">
        <v>210</v>
      </c>
      <c r="G421" s="256"/>
      <c r="H421" s="259">
        <v>12.57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5" t="s">
        <v>199</v>
      </c>
      <c r="AU421" s="265" t="s">
        <v>81</v>
      </c>
      <c r="AV421" s="15" t="s">
        <v>195</v>
      </c>
      <c r="AW421" s="15" t="s">
        <v>33</v>
      </c>
      <c r="AX421" s="15" t="s">
        <v>79</v>
      </c>
      <c r="AY421" s="265" t="s">
        <v>187</v>
      </c>
    </row>
    <row r="422" s="2" customFormat="1" ht="16.5" customHeight="1">
      <c r="A422" s="41"/>
      <c r="B422" s="42"/>
      <c r="C422" s="269" t="s">
        <v>772</v>
      </c>
      <c r="D422" s="269" t="s">
        <v>648</v>
      </c>
      <c r="E422" s="270" t="s">
        <v>863</v>
      </c>
      <c r="F422" s="271" t="s">
        <v>864</v>
      </c>
      <c r="G422" s="272" t="s">
        <v>193</v>
      </c>
      <c r="H422" s="273">
        <v>13.827</v>
      </c>
      <c r="I422" s="274"/>
      <c r="J422" s="275">
        <f>ROUND(I422*H422,2)</f>
        <v>0</v>
      </c>
      <c r="K422" s="271" t="s">
        <v>194</v>
      </c>
      <c r="L422" s="276"/>
      <c r="M422" s="277" t="s">
        <v>19</v>
      </c>
      <c r="N422" s="278" t="s">
        <v>43</v>
      </c>
      <c r="O422" s="87"/>
      <c r="P422" s="224">
        <f>O422*H422</f>
        <v>0</v>
      </c>
      <c r="Q422" s="224">
        <v>2.0000000000000002E-05</v>
      </c>
      <c r="R422" s="224">
        <f>Q422*H422</f>
        <v>0.00027654000000000003</v>
      </c>
      <c r="S422" s="224">
        <v>0</v>
      </c>
      <c r="T422" s="225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6" t="s">
        <v>745</v>
      </c>
      <c r="AT422" s="226" t="s">
        <v>648</v>
      </c>
      <c r="AU422" s="226" t="s">
        <v>81</v>
      </c>
      <c r="AY422" s="20" t="s">
        <v>187</v>
      </c>
      <c r="BE422" s="227">
        <f>IF(N422="základní",J422,0)</f>
        <v>0</v>
      </c>
      <c r="BF422" s="227">
        <f>IF(N422="snížená",J422,0)</f>
        <v>0</v>
      </c>
      <c r="BG422" s="227">
        <f>IF(N422="zákl. přenesená",J422,0)</f>
        <v>0</v>
      </c>
      <c r="BH422" s="227">
        <f>IF(N422="sníž. přenesená",J422,0)</f>
        <v>0</v>
      </c>
      <c r="BI422" s="227">
        <f>IF(N422="nulová",J422,0)</f>
        <v>0</v>
      </c>
      <c r="BJ422" s="20" t="s">
        <v>79</v>
      </c>
      <c r="BK422" s="227">
        <f>ROUND(I422*H422,2)</f>
        <v>0</v>
      </c>
      <c r="BL422" s="20" t="s">
        <v>265</v>
      </c>
      <c r="BM422" s="226" t="s">
        <v>1233</v>
      </c>
    </row>
    <row r="423" s="13" customFormat="1">
      <c r="A423" s="13"/>
      <c r="B423" s="233"/>
      <c r="C423" s="234"/>
      <c r="D423" s="235" t="s">
        <v>199</v>
      </c>
      <c r="E423" s="236" t="s">
        <v>19</v>
      </c>
      <c r="F423" s="237" t="s">
        <v>1226</v>
      </c>
      <c r="G423" s="234"/>
      <c r="H423" s="236" t="s">
        <v>19</v>
      </c>
      <c r="I423" s="238"/>
      <c r="J423" s="234"/>
      <c r="K423" s="234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199</v>
      </c>
      <c r="AU423" s="243" t="s">
        <v>81</v>
      </c>
      <c r="AV423" s="13" t="s">
        <v>79</v>
      </c>
      <c r="AW423" s="13" t="s">
        <v>33</v>
      </c>
      <c r="AX423" s="13" t="s">
        <v>72</v>
      </c>
      <c r="AY423" s="243" t="s">
        <v>187</v>
      </c>
    </row>
    <row r="424" s="13" customFormat="1">
      <c r="A424" s="13"/>
      <c r="B424" s="233"/>
      <c r="C424" s="234"/>
      <c r="D424" s="235" t="s">
        <v>199</v>
      </c>
      <c r="E424" s="236" t="s">
        <v>19</v>
      </c>
      <c r="F424" s="237" t="s">
        <v>450</v>
      </c>
      <c r="G424" s="234"/>
      <c r="H424" s="236" t="s">
        <v>19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199</v>
      </c>
      <c r="AU424" s="243" t="s">
        <v>81</v>
      </c>
      <c r="AV424" s="13" t="s">
        <v>79</v>
      </c>
      <c r="AW424" s="13" t="s">
        <v>33</v>
      </c>
      <c r="AX424" s="13" t="s">
        <v>72</v>
      </c>
      <c r="AY424" s="243" t="s">
        <v>187</v>
      </c>
    </row>
    <row r="425" s="13" customFormat="1">
      <c r="A425" s="13"/>
      <c r="B425" s="233"/>
      <c r="C425" s="234"/>
      <c r="D425" s="235" t="s">
        <v>199</v>
      </c>
      <c r="E425" s="236" t="s">
        <v>19</v>
      </c>
      <c r="F425" s="237" t="s">
        <v>855</v>
      </c>
      <c r="G425" s="234"/>
      <c r="H425" s="236" t="s">
        <v>19</v>
      </c>
      <c r="I425" s="238"/>
      <c r="J425" s="234"/>
      <c r="K425" s="234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199</v>
      </c>
      <c r="AU425" s="243" t="s">
        <v>81</v>
      </c>
      <c r="AV425" s="13" t="s">
        <v>79</v>
      </c>
      <c r="AW425" s="13" t="s">
        <v>33</v>
      </c>
      <c r="AX425" s="13" t="s">
        <v>72</v>
      </c>
      <c r="AY425" s="243" t="s">
        <v>187</v>
      </c>
    </row>
    <row r="426" s="13" customFormat="1">
      <c r="A426" s="13"/>
      <c r="B426" s="233"/>
      <c r="C426" s="234"/>
      <c r="D426" s="235" t="s">
        <v>199</v>
      </c>
      <c r="E426" s="236" t="s">
        <v>19</v>
      </c>
      <c r="F426" s="237" t="s">
        <v>1142</v>
      </c>
      <c r="G426" s="234"/>
      <c r="H426" s="236" t="s">
        <v>19</v>
      </c>
      <c r="I426" s="238"/>
      <c r="J426" s="234"/>
      <c r="K426" s="234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199</v>
      </c>
      <c r="AU426" s="243" t="s">
        <v>81</v>
      </c>
      <c r="AV426" s="13" t="s">
        <v>79</v>
      </c>
      <c r="AW426" s="13" t="s">
        <v>33</v>
      </c>
      <c r="AX426" s="13" t="s">
        <v>72</v>
      </c>
      <c r="AY426" s="243" t="s">
        <v>187</v>
      </c>
    </row>
    <row r="427" s="14" customFormat="1">
      <c r="A427" s="14"/>
      <c r="B427" s="244"/>
      <c r="C427" s="245"/>
      <c r="D427" s="235" t="s">
        <v>199</v>
      </c>
      <c r="E427" s="246" t="s">
        <v>19</v>
      </c>
      <c r="F427" s="247" t="s">
        <v>1143</v>
      </c>
      <c r="G427" s="245"/>
      <c r="H427" s="248">
        <v>1.44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199</v>
      </c>
      <c r="AU427" s="254" t="s">
        <v>81</v>
      </c>
      <c r="AV427" s="14" t="s">
        <v>81</v>
      </c>
      <c r="AW427" s="14" t="s">
        <v>33</v>
      </c>
      <c r="AX427" s="14" t="s">
        <v>72</v>
      </c>
      <c r="AY427" s="254" t="s">
        <v>187</v>
      </c>
    </row>
    <row r="428" s="13" customFormat="1">
      <c r="A428" s="13"/>
      <c r="B428" s="233"/>
      <c r="C428" s="234"/>
      <c r="D428" s="235" t="s">
        <v>199</v>
      </c>
      <c r="E428" s="236" t="s">
        <v>19</v>
      </c>
      <c r="F428" s="237" t="s">
        <v>1227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199</v>
      </c>
      <c r="AU428" s="243" t="s">
        <v>81</v>
      </c>
      <c r="AV428" s="13" t="s">
        <v>79</v>
      </c>
      <c r="AW428" s="13" t="s">
        <v>33</v>
      </c>
      <c r="AX428" s="13" t="s">
        <v>72</v>
      </c>
      <c r="AY428" s="243" t="s">
        <v>187</v>
      </c>
    </row>
    <row r="429" s="13" customFormat="1">
      <c r="A429" s="13"/>
      <c r="B429" s="233"/>
      <c r="C429" s="234"/>
      <c r="D429" s="235" t="s">
        <v>199</v>
      </c>
      <c r="E429" s="236" t="s">
        <v>19</v>
      </c>
      <c r="F429" s="237" t="s">
        <v>454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199</v>
      </c>
      <c r="AU429" s="243" t="s">
        <v>81</v>
      </c>
      <c r="AV429" s="13" t="s">
        <v>79</v>
      </c>
      <c r="AW429" s="13" t="s">
        <v>33</v>
      </c>
      <c r="AX429" s="13" t="s">
        <v>72</v>
      </c>
      <c r="AY429" s="243" t="s">
        <v>187</v>
      </c>
    </row>
    <row r="430" s="13" customFormat="1">
      <c r="A430" s="13"/>
      <c r="B430" s="233"/>
      <c r="C430" s="234"/>
      <c r="D430" s="235" t="s">
        <v>199</v>
      </c>
      <c r="E430" s="236" t="s">
        <v>19</v>
      </c>
      <c r="F430" s="237" t="s">
        <v>855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199</v>
      </c>
      <c r="AU430" s="243" t="s">
        <v>81</v>
      </c>
      <c r="AV430" s="13" t="s">
        <v>79</v>
      </c>
      <c r="AW430" s="13" t="s">
        <v>33</v>
      </c>
      <c r="AX430" s="13" t="s">
        <v>72</v>
      </c>
      <c r="AY430" s="243" t="s">
        <v>187</v>
      </c>
    </row>
    <row r="431" s="13" customFormat="1">
      <c r="A431" s="13"/>
      <c r="B431" s="233"/>
      <c r="C431" s="234"/>
      <c r="D431" s="235" t="s">
        <v>199</v>
      </c>
      <c r="E431" s="236" t="s">
        <v>19</v>
      </c>
      <c r="F431" s="237" t="s">
        <v>1142</v>
      </c>
      <c r="G431" s="234"/>
      <c r="H431" s="236" t="s">
        <v>19</v>
      </c>
      <c r="I431" s="238"/>
      <c r="J431" s="234"/>
      <c r="K431" s="234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199</v>
      </c>
      <c r="AU431" s="243" t="s">
        <v>81</v>
      </c>
      <c r="AV431" s="13" t="s">
        <v>79</v>
      </c>
      <c r="AW431" s="13" t="s">
        <v>33</v>
      </c>
      <c r="AX431" s="13" t="s">
        <v>72</v>
      </c>
      <c r="AY431" s="243" t="s">
        <v>187</v>
      </c>
    </row>
    <row r="432" s="14" customFormat="1">
      <c r="A432" s="14"/>
      <c r="B432" s="244"/>
      <c r="C432" s="245"/>
      <c r="D432" s="235" t="s">
        <v>199</v>
      </c>
      <c r="E432" s="246" t="s">
        <v>19</v>
      </c>
      <c r="F432" s="247" t="s">
        <v>1143</v>
      </c>
      <c r="G432" s="245"/>
      <c r="H432" s="248">
        <v>1.44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199</v>
      </c>
      <c r="AU432" s="254" t="s">
        <v>81</v>
      </c>
      <c r="AV432" s="14" t="s">
        <v>81</v>
      </c>
      <c r="AW432" s="14" t="s">
        <v>33</v>
      </c>
      <c r="AX432" s="14" t="s">
        <v>72</v>
      </c>
      <c r="AY432" s="254" t="s">
        <v>187</v>
      </c>
    </row>
    <row r="433" s="16" customFormat="1">
      <c r="A433" s="16"/>
      <c r="B433" s="279"/>
      <c r="C433" s="280"/>
      <c r="D433" s="235" t="s">
        <v>199</v>
      </c>
      <c r="E433" s="281" t="s">
        <v>19</v>
      </c>
      <c r="F433" s="282" t="s">
        <v>763</v>
      </c>
      <c r="G433" s="280"/>
      <c r="H433" s="283">
        <v>2.8799999999999999</v>
      </c>
      <c r="I433" s="284"/>
      <c r="J433" s="280"/>
      <c r="K433" s="280"/>
      <c r="L433" s="285"/>
      <c r="M433" s="286"/>
      <c r="N433" s="287"/>
      <c r="O433" s="287"/>
      <c r="P433" s="287"/>
      <c r="Q433" s="287"/>
      <c r="R433" s="287"/>
      <c r="S433" s="287"/>
      <c r="T433" s="288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T433" s="289" t="s">
        <v>199</v>
      </c>
      <c r="AU433" s="289" t="s">
        <v>81</v>
      </c>
      <c r="AV433" s="16" t="s">
        <v>230</v>
      </c>
      <c r="AW433" s="16" t="s">
        <v>33</v>
      </c>
      <c r="AX433" s="16" t="s">
        <v>72</v>
      </c>
      <c r="AY433" s="289" t="s">
        <v>187</v>
      </c>
    </row>
    <row r="434" s="13" customFormat="1">
      <c r="A434" s="13"/>
      <c r="B434" s="233"/>
      <c r="C434" s="234"/>
      <c r="D434" s="235" t="s">
        <v>199</v>
      </c>
      <c r="E434" s="236" t="s">
        <v>19</v>
      </c>
      <c r="F434" s="237" t="s">
        <v>1228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199</v>
      </c>
      <c r="AU434" s="243" t="s">
        <v>81</v>
      </c>
      <c r="AV434" s="13" t="s">
        <v>79</v>
      </c>
      <c r="AW434" s="13" t="s">
        <v>33</v>
      </c>
      <c r="AX434" s="13" t="s">
        <v>72</v>
      </c>
      <c r="AY434" s="243" t="s">
        <v>187</v>
      </c>
    </row>
    <row r="435" s="13" customFormat="1">
      <c r="A435" s="13"/>
      <c r="B435" s="233"/>
      <c r="C435" s="234"/>
      <c r="D435" s="235" t="s">
        <v>199</v>
      </c>
      <c r="E435" s="236" t="s">
        <v>19</v>
      </c>
      <c r="F435" s="237" t="s">
        <v>450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199</v>
      </c>
      <c r="AU435" s="243" t="s">
        <v>81</v>
      </c>
      <c r="AV435" s="13" t="s">
        <v>79</v>
      </c>
      <c r="AW435" s="13" t="s">
        <v>33</v>
      </c>
      <c r="AX435" s="13" t="s">
        <v>72</v>
      </c>
      <c r="AY435" s="243" t="s">
        <v>187</v>
      </c>
    </row>
    <row r="436" s="13" customFormat="1">
      <c r="A436" s="13"/>
      <c r="B436" s="233"/>
      <c r="C436" s="234"/>
      <c r="D436" s="235" t="s">
        <v>199</v>
      </c>
      <c r="E436" s="236" t="s">
        <v>19</v>
      </c>
      <c r="F436" s="237" t="s">
        <v>855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199</v>
      </c>
      <c r="AU436" s="243" t="s">
        <v>81</v>
      </c>
      <c r="AV436" s="13" t="s">
        <v>79</v>
      </c>
      <c r="AW436" s="13" t="s">
        <v>33</v>
      </c>
      <c r="AX436" s="13" t="s">
        <v>72</v>
      </c>
      <c r="AY436" s="243" t="s">
        <v>187</v>
      </c>
    </row>
    <row r="437" s="13" customFormat="1">
      <c r="A437" s="13"/>
      <c r="B437" s="233"/>
      <c r="C437" s="234"/>
      <c r="D437" s="235" t="s">
        <v>199</v>
      </c>
      <c r="E437" s="236" t="s">
        <v>19</v>
      </c>
      <c r="F437" s="237" t="s">
        <v>873</v>
      </c>
      <c r="G437" s="234"/>
      <c r="H437" s="236" t="s">
        <v>19</v>
      </c>
      <c r="I437" s="238"/>
      <c r="J437" s="234"/>
      <c r="K437" s="234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199</v>
      </c>
      <c r="AU437" s="243" t="s">
        <v>81</v>
      </c>
      <c r="AV437" s="13" t="s">
        <v>79</v>
      </c>
      <c r="AW437" s="13" t="s">
        <v>33</v>
      </c>
      <c r="AX437" s="13" t="s">
        <v>72</v>
      </c>
      <c r="AY437" s="243" t="s">
        <v>187</v>
      </c>
    </row>
    <row r="438" s="14" customFormat="1">
      <c r="A438" s="14"/>
      <c r="B438" s="244"/>
      <c r="C438" s="245"/>
      <c r="D438" s="235" t="s">
        <v>199</v>
      </c>
      <c r="E438" s="246" t="s">
        <v>19</v>
      </c>
      <c r="F438" s="247" t="s">
        <v>1046</v>
      </c>
      <c r="G438" s="245"/>
      <c r="H438" s="248">
        <v>2.9550000000000001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199</v>
      </c>
      <c r="AU438" s="254" t="s">
        <v>81</v>
      </c>
      <c r="AV438" s="14" t="s">
        <v>81</v>
      </c>
      <c r="AW438" s="14" t="s">
        <v>33</v>
      </c>
      <c r="AX438" s="14" t="s">
        <v>72</v>
      </c>
      <c r="AY438" s="254" t="s">
        <v>187</v>
      </c>
    </row>
    <row r="439" s="13" customFormat="1">
      <c r="A439" s="13"/>
      <c r="B439" s="233"/>
      <c r="C439" s="234"/>
      <c r="D439" s="235" t="s">
        <v>199</v>
      </c>
      <c r="E439" s="236" t="s">
        <v>19</v>
      </c>
      <c r="F439" s="237" t="s">
        <v>1229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199</v>
      </c>
      <c r="AU439" s="243" t="s">
        <v>81</v>
      </c>
      <c r="AV439" s="13" t="s">
        <v>79</v>
      </c>
      <c r="AW439" s="13" t="s">
        <v>33</v>
      </c>
      <c r="AX439" s="13" t="s">
        <v>72</v>
      </c>
      <c r="AY439" s="243" t="s">
        <v>187</v>
      </c>
    </row>
    <row r="440" s="13" customFormat="1">
      <c r="A440" s="13"/>
      <c r="B440" s="233"/>
      <c r="C440" s="234"/>
      <c r="D440" s="235" t="s">
        <v>199</v>
      </c>
      <c r="E440" s="236" t="s">
        <v>19</v>
      </c>
      <c r="F440" s="237" t="s">
        <v>450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199</v>
      </c>
      <c r="AU440" s="243" t="s">
        <v>81</v>
      </c>
      <c r="AV440" s="13" t="s">
        <v>79</v>
      </c>
      <c r="AW440" s="13" t="s">
        <v>33</v>
      </c>
      <c r="AX440" s="13" t="s">
        <v>72</v>
      </c>
      <c r="AY440" s="243" t="s">
        <v>187</v>
      </c>
    </row>
    <row r="441" s="13" customFormat="1">
      <c r="A441" s="13"/>
      <c r="B441" s="233"/>
      <c r="C441" s="234"/>
      <c r="D441" s="235" t="s">
        <v>199</v>
      </c>
      <c r="E441" s="236" t="s">
        <v>19</v>
      </c>
      <c r="F441" s="237" t="s">
        <v>855</v>
      </c>
      <c r="G441" s="234"/>
      <c r="H441" s="236" t="s">
        <v>19</v>
      </c>
      <c r="I441" s="238"/>
      <c r="J441" s="234"/>
      <c r="K441" s="234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199</v>
      </c>
      <c r="AU441" s="243" t="s">
        <v>81</v>
      </c>
      <c r="AV441" s="13" t="s">
        <v>79</v>
      </c>
      <c r="AW441" s="13" t="s">
        <v>33</v>
      </c>
      <c r="AX441" s="13" t="s">
        <v>72</v>
      </c>
      <c r="AY441" s="243" t="s">
        <v>187</v>
      </c>
    </row>
    <row r="442" s="13" customFormat="1">
      <c r="A442" s="13"/>
      <c r="B442" s="233"/>
      <c r="C442" s="234"/>
      <c r="D442" s="235" t="s">
        <v>199</v>
      </c>
      <c r="E442" s="236" t="s">
        <v>19</v>
      </c>
      <c r="F442" s="237" t="s">
        <v>873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199</v>
      </c>
      <c r="AU442" s="243" t="s">
        <v>81</v>
      </c>
      <c r="AV442" s="13" t="s">
        <v>79</v>
      </c>
      <c r="AW442" s="13" t="s">
        <v>33</v>
      </c>
      <c r="AX442" s="13" t="s">
        <v>72</v>
      </c>
      <c r="AY442" s="243" t="s">
        <v>187</v>
      </c>
    </row>
    <row r="443" s="14" customFormat="1">
      <c r="A443" s="14"/>
      <c r="B443" s="244"/>
      <c r="C443" s="245"/>
      <c r="D443" s="235" t="s">
        <v>199</v>
      </c>
      <c r="E443" s="246" t="s">
        <v>19</v>
      </c>
      <c r="F443" s="247" t="s">
        <v>1147</v>
      </c>
      <c r="G443" s="245"/>
      <c r="H443" s="248">
        <v>1.8899999999999999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199</v>
      </c>
      <c r="AU443" s="254" t="s">
        <v>81</v>
      </c>
      <c r="AV443" s="14" t="s">
        <v>81</v>
      </c>
      <c r="AW443" s="14" t="s">
        <v>33</v>
      </c>
      <c r="AX443" s="14" t="s">
        <v>72</v>
      </c>
      <c r="AY443" s="254" t="s">
        <v>187</v>
      </c>
    </row>
    <row r="444" s="13" customFormat="1">
      <c r="A444" s="13"/>
      <c r="B444" s="233"/>
      <c r="C444" s="234"/>
      <c r="D444" s="235" t="s">
        <v>199</v>
      </c>
      <c r="E444" s="236" t="s">
        <v>19</v>
      </c>
      <c r="F444" s="237" t="s">
        <v>1230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199</v>
      </c>
      <c r="AU444" s="243" t="s">
        <v>81</v>
      </c>
      <c r="AV444" s="13" t="s">
        <v>79</v>
      </c>
      <c r="AW444" s="13" t="s">
        <v>33</v>
      </c>
      <c r="AX444" s="13" t="s">
        <v>72</v>
      </c>
      <c r="AY444" s="243" t="s">
        <v>187</v>
      </c>
    </row>
    <row r="445" s="13" customFormat="1">
      <c r="A445" s="13"/>
      <c r="B445" s="233"/>
      <c r="C445" s="234"/>
      <c r="D445" s="235" t="s">
        <v>199</v>
      </c>
      <c r="E445" s="236" t="s">
        <v>19</v>
      </c>
      <c r="F445" s="237" t="s">
        <v>452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199</v>
      </c>
      <c r="AU445" s="243" t="s">
        <v>81</v>
      </c>
      <c r="AV445" s="13" t="s">
        <v>79</v>
      </c>
      <c r="AW445" s="13" t="s">
        <v>33</v>
      </c>
      <c r="AX445" s="13" t="s">
        <v>72</v>
      </c>
      <c r="AY445" s="243" t="s">
        <v>187</v>
      </c>
    </row>
    <row r="446" s="13" customFormat="1">
      <c r="A446" s="13"/>
      <c r="B446" s="233"/>
      <c r="C446" s="234"/>
      <c r="D446" s="235" t="s">
        <v>199</v>
      </c>
      <c r="E446" s="236" t="s">
        <v>19</v>
      </c>
      <c r="F446" s="237" t="s">
        <v>855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199</v>
      </c>
      <c r="AU446" s="243" t="s">
        <v>81</v>
      </c>
      <c r="AV446" s="13" t="s">
        <v>79</v>
      </c>
      <c r="AW446" s="13" t="s">
        <v>33</v>
      </c>
      <c r="AX446" s="13" t="s">
        <v>72</v>
      </c>
      <c r="AY446" s="243" t="s">
        <v>187</v>
      </c>
    </row>
    <row r="447" s="13" customFormat="1">
      <c r="A447" s="13"/>
      <c r="B447" s="233"/>
      <c r="C447" s="234"/>
      <c r="D447" s="235" t="s">
        <v>199</v>
      </c>
      <c r="E447" s="236" t="s">
        <v>19</v>
      </c>
      <c r="F447" s="237" t="s">
        <v>873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199</v>
      </c>
      <c r="AU447" s="243" t="s">
        <v>81</v>
      </c>
      <c r="AV447" s="13" t="s">
        <v>79</v>
      </c>
      <c r="AW447" s="13" t="s">
        <v>33</v>
      </c>
      <c r="AX447" s="13" t="s">
        <v>72</v>
      </c>
      <c r="AY447" s="243" t="s">
        <v>187</v>
      </c>
    </row>
    <row r="448" s="14" customFormat="1">
      <c r="A448" s="14"/>
      <c r="B448" s="244"/>
      <c r="C448" s="245"/>
      <c r="D448" s="235" t="s">
        <v>199</v>
      </c>
      <c r="E448" s="246" t="s">
        <v>19</v>
      </c>
      <c r="F448" s="247" t="s">
        <v>209</v>
      </c>
      <c r="G448" s="245"/>
      <c r="H448" s="248">
        <v>1.1819999999999999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199</v>
      </c>
      <c r="AU448" s="254" t="s">
        <v>81</v>
      </c>
      <c r="AV448" s="14" t="s">
        <v>81</v>
      </c>
      <c r="AW448" s="14" t="s">
        <v>33</v>
      </c>
      <c r="AX448" s="14" t="s">
        <v>72</v>
      </c>
      <c r="AY448" s="254" t="s">
        <v>187</v>
      </c>
    </row>
    <row r="449" s="13" customFormat="1">
      <c r="A449" s="13"/>
      <c r="B449" s="233"/>
      <c r="C449" s="234"/>
      <c r="D449" s="235" t="s">
        <v>199</v>
      </c>
      <c r="E449" s="236" t="s">
        <v>19</v>
      </c>
      <c r="F449" s="237" t="s">
        <v>1231</v>
      </c>
      <c r="G449" s="234"/>
      <c r="H449" s="236" t="s">
        <v>19</v>
      </c>
      <c r="I449" s="238"/>
      <c r="J449" s="234"/>
      <c r="K449" s="234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199</v>
      </c>
      <c r="AU449" s="243" t="s">
        <v>81</v>
      </c>
      <c r="AV449" s="13" t="s">
        <v>79</v>
      </c>
      <c r="AW449" s="13" t="s">
        <v>33</v>
      </c>
      <c r="AX449" s="13" t="s">
        <v>72</v>
      </c>
      <c r="AY449" s="243" t="s">
        <v>187</v>
      </c>
    </row>
    <row r="450" s="13" customFormat="1">
      <c r="A450" s="13"/>
      <c r="B450" s="233"/>
      <c r="C450" s="234"/>
      <c r="D450" s="235" t="s">
        <v>199</v>
      </c>
      <c r="E450" s="236" t="s">
        <v>19</v>
      </c>
      <c r="F450" s="237" t="s">
        <v>454</v>
      </c>
      <c r="G450" s="234"/>
      <c r="H450" s="236" t="s">
        <v>19</v>
      </c>
      <c r="I450" s="238"/>
      <c r="J450" s="234"/>
      <c r="K450" s="234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199</v>
      </c>
      <c r="AU450" s="243" t="s">
        <v>81</v>
      </c>
      <c r="AV450" s="13" t="s">
        <v>79</v>
      </c>
      <c r="AW450" s="13" t="s">
        <v>33</v>
      </c>
      <c r="AX450" s="13" t="s">
        <v>72</v>
      </c>
      <c r="AY450" s="243" t="s">
        <v>187</v>
      </c>
    </row>
    <row r="451" s="13" customFormat="1">
      <c r="A451" s="13"/>
      <c r="B451" s="233"/>
      <c r="C451" s="234"/>
      <c r="D451" s="235" t="s">
        <v>199</v>
      </c>
      <c r="E451" s="236" t="s">
        <v>19</v>
      </c>
      <c r="F451" s="237" t="s">
        <v>855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199</v>
      </c>
      <c r="AU451" s="243" t="s">
        <v>81</v>
      </c>
      <c r="AV451" s="13" t="s">
        <v>79</v>
      </c>
      <c r="AW451" s="13" t="s">
        <v>33</v>
      </c>
      <c r="AX451" s="13" t="s">
        <v>72</v>
      </c>
      <c r="AY451" s="243" t="s">
        <v>187</v>
      </c>
    </row>
    <row r="452" s="13" customFormat="1">
      <c r="A452" s="13"/>
      <c r="B452" s="233"/>
      <c r="C452" s="234"/>
      <c r="D452" s="235" t="s">
        <v>199</v>
      </c>
      <c r="E452" s="236" t="s">
        <v>19</v>
      </c>
      <c r="F452" s="237" t="s">
        <v>873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199</v>
      </c>
      <c r="AU452" s="243" t="s">
        <v>81</v>
      </c>
      <c r="AV452" s="13" t="s">
        <v>79</v>
      </c>
      <c r="AW452" s="13" t="s">
        <v>33</v>
      </c>
      <c r="AX452" s="13" t="s">
        <v>72</v>
      </c>
      <c r="AY452" s="243" t="s">
        <v>187</v>
      </c>
    </row>
    <row r="453" s="14" customFormat="1">
      <c r="A453" s="14"/>
      <c r="B453" s="244"/>
      <c r="C453" s="245"/>
      <c r="D453" s="235" t="s">
        <v>199</v>
      </c>
      <c r="E453" s="246" t="s">
        <v>19</v>
      </c>
      <c r="F453" s="247" t="s">
        <v>1051</v>
      </c>
      <c r="G453" s="245"/>
      <c r="H453" s="248">
        <v>1.7729999999999999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199</v>
      </c>
      <c r="AU453" s="254" t="s">
        <v>81</v>
      </c>
      <c r="AV453" s="14" t="s">
        <v>81</v>
      </c>
      <c r="AW453" s="14" t="s">
        <v>33</v>
      </c>
      <c r="AX453" s="14" t="s">
        <v>72</v>
      </c>
      <c r="AY453" s="254" t="s">
        <v>187</v>
      </c>
    </row>
    <row r="454" s="13" customFormat="1">
      <c r="A454" s="13"/>
      <c r="B454" s="233"/>
      <c r="C454" s="234"/>
      <c r="D454" s="235" t="s">
        <v>199</v>
      </c>
      <c r="E454" s="236" t="s">
        <v>19</v>
      </c>
      <c r="F454" s="237" t="s">
        <v>1232</v>
      </c>
      <c r="G454" s="234"/>
      <c r="H454" s="236" t="s">
        <v>19</v>
      </c>
      <c r="I454" s="238"/>
      <c r="J454" s="234"/>
      <c r="K454" s="234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199</v>
      </c>
      <c r="AU454" s="243" t="s">
        <v>81</v>
      </c>
      <c r="AV454" s="13" t="s">
        <v>79</v>
      </c>
      <c r="AW454" s="13" t="s">
        <v>33</v>
      </c>
      <c r="AX454" s="13" t="s">
        <v>72</v>
      </c>
      <c r="AY454" s="243" t="s">
        <v>187</v>
      </c>
    </row>
    <row r="455" s="13" customFormat="1">
      <c r="A455" s="13"/>
      <c r="B455" s="233"/>
      <c r="C455" s="234"/>
      <c r="D455" s="235" t="s">
        <v>199</v>
      </c>
      <c r="E455" s="236" t="s">
        <v>19</v>
      </c>
      <c r="F455" s="237" t="s">
        <v>454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199</v>
      </c>
      <c r="AU455" s="243" t="s">
        <v>81</v>
      </c>
      <c r="AV455" s="13" t="s">
        <v>79</v>
      </c>
      <c r="AW455" s="13" t="s">
        <v>33</v>
      </c>
      <c r="AX455" s="13" t="s">
        <v>72</v>
      </c>
      <c r="AY455" s="243" t="s">
        <v>187</v>
      </c>
    </row>
    <row r="456" s="13" customFormat="1">
      <c r="A456" s="13"/>
      <c r="B456" s="233"/>
      <c r="C456" s="234"/>
      <c r="D456" s="235" t="s">
        <v>199</v>
      </c>
      <c r="E456" s="236" t="s">
        <v>19</v>
      </c>
      <c r="F456" s="237" t="s">
        <v>855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199</v>
      </c>
      <c r="AU456" s="243" t="s">
        <v>81</v>
      </c>
      <c r="AV456" s="13" t="s">
        <v>79</v>
      </c>
      <c r="AW456" s="13" t="s">
        <v>33</v>
      </c>
      <c r="AX456" s="13" t="s">
        <v>72</v>
      </c>
      <c r="AY456" s="243" t="s">
        <v>187</v>
      </c>
    </row>
    <row r="457" s="13" customFormat="1">
      <c r="A457" s="13"/>
      <c r="B457" s="233"/>
      <c r="C457" s="234"/>
      <c r="D457" s="235" t="s">
        <v>199</v>
      </c>
      <c r="E457" s="236" t="s">
        <v>19</v>
      </c>
      <c r="F457" s="237" t="s">
        <v>873</v>
      </c>
      <c r="G457" s="234"/>
      <c r="H457" s="236" t="s">
        <v>19</v>
      </c>
      <c r="I457" s="238"/>
      <c r="J457" s="234"/>
      <c r="K457" s="234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199</v>
      </c>
      <c r="AU457" s="243" t="s">
        <v>81</v>
      </c>
      <c r="AV457" s="13" t="s">
        <v>79</v>
      </c>
      <c r="AW457" s="13" t="s">
        <v>33</v>
      </c>
      <c r="AX457" s="13" t="s">
        <v>72</v>
      </c>
      <c r="AY457" s="243" t="s">
        <v>187</v>
      </c>
    </row>
    <row r="458" s="14" customFormat="1">
      <c r="A458" s="14"/>
      <c r="B458" s="244"/>
      <c r="C458" s="245"/>
      <c r="D458" s="235" t="s">
        <v>199</v>
      </c>
      <c r="E458" s="246" t="s">
        <v>19</v>
      </c>
      <c r="F458" s="247" t="s">
        <v>1147</v>
      </c>
      <c r="G458" s="245"/>
      <c r="H458" s="248">
        <v>1.8899999999999999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199</v>
      </c>
      <c r="AU458" s="254" t="s">
        <v>81</v>
      </c>
      <c r="AV458" s="14" t="s">
        <v>81</v>
      </c>
      <c r="AW458" s="14" t="s">
        <v>33</v>
      </c>
      <c r="AX458" s="14" t="s">
        <v>72</v>
      </c>
      <c r="AY458" s="254" t="s">
        <v>187</v>
      </c>
    </row>
    <row r="459" s="16" customFormat="1">
      <c r="A459" s="16"/>
      <c r="B459" s="279"/>
      <c r="C459" s="280"/>
      <c r="D459" s="235" t="s">
        <v>199</v>
      </c>
      <c r="E459" s="281" t="s">
        <v>19</v>
      </c>
      <c r="F459" s="282" t="s">
        <v>763</v>
      </c>
      <c r="G459" s="280"/>
      <c r="H459" s="283">
        <v>9.6899999999999995</v>
      </c>
      <c r="I459" s="284"/>
      <c r="J459" s="280"/>
      <c r="K459" s="280"/>
      <c r="L459" s="285"/>
      <c r="M459" s="286"/>
      <c r="N459" s="287"/>
      <c r="O459" s="287"/>
      <c r="P459" s="287"/>
      <c r="Q459" s="287"/>
      <c r="R459" s="287"/>
      <c r="S459" s="287"/>
      <c r="T459" s="288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T459" s="289" t="s">
        <v>199</v>
      </c>
      <c r="AU459" s="289" t="s">
        <v>81</v>
      </c>
      <c r="AV459" s="16" t="s">
        <v>230</v>
      </c>
      <c r="AW459" s="16" t="s">
        <v>33</v>
      </c>
      <c r="AX459" s="16" t="s">
        <v>72</v>
      </c>
      <c r="AY459" s="289" t="s">
        <v>187</v>
      </c>
    </row>
    <row r="460" s="15" customFormat="1">
      <c r="A460" s="15"/>
      <c r="B460" s="255"/>
      <c r="C460" s="256"/>
      <c r="D460" s="235" t="s">
        <v>199</v>
      </c>
      <c r="E460" s="257" t="s">
        <v>19</v>
      </c>
      <c r="F460" s="258" t="s">
        <v>210</v>
      </c>
      <c r="G460" s="256"/>
      <c r="H460" s="259">
        <v>12.57</v>
      </c>
      <c r="I460" s="260"/>
      <c r="J460" s="256"/>
      <c r="K460" s="256"/>
      <c r="L460" s="261"/>
      <c r="M460" s="262"/>
      <c r="N460" s="263"/>
      <c r="O460" s="263"/>
      <c r="P460" s="263"/>
      <c r="Q460" s="263"/>
      <c r="R460" s="263"/>
      <c r="S460" s="263"/>
      <c r="T460" s="26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5" t="s">
        <v>199</v>
      </c>
      <c r="AU460" s="265" t="s">
        <v>81</v>
      </c>
      <c r="AV460" s="15" t="s">
        <v>195</v>
      </c>
      <c r="AW460" s="15" t="s">
        <v>33</v>
      </c>
      <c r="AX460" s="15" t="s">
        <v>79</v>
      </c>
      <c r="AY460" s="265" t="s">
        <v>187</v>
      </c>
    </row>
    <row r="461" s="14" customFormat="1">
      <c r="A461" s="14"/>
      <c r="B461" s="244"/>
      <c r="C461" s="245"/>
      <c r="D461" s="235" t="s">
        <v>199</v>
      </c>
      <c r="E461" s="245"/>
      <c r="F461" s="247" t="s">
        <v>1152</v>
      </c>
      <c r="G461" s="245"/>
      <c r="H461" s="248">
        <v>13.827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199</v>
      </c>
      <c r="AU461" s="254" t="s">
        <v>81</v>
      </c>
      <c r="AV461" s="14" t="s">
        <v>81</v>
      </c>
      <c r="AW461" s="14" t="s">
        <v>4</v>
      </c>
      <c r="AX461" s="14" t="s">
        <v>79</v>
      </c>
      <c r="AY461" s="254" t="s">
        <v>187</v>
      </c>
    </row>
    <row r="462" s="2" customFormat="1" ht="16.5" customHeight="1">
      <c r="A462" s="41"/>
      <c r="B462" s="42"/>
      <c r="C462" s="215" t="s">
        <v>777</v>
      </c>
      <c r="D462" s="215" t="s">
        <v>190</v>
      </c>
      <c r="E462" s="216" t="s">
        <v>887</v>
      </c>
      <c r="F462" s="217" t="s">
        <v>888</v>
      </c>
      <c r="G462" s="218" t="s">
        <v>193</v>
      </c>
      <c r="H462" s="219">
        <v>103.798</v>
      </c>
      <c r="I462" s="220"/>
      <c r="J462" s="221">
        <f>ROUND(I462*H462,2)</f>
        <v>0</v>
      </c>
      <c r="K462" s="217" t="s">
        <v>194</v>
      </c>
      <c r="L462" s="47"/>
      <c r="M462" s="222" t="s">
        <v>19</v>
      </c>
      <c r="N462" s="223" t="s">
        <v>43</v>
      </c>
      <c r="O462" s="87"/>
      <c r="P462" s="224">
        <f>O462*H462</f>
        <v>0</v>
      </c>
      <c r="Q462" s="224">
        <v>0.000205</v>
      </c>
      <c r="R462" s="224">
        <f>Q462*H462</f>
        <v>0.02127859</v>
      </c>
      <c r="S462" s="224">
        <v>0</v>
      </c>
      <c r="T462" s="225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6" t="s">
        <v>265</v>
      </c>
      <c r="AT462" s="226" t="s">
        <v>190</v>
      </c>
      <c r="AU462" s="226" t="s">
        <v>81</v>
      </c>
      <c r="AY462" s="20" t="s">
        <v>187</v>
      </c>
      <c r="BE462" s="227">
        <f>IF(N462="základní",J462,0)</f>
        <v>0</v>
      </c>
      <c r="BF462" s="227">
        <f>IF(N462="snížená",J462,0)</f>
        <v>0</v>
      </c>
      <c r="BG462" s="227">
        <f>IF(N462="zákl. přenesená",J462,0)</f>
        <v>0</v>
      </c>
      <c r="BH462" s="227">
        <f>IF(N462="sníž. přenesená",J462,0)</f>
        <v>0</v>
      </c>
      <c r="BI462" s="227">
        <f>IF(N462="nulová",J462,0)</f>
        <v>0</v>
      </c>
      <c r="BJ462" s="20" t="s">
        <v>79</v>
      </c>
      <c r="BK462" s="227">
        <f>ROUND(I462*H462,2)</f>
        <v>0</v>
      </c>
      <c r="BL462" s="20" t="s">
        <v>265</v>
      </c>
      <c r="BM462" s="226" t="s">
        <v>1234</v>
      </c>
    </row>
    <row r="463" s="2" customFormat="1">
      <c r="A463" s="41"/>
      <c r="B463" s="42"/>
      <c r="C463" s="43"/>
      <c r="D463" s="228" t="s">
        <v>197</v>
      </c>
      <c r="E463" s="43"/>
      <c r="F463" s="229" t="s">
        <v>890</v>
      </c>
      <c r="G463" s="43"/>
      <c r="H463" s="43"/>
      <c r="I463" s="230"/>
      <c r="J463" s="43"/>
      <c r="K463" s="43"/>
      <c r="L463" s="47"/>
      <c r="M463" s="231"/>
      <c r="N463" s="232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197</v>
      </c>
      <c r="AU463" s="20" t="s">
        <v>81</v>
      </c>
    </row>
    <row r="464" s="13" customFormat="1">
      <c r="A464" s="13"/>
      <c r="B464" s="233"/>
      <c r="C464" s="234"/>
      <c r="D464" s="235" t="s">
        <v>199</v>
      </c>
      <c r="E464" s="236" t="s">
        <v>19</v>
      </c>
      <c r="F464" s="237" t="s">
        <v>1235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199</v>
      </c>
      <c r="AU464" s="243" t="s">
        <v>81</v>
      </c>
      <c r="AV464" s="13" t="s">
        <v>79</v>
      </c>
      <c r="AW464" s="13" t="s">
        <v>33</v>
      </c>
      <c r="AX464" s="13" t="s">
        <v>72</v>
      </c>
      <c r="AY464" s="243" t="s">
        <v>187</v>
      </c>
    </row>
    <row r="465" s="13" customFormat="1">
      <c r="A465" s="13"/>
      <c r="B465" s="233"/>
      <c r="C465" s="234"/>
      <c r="D465" s="235" t="s">
        <v>199</v>
      </c>
      <c r="E465" s="236" t="s">
        <v>19</v>
      </c>
      <c r="F465" s="237" t="s">
        <v>450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199</v>
      </c>
      <c r="AU465" s="243" t="s">
        <v>81</v>
      </c>
      <c r="AV465" s="13" t="s">
        <v>79</v>
      </c>
      <c r="AW465" s="13" t="s">
        <v>33</v>
      </c>
      <c r="AX465" s="13" t="s">
        <v>72</v>
      </c>
      <c r="AY465" s="243" t="s">
        <v>187</v>
      </c>
    </row>
    <row r="466" s="13" customFormat="1">
      <c r="A466" s="13"/>
      <c r="B466" s="233"/>
      <c r="C466" s="234"/>
      <c r="D466" s="235" t="s">
        <v>199</v>
      </c>
      <c r="E466" s="236" t="s">
        <v>19</v>
      </c>
      <c r="F466" s="237" t="s">
        <v>892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199</v>
      </c>
      <c r="AU466" s="243" t="s">
        <v>81</v>
      </c>
      <c r="AV466" s="13" t="s">
        <v>79</v>
      </c>
      <c r="AW466" s="13" t="s">
        <v>33</v>
      </c>
      <c r="AX466" s="13" t="s">
        <v>72</v>
      </c>
      <c r="AY466" s="243" t="s">
        <v>187</v>
      </c>
    </row>
    <row r="467" s="13" customFormat="1">
      <c r="A467" s="13"/>
      <c r="B467" s="233"/>
      <c r="C467" s="234"/>
      <c r="D467" s="235" t="s">
        <v>199</v>
      </c>
      <c r="E467" s="236" t="s">
        <v>19</v>
      </c>
      <c r="F467" s="237" t="s">
        <v>893</v>
      </c>
      <c r="G467" s="234"/>
      <c r="H467" s="236" t="s">
        <v>19</v>
      </c>
      <c r="I467" s="238"/>
      <c r="J467" s="234"/>
      <c r="K467" s="234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199</v>
      </c>
      <c r="AU467" s="243" t="s">
        <v>81</v>
      </c>
      <c r="AV467" s="13" t="s">
        <v>79</v>
      </c>
      <c r="AW467" s="13" t="s">
        <v>33</v>
      </c>
      <c r="AX467" s="13" t="s">
        <v>72</v>
      </c>
      <c r="AY467" s="243" t="s">
        <v>187</v>
      </c>
    </row>
    <row r="468" s="14" customFormat="1">
      <c r="A468" s="14"/>
      <c r="B468" s="244"/>
      <c r="C468" s="245"/>
      <c r="D468" s="235" t="s">
        <v>199</v>
      </c>
      <c r="E468" s="246" t="s">
        <v>19</v>
      </c>
      <c r="F468" s="247" t="s">
        <v>1080</v>
      </c>
      <c r="G468" s="245"/>
      <c r="H468" s="248">
        <v>23.276</v>
      </c>
      <c r="I468" s="249"/>
      <c r="J468" s="245"/>
      <c r="K468" s="245"/>
      <c r="L468" s="250"/>
      <c r="M468" s="251"/>
      <c r="N468" s="252"/>
      <c r="O468" s="252"/>
      <c r="P468" s="252"/>
      <c r="Q468" s="252"/>
      <c r="R468" s="252"/>
      <c r="S468" s="252"/>
      <c r="T468" s="25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4" t="s">
        <v>199</v>
      </c>
      <c r="AU468" s="254" t="s">
        <v>81</v>
      </c>
      <c r="AV468" s="14" t="s">
        <v>81</v>
      </c>
      <c r="AW468" s="14" t="s">
        <v>33</v>
      </c>
      <c r="AX468" s="14" t="s">
        <v>72</v>
      </c>
      <c r="AY468" s="254" t="s">
        <v>187</v>
      </c>
    </row>
    <row r="469" s="13" customFormat="1">
      <c r="A469" s="13"/>
      <c r="B469" s="233"/>
      <c r="C469" s="234"/>
      <c r="D469" s="235" t="s">
        <v>199</v>
      </c>
      <c r="E469" s="236" t="s">
        <v>19</v>
      </c>
      <c r="F469" s="237" t="s">
        <v>1236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199</v>
      </c>
      <c r="AU469" s="243" t="s">
        <v>81</v>
      </c>
      <c r="AV469" s="13" t="s">
        <v>79</v>
      </c>
      <c r="AW469" s="13" t="s">
        <v>33</v>
      </c>
      <c r="AX469" s="13" t="s">
        <v>72</v>
      </c>
      <c r="AY469" s="243" t="s">
        <v>187</v>
      </c>
    </row>
    <row r="470" s="13" customFormat="1">
      <c r="A470" s="13"/>
      <c r="B470" s="233"/>
      <c r="C470" s="234"/>
      <c r="D470" s="235" t="s">
        <v>199</v>
      </c>
      <c r="E470" s="236" t="s">
        <v>19</v>
      </c>
      <c r="F470" s="237" t="s">
        <v>452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199</v>
      </c>
      <c r="AU470" s="243" t="s">
        <v>81</v>
      </c>
      <c r="AV470" s="13" t="s">
        <v>79</v>
      </c>
      <c r="AW470" s="13" t="s">
        <v>33</v>
      </c>
      <c r="AX470" s="13" t="s">
        <v>72</v>
      </c>
      <c r="AY470" s="243" t="s">
        <v>187</v>
      </c>
    </row>
    <row r="471" s="13" customFormat="1">
      <c r="A471" s="13"/>
      <c r="B471" s="233"/>
      <c r="C471" s="234"/>
      <c r="D471" s="235" t="s">
        <v>199</v>
      </c>
      <c r="E471" s="236" t="s">
        <v>19</v>
      </c>
      <c r="F471" s="237" t="s">
        <v>892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199</v>
      </c>
      <c r="AU471" s="243" t="s">
        <v>81</v>
      </c>
      <c r="AV471" s="13" t="s">
        <v>79</v>
      </c>
      <c r="AW471" s="13" t="s">
        <v>33</v>
      </c>
      <c r="AX471" s="13" t="s">
        <v>72</v>
      </c>
      <c r="AY471" s="243" t="s">
        <v>187</v>
      </c>
    </row>
    <row r="472" s="13" customFormat="1">
      <c r="A472" s="13"/>
      <c r="B472" s="233"/>
      <c r="C472" s="234"/>
      <c r="D472" s="235" t="s">
        <v>199</v>
      </c>
      <c r="E472" s="236" t="s">
        <v>19</v>
      </c>
      <c r="F472" s="237" t="s">
        <v>893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199</v>
      </c>
      <c r="AU472" s="243" t="s">
        <v>81</v>
      </c>
      <c r="AV472" s="13" t="s">
        <v>79</v>
      </c>
      <c r="AW472" s="13" t="s">
        <v>33</v>
      </c>
      <c r="AX472" s="13" t="s">
        <v>72</v>
      </c>
      <c r="AY472" s="243" t="s">
        <v>187</v>
      </c>
    </row>
    <row r="473" s="14" customFormat="1">
      <c r="A473" s="14"/>
      <c r="B473" s="244"/>
      <c r="C473" s="245"/>
      <c r="D473" s="235" t="s">
        <v>199</v>
      </c>
      <c r="E473" s="246" t="s">
        <v>19</v>
      </c>
      <c r="F473" s="247" t="s">
        <v>923</v>
      </c>
      <c r="G473" s="245"/>
      <c r="H473" s="248">
        <v>13.939</v>
      </c>
      <c r="I473" s="249"/>
      <c r="J473" s="245"/>
      <c r="K473" s="245"/>
      <c r="L473" s="250"/>
      <c r="M473" s="251"/>
      <c r="N473" s="252"/>
      <c r="O473" s="252"/>
      <c r="P473" s="252"/>
      <c r="Q473" s="252"/>
      <c r="R473" s="252"/>
      <c r="S473" s="252"/>
      <c r="T473" s="25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4" t="s">
        <v>199</v>
      </c>
      <c r="AU473" s="254" t="s">
        <v>81</v>
      </c>
      <c r="AV473" s="14" t="s">
        <v>81</v>
      </c>
      <c r="AW473" s="14" t="s">
        <v>33</v>
      </c>
      <c r="AX473" s="14" t="s">
        <v>72</v>
      </c>
      <c r="AY473" s="254" t="s">
        <v>187</v>
      </c>
    </row>
    <row r="474" s="13" customFormat="1">
      <c r="A474" s="13"/>
      <c r="B474" s="233"/>
      <c r="C474" s="234"/>
      <c r="D474" s="235" t="s">
        <v>199</v>
      </c>
      <c r="E474" s="236" t="s">
        <v>19</v>
      </c>
      <c r="F474" s="237" t="s">
        <v>1237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199</v>
      </c>
      <c r="AU474" s="243" t="s">
        <v>81</v>
      </c>
      <c r="AV474" s="13" t="s">
        <v>79</v>
      </c>
      <c r="AW474" s="13" t="s">
        <v>33</v>
      </c>
      <c r="AX474" s="13" t="s">
        <v>72</v>
      </c>
      <c r="AY474" s="243" t="s">
        <v>187</v>
      </c>
    </row>
    <row r="475" s="13" customFormat="1">
      <c r="A475" s="13"/>
      <c r="B475" s="233"/>
      <c r="C475" s="234"/>
      <c r="D475" s="235" t="s">
        <v>199</v>
      </c>
      <c r="E475" s="236" t="s">
        <v>19</v>
      </c>
      <c r="F475" s="237" t="s">
        <v>454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199</v>
      </c>
      <c r="AU475" s="243" t="s">
        <v>81</v>
      </c>
      <c r="AV475" s="13" t="s">
        <v>79</v>
      </c>
      <c r="AW475" s="13" t="s">
        <v>33</v>
      </c>
      <c r="AX475" s="13" t="s">
        <v>72</v>
      </c>
      <c r="AY475" s="243" t="s">
        <v>187</v>
      </c>
    </row>
    <row r="476" s="13" customFormat="1">
      <c r="A476" s="13"/>
      <c r="B476" s="233"/>
      <c r="C476" s="234"/>
      <c r="D476" s="235" t="s">
        <v>199</v>
      </c>
      <c r="E476" s="236" t="s">
        <v>19</v>
      </c>
      <c r="F476" s="237" t="s">
        <v>892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199</v>
      </c>
      <c r="AU476" s="243" t="s">
        <v>81</v>
      </c>
      <c r="AV476" s="13" t="s">
        <v>79</v>
      </c>
      <c r="AW476" s="13" t="s">
        <v>33</v>
      </c>
      <c r="AX476" s="13" t="s">
        <v>72</v>
      </c>
      <c r="AY476" s="243" t="s">
        <v>187</v>
      </c>
    </row>
    <row r="477" s="13" customFormat="1">
      <c r="A477" s="13"/>
      <c r="B477" s="233"/>
      <c r="C477" s="234"/>
      <c r="D477" s="235" t="s">
        <v>199</v>
      </c>
      <c r="E477" s="236" t="s">
        <v>19</v>
      </c>
      <c r="F477" s="237" t="s">
        <v>893</v>
      </c>
      <c r="G477" s="234"/>
      <c r="H477" s="236" t="s">
        <v>19</v>
      </c>
      <c r="I477" s="238"/>
      <c r="J477" s="234"/>
      <c r="K477" s="234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199</v>
      </c>
      <c r="AU477" s="243" t="s">
        <v>81</v>
      </c>
      <c r="AV477" s="13" t="s">
        <v>79</v>
      </c>
      <c r="AW477" s="13" t="s">
        <v>33</v>
      </c>
      <c r="AX477" s="13" t="s">
        <v>72</v>
      </c>
      <c r="AY477" s="243" t="s">
        <v>187</v>
      </c>
    </row>
    <row r="478" s="14" customFormat="1">
      <c r="A478" s="14"/>
      <c r="B478" s="244"/>
      <c r="C478" s="245"/>
      <c r="D478" s="235" t="s">
        <v>199</v>
      </c>
      <c r="E478" s="246" t="s">
        <v>19</v>
      </c>
      <c r="F478" s="247" t="s">
        <v>1080</v>
      </c>
      <c r="G478" s="245"/>
      <c r="H478" s="248">
        <v>23.276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199</v>
      </c>
      <c r="AU478" s="254" t="s">
        <v>81</v>
      </c>
      <c r="AV478" s="14" t="s">
        <v>81</v>
      </c>
      <c r="AW478" s="14" t="s">
        <v>33</v>
      </c>
      <c r="AX478" s="14" t="s">
        <v>72</v>
      </c>
      <c r="AY478" s="254" t="s">
        <v>187</v>
      </c>
    </row>
    <row r="479" s="16" customFormat="1">
      <c r="A479" s="16"/>
      <c r="B479" s="279"/>
      <c r="C479" s="280"/>
      <c r="D479" s="235" t="s">
        <v>199</v>
      </c>
      <c r="E479" s="281" t="s">
        <v>19</v>
      </c>
      <c r="F479" s="282" t="s">
        <v>763</v>
      </c>
      <c r="G479" s="280"/>
      <c r="H479" s="283">
        <v>60.491</v>
      </c>
      <c r="I479" s="284"/>
      <c r="J479" s="280"/>
      <c r="K479" s="280"/>
      <c r="L479" s="285"/>
      <c r="M479" s="286"/>
      <c r="N479" s="287"/>
      <c r="O479" s="287"/>
      <c r="P479" s="287"/>
      <c r="Q479" s="287"/>
      <c r="R479" s="287"/>
      <c r="S479" s="287"/>
      <c r="T479" s="288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89" t="s">
        <v>199</v>
      </c>
      <c r="AU479" s="289" t="s">
        <v>81</v>
      </c>
      <c r="AV479" s="16" t="s">
        <v>230</v>
      </c>
      <c r="AW479" s="16" t="s">
        <v>33</v>
      </c>
      <c r="AX479" s="16" t="s">
        <v>72</v>
      </c>
      <c r="AY479" s="289" t="s">
        <v>187</v>
      </c>
    </row>
    <row r="480" s="13" customFormat="1">
      <c r="A480" s="13"/>
      <c r="B480" s="233"/>
      <c r="C480" s="234"/>
      <c r="D480" s="235" t="s">
        <v>199</v>
      </c>
      <c r="E480" s="236" t="s">
        <v>19</v>
      </c>
      <c r="F480" s="237" t="s">
        <v>1238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199</v>
      </c>
      <c r="AU480" s="243" t="s">
        <v>81</v>
      </c>
      <c r="AV480" s="13" t="s">
        <v>79</v>
      </c>
      <c r="AW480" s="13" t="s">
        <v>33</v>
      </c>
      <c r="AX480" s="13" t="s">
        <v>72</v>
      </c>
      <c r="AY480" s="243" t="s">
        <v>187</v>
      </c>
    </row>
    <row r="481" s="13" customFormat="1">
      <c r="A481" s="13"/>
      <c r="B481" s="233"/>
      <c r="C481" s="234"/>
      <c r="D481" s="235" t="s">
        <v>199</v>
      </c>
      <c r="E481" s="236" t="s">
        <v>19</v>
      </c>
      <c r="F481" s="237" t="s">
        <v>450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199</v>
      </c>
      <c r="AU481" s="243" t="s">
        <v>81</v>
      </c>
      <c r="AV481" s="13" t="s">
        <v>79</v>
      </c>
      <c r="AW481" s="13" t="s">
        <v>33</v>
      </c>
      <c r="AX481" s="13" t="s">
        <v>72</v>
      </c>
      <c r="AY481" s="243" t="s">
        <v>187</v>
      </c>
    </row>
    <row r="482" s="13" customFormat="1">
      <c r="A482" s="13"/>
      <c r="B482" s="233"/>
      <c r="C482" s="234"/>
      <c r="D482" s="235" t="s">
        <v>199</v>
      </c>
      <c r="E482" s="236" t="s">
        <v>19</v>
      </c>
      <c r="F482" s="237" t="s">
        <v>1062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199</v>
      </c>
      <c r="AU482" s="243" t="s">
        <v>81</v>
      </c>
      <c r="AV482" s="13" t="s">
        <v>79</v>
      </c>
      <c r="AW482" s="13" t="s">
        <v>33</v>
      </c>
      <c r="AX482" s="13" t="s">
        <v>72</v>
      </c>
      <c r="AY482" s="243" t="s">
        <v>187</v>
      </c>
    </row>
    <row r="483" s="13" customFormat="1">
      <c r="A483" s="13"/>
      <c r="B483" s="233"/>
      <c r="C483" s="234"/>
      <c r="D483" s="235" t="s">
        <v>199</v>
      </c>
      <c r="E483" s="236" t="s">
        <v>19</v>
      </c>
      <c r="F483" s="237" t="s">
        <v>893</v>
      </c>
      <c r="G483" s="234"/>
      <c r="H483" s="236" t="s">
        <v>19</v>
      </c>
      <c r="I483" s="238"/>
      <c r="J483" s="234"/>
      <c r="K483" s="234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199</v>
      </c>
      <c r="AU483" s="243" t="s">
        <v>81</v>
      </c>
      <c r="AV483" s="13" t="s">
        <v>79</v>
      </c>
      <c r="AW483" s="13" t="s">
        <v>33</v>
      </c>
      <c r="AX483" s="13" t="s">
        <v>72</v>
      </c>
      <c r="AY483" s="243" t="s">
        <v>187</v>
      </c>
    </row>
    <row r="484" s="14" customFormat="1">
      <c r="A484" s="14"/>
      <c r="B484" s="244"/>
      <c r="C484" s="245"/>
      <c r="D484" s="235" t="s">
        <v>199</v>
      </c>
      <c r="E484" s="246" t="s">
        <v>19</v>
      </c>
      <c r="F484" s="247" t="s">
        <v>1158</v>
      </c>
      <c r="G484" s="245"/>
      <c r="H484" s="248">
        <v>22.135000000000002</v>
      </c>
      <c r="I484" s="249"/>
      <c r="J484" s="245"/>
      <c r="K484" s="245"/>
      <c r="L484" s="250"/>
      <c r="M484" s="251"/>
      <c r="N484" s="252"/>
      <c r="O484" s="252"/>
      <c r="P484" s="252"/>
      <c r="Q484" s="252"/>
      <c r="R484" s="252"/>
      <c r="S484" s="252"/>
      <c r="T484" s="25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4" t="s">
        <v>199</v>
      </c>
      <c r="AU484" s="254" t="s">
        <v>81</v>
      </c>
      <c r="AV484" s="14" t="s">
        <v>81</v>
      </c>
      <c r="AW484" s="14" t="s">
        <v>33</v>
      </c>
      <c r="AX484" s="14" t="s">
        <v>72</v>
      </c>
      <c r="AY484" s="254" t="s">
        <v>187</v>
      </c>
    </row>
    <row r="485" s="13" customFormat="1">
      <c r="A485" s="13"/>
      <c r="B485" s="233"/>
      <c r="C485" s="234"/>
      <c r="D485" s="235" t="s">
        <v>199</v>
      </c>
      <c r="E485" s="236" t="s">
        <v>19</v>
      </c>
      <c r="F485" s="237" t="s">
        <v>1239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199</v>
      </c>
      <c r="AU485" s="243" t="s">
        <v>81</v>
      </c>
      <c r="AV485" s="13" t="s">
        <v>79</v>
      </c>
      <c r="AW485" s="13" t="s">
        <v>33</v>
      </c>
      <c r="AX485" s="13" t="s">
        <v>72</v>
      </c>
      <c r="AY485" s="243" t="s">
        <v>187</v>
      </c>
    </row>
    <row r="486" s="13" customFormat="1">
      <c r="A486" s="13"/>
      <c r="B486" s="233"/>
      <c r="C486" s="234"/>
      <c r="D486" s="235" t="s">
        <v>199</v>
      </c>
      <c r="E486" s="236" t="s">
        <v>19</v>
      </c>
      <c r="F486" s="237" t="s">
        <v>454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199</v>
      </c>
      <c r="AU486" s="243" t="s">
        <v>81</v>
      </c>
      <c r="AV486" s="13" t="s">
        <v>79</v>
      </c>
      <c r="AW486" s="13" t="s">
        <v>33</v>
      </c>
      <c r="AX486" s="13" t="s">
        <v>72</v>
      </c>
      <c r="AY486" s="243" t="s">
        <v>187</v>
      </c>
    </row>
    <row r="487" s="13" customFormat="1">
      <c r="A487" s="13"/>
      <c r="B487" s="233"/>
      <c r="C487" s="234"/>
      <c r="D487" s="235" t="s">
        <v>199</v>
      </c>
      <c r="E487" s="236" t="s">
        <v>19</v>
      </c>
      <c r="F487" s="237" t="s">
        <v>1062</v>
      </c>
      <c r="G487" s="234"/>
      <c r="H487" s="236" t="s">
        <v>19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199</v>
      </c>
      <c r="AU487" s="243" t="s">
        <v>81</v>
      </c>
      <c r="AV487" s="13" t="s">
        <v>79</v>
      </c>
      <c r="AW487" s="13" t="s">
        <v>33</v>
      </c>
      <c r="AX487" s="13" t="s">
        <v>72</v>
      </c>
      <c r="AY487" s="243" t="s">
        <v>187</v>
      </c>
    </row>
    <row r="488" s="13" customFormat="1">
      <c r="A488" s="13"/>
      <c r="B488" s="233"/>
      <c r="C488" s="234"/>
      <c r="D488" s="235" t="s">
        <v>199</v>
      </c>
      <c r="E488" s="236" t="s">
        <v>19</v>
      </c>
      <c r="F488" s="237" t="s">
        <v>893</v>
      </c>
      <c r="G488" s="234"/>
      <c r="H488" s="236" t="s">
        <v>19</v>
      </c>
      <c r="I488" s="238"/>
      <c r="J488" s="234"/>
      <c r="K488" s="234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199</v>
      </c>
      <c r="AU488" s="243" t="s">
        <v>81</v>
      </c>
      <c r="AV488" s="13" t="s">
        <v>79</v>
      </c>
      <c r="AW488" s="13" t="s">
        <v>33</v>
      </c>
      <c r="AX488" s="13" t="s">
        <v>72</v>
      </c>
      <c r="AY488" s="243" t="s">
        <v>187</v>
      </c>
    </row>
    <row r="489" s="14" customFormat="1">
      <c r="A489" s="14"/>
      <c r="B489" s="244"/>
      <c r="C489" s="245"/>
      <c r="D489" s="235" t="s">
        <v>199</v>
      </c>
      <c r="E489" s="246" t="s">
        <v>19</v>
      </c>
      <c r="F489" s="247" t="s">
        <v>1160</v>
      </c>
      <c r="G489" s="245"/>
      <c r="H489" s="248">
        <v>21.172000000000001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199</v>
      </c>
      <c r="AU489" s="254" t="s">
        <v>81</v>
      </c>
      <c r="AV489" s="14" t="s">
        <v>81</v>
      </c>
      <c r="AW489" s="14" t="s">
        <v>33</v>
      </c>
      <c r="AX489" s="14" t="s">
        <v>72</v>
      </c>
      <c r="AY489" s="254" t="s">
        <v>187</v>
      </c>
    </row>
    <row r="490" s="16" customFormat="1">
      <c r="A490" s="16"/>
      <c r="B490" s="279"/>
      <c r="C490" s="280"/>
      <c r="D490" s="235" t="s">
        <v>199</v>
      </c>
      <c r="E490" s="281" t="s">
        <v>19</v>
      </c>
      <c r="F490" s="282" t="s">
        <v>763</v>
      </c>
      <c r="G490" s="280"/>
      <c r="H490" s="283">
        <v>43.307000000000002</v>
      </c>
      <c r="I490" s="284"/>
      <c r="J490" s="280"/>
      <c r="K490" s="280"/>
      <c r="L490" s="285"/>
      <c r="M490" s="286"/>
      <c r="N490" s="287"/>
      <c r="O490" s="287"/>
      <c r="P490" s="287"/>
      <c r="Q490" s="287"/>
      <c r="R490" s="287"/>
      <c r="S490" s="287"/>
      <c r="T490" s="288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T490" s="289" t="s">
        <v>199</v>
      </c>
      <c r="AU490" s="289" t="s">
        <v>81</v>
      </c>
      <c r="AV490" s="16" t="s">
        <v>230</v>
      </c>
      <c r="AW490" s="16" t="s">
        <v>33</v>
      </c>
      <c r="AX490" s="16" t="s">
        <v>72</v>
      </c>
      <c r="AY490" s="289" t="s">
        <v>187</v>
      </c>
    </row>
    <row r="491" s="15" customFormat="1">
      <c r="A491" s="15"/>
      <c r="B491" s="255"/>
      <c r="C491" s="256"/>
      <c r="D491" s="235" t="s">
        <v>199</v>
      </c>
      <c r="E491" s="257" t="s">
        <v>19</v>
      </c>
      <c r="F491" s="258" t="s">
        <v>210</v>
      </c>
      <c r="G491" s="256"/>
      <c r="H491" s="259">
        <v>103.798</v>
      </c>
      <c r="I491" s="260"/>
      <c r="J491" s="256"/>
      <c r="K491" s="256"/>
      <c r="L491" s="261"/>
      <c r="M491" s="262"/>
      <c r="N491" s="263"/>
      <c r="O491" s="263"/>
      <c r="P491" s="263"/>
      <c r="Q491" s="263"/>
      <c r="R491" s="263"/>
      <c r="S491" s="263"/>
      <c r="T491" s="264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T491" s="265" t="s">
        <v>199</v>
      </c>
      <c r="AU491" s="265" t="s">
        <v>81</v>
      </c>
      <c r="AV491" s="15" t="s">
        <v>195</v>
      </c>
      <c r="AW491" s="15" t="s">
        <v>33</v>
      </c>
      <c r="AX491" s="15" t="s">
        <v>79</v>
      </c>
      <c r="AY491" s="265" t="s">
        <v>187</v>
      </c>
    </row>
    <row r="492" s="2" customFormat="1" ht="21.75" customHeight="1">
      <c r="A492" s="41"/>
      <c r="B492" s="42"/>
      <c r="C492" s="215" t="s">
        <v>781</v>
      </c>
      <c r="D492" s="215" t="s">
        <v>190</v>
      </c>
      <c r="E492" s="216" t="s">
        <v>1161</v>
      </c>
      <c r="F492" s="217" t="s">
        <v>1162</v>
      </c>
      <c r="G492" s="218" t="s">
        <v>193</v>
      </c>
      <c r="H492" s="219">
        <v>2.8799999999999999</v>
      </c>
      <c r="I492" s="220"/>
      <c r="J492" s="221">
        <f>ROUND(I492*H492,2)</f>
        <v>0</v>
      </c>
      <c r="K492" s="217" t="s">
        <v>194</v>
      </c>
      <c r="L492" s="47"/>
      <c r="M492" s="222" t="s">
        <v>19</v>
      </c>
      <c r="N492" s="223" t="s">
        <v>43</v>
      </c>
      <c r="O492" s="87"/>
      <c r="P492" s="224">
        <f>O492*H492</f>
        <v>0</v>
      </c>
      <c r="Q492" s="224">
        <v>1.713E-05</v>
      </c>
      <c r="R492" s="224">
        <f>Q492*H492</f>
        <v>4.93344E-05</v>
      </c>
      <c r="S492" s="224">
        <v>0</v>
      </c>
      <c r="T492" s="225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6" t="s">
        <v>265</v>
      </c>
      <c r="AT492" s="226" t="s">
        <v>190</v>
      </c>
      <c r="AU492" s="226" t="s">
        <v>81</v>
      </c>
      <c r="AY492" s="20" t="s">
        <v>187</v>
      </c>
      <c r="BE492" s="227">
        <f>IF(N492="základní",J492,0)</f>
        <v>0</v>
      </c>
      <c r="BF492" s="227">
        <f>IF(N492="snížená",J492,0)</f>
        <v>0</v>
      </c>
      <c r="BG492" s="227">
        <f>IF(N492="zákl. přenesená",J492,0)</f>
        <v>0</v>
      </c>
      <c r="BH492" s="227">
        <f>IF(N492="sníž. přenesená",J492,0)</f>
        <v>0</v>
      </c>
      <c r="BI492" s="227">
        <f>IF(N492="nulová",J492,0)</f>
        <v>0</v>
      </c>
      <c r="BJ492" s="20" t="s">
        <v>79</v>
      </c>
      <c r="BK492" s="227">
        <f>ROUND(I492*H492,2)</f>
        <v>0</v>
      </c>
      <c r="BL492" s="20" t="s">
        <v>265</v>
      </c>
      <c r="BM492" s="226" t="s">
        <v>1240</v>
      </c>
    </row>
    <row r="493" s="2" customFormat="1">
      <c r="A493" s="41"/>
      <c r="B493" s="42"/>
      <c r="C493" s="43"/>
      <c r="D493" s="228" t="s">
        <v>197</v>
      </c>
      <c r="E493" s="43"/>
      <c r="F493" s="229" t="s">
        <v>1164</v>
      </c>
      <c r="G493" s="43"/>
      <c r="H493" s="43"/>
      <c r="I493" s="230"/>
      <c r="J493" s="43"/>
      <c r="K493" s="43"/>
      <c r="L493" s="47"/>
      <c r="M493" s="231"/>
      <c r="N493" s="232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197</v>
      </c>
      <c r="AU493" s="20" t="s">
        <v>81</v>
      </c>
    </row>
    <row r="494" s="13" customFormat="1">
      <c r="A494" s="13"/>
      <c r="B494" s="233"/>
      <c r="C494" s="234"/>
      <c r="D494" s="235" t="s">
        <v>199</v>
      </c>
      <c r="E494" s="236" t="s">
        <v>19</v>
      </c>
      <c r="F494" s="237" t="s">
        <v>1226</v>
      </c>
      <c r="G494" s="234"/>
      <c r="H494" s="236" t="s">
        <v>19</v>
      </c>
      <c r="I494" s="238"/>
      <c r="J494" s="234"/>
      <c r="K494" s="234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199</v>
      </c>
      <c r="AU494" s="243" t="s">
        <v>81</v>
      </c>
      <c r="AV494" s="13" t="s">
        <v>79</v>
      </c>
      <c r="AW494" s="13" t="s">
        <v>33</v>
      </c>
      <c r="AX494" s="13" t="s">
        <v>72</v>
      </c>
      <c r="AY494" s="243" t="s">
        <v>187</v>
      </c>
    </row>
    <row r="495" s="13" customFormat="1">
      <c r="A495" s="13"/>
      <c r="B495" s="233"/>
      <c r="C495" s="234"/>
      <c r="D495" s="235" t="s">
        <v>199</v>
      </c>
      <c r="E495" s="236" t="s">
        <v>19</v>
      </c>
      <c r="F495" s="237" t="s">
        <v>450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199</v>
      </c>
      <c r="AU495" s="243" t="s">
        <v>81</v>
      </c>
      <c r="AV495" s="13" t="s">
        <v>79</v>
      </c>
      <c r="AW495" s="13" t="s">
        <v>33</v>
      </c>
      <c r="AX495" s="13" t="s">
        <v>72</v>
      </c>
      <c r="AY495" s="243" t="s">
        <v>187</v>
      </c>
    </row>
    <row r="496" s="13" customFormat="1">
      <c r="A496" s="13"/>
      <c r="B496" s="233"/>
      <c r="C496" s="234"/>
      <c r="D496" s="235" t="s">
        <v>199</v>
      </c>
      <c r="E496" s="236" t="s">
        <v>19</v>
      </c>
      <c r="F496" s="237" t="s">
        <v>855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199</v>
      </c>
      <c r="AU496" s="243" t="s">
        <v>81</v>
      </c>
      <c r="AV496" s="13" t="s">
        <v>79</v>
      </c>
      <c r="AW496" s="13" t="s">
        <v>33</v>
      </c>
      <c r="AX496" s="13" t="s">
        <v>72</v>
      </c>
      <c r="AY496" s="243" t="s">
        <v>187</v>
      </c>
    </row>
    <row r="497" s="13" customFormat="1">
      <c r="A497" s="13"/>
      <c r="B497" s="233"/>
      <c r="C497" s="234"/>
      <c r="D497" s="235" t="s">
        <v>199</v>
      </c>
      <c r="E497" s="236" t="s">
        <v>19</v>
      </c>
      <c r="F497" s="237" t="s">
        <v>1142</v>
      </c>
      <c r="G497" s="234"/>
      <c r="H497" s="236" t="s">
        <v>19</v>
      </c>
      <c r="I497" s="238"/>
      <c r="J497" s="234"/>
      <c r="K497" s="234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199</v>
      </c>
      <c r="AU497" s="243" t="s">
        <v>81</v>
      </c>
      <c r="AV497" s="13" t="s">
        <v>79</v>
      </c>
      <c r="AW497" s="13" t="s">
        <v>33</v>
      </c>
      <c r="AX497" s="13" t="s">
        <v>72</v>
      </c>
      <c r="AY497" s="243" t="s">
        <v>187</v>
      </c>
    </row>
    <row r="498" s="14" customFormat="1">
      <c r="A498" s="14"/>
      <c r="B498" s="244"/>
      <c r="C498" s="245"/>
      <c r="D498" s="235" t="s">
        <v>199</v>
      </c>
      <c r="E498" s="246" t="s">
        <v>19</v>
      </c>
      <c r="F498" s="247" t="s">
        <v>1143</v>
      </c>
      <c r="G498" s="245"/>
      <c r="H498" s="248">
        <v>1.44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199</v>
      </c>
      <c r="AU498" s="254" t="s">
        <v>81</v>
      </c>
      <c r="AV498" s="14" t="s">
        <v>81</v>
      </c>
      <c r="AW498" s="14" t="s">
        <v>33</v>
      </c>
      <c r="AX498" s="14" t="s">
        <v>72</v>
      </c>
      <c r="AY498" s="254" t="s">
        <v>187</v>
      </c>
    </row>
    <row r="499" s="13" customFormat="1">
      <c r="A499" s="13"/>
      <c r="B499" s="233"/>
      <c r="C499" s="234"/>
      <c r="D499" s="235" t="s">
        <v>199</v>
      </c>
      <c r="E499" s="236" t="s">
        <v>19</v>
      </c>
      <c r="F499" s="237" t="s">
        <v>1227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199</v>
      </c>
      <c r="AU499" s="243" t="s">
        <v>81</v>
      </c>
      <c r="AV499" s="13" t="s">
        <v>79</v>
      </c>
      <c r="AW499" s="13" t="s">
        <v>33</v>
      </c>
      <c r="AX499" s="13" t="s">
        <v>72</v>
      </c>
      <c r="AY499" s="243" t="s">
        <v>187</v>
      </c>
    </row>
    <row r="500" s="13" customFormat="1">
      <c r="A500" s="13"/>
      <c r="B500" s="233"/>
      <c r="C500" s="234"/>
      <c r="D500" s="235" t="s">
        <v>199</v>
      </c>
      <c r="E500" s="236" t="s">
        <v>19</v>
      </c>
      <c r="F500" s="237" t="s">
        <v>454</v>
      </c>
      <c r="G500" s="234"/>
      <c r="H500" s="236" t="s">
        <v>19</v>
      </c>
      <c r="I500" s="238"/>
      <c r="J500" s="234"/>
      <c r="K500" s="234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199</v>
      </c>
      <c r="AU500" s="243" t="s">
        <v>81</v>
      </c>
      <c r="AV500" s="13" t="s">
        <v>79</v>
      </c>
      <c r="AW500" s="13" t="s">
        <v>33</v>
      </c>
      <c r="AX500" s="13" t="s">
        <v>72</v>
      </c>
      <c r="AY500" s="243" t="s">
        <v>187</v>
      </c>
    </row>
    <row r="501" s="13" customFormat="1">
      <c r="A501" s="13"/>
      <c r="B501" s="233"/>
      <c r="C501" s="234"/>
      <c r="D501" s="235" t="s">
        <v>199</v>
      </c>
      <c r="E501" s="236" t="s">
        <v>19</v>
      </c>
      <c r="F501" s="237" t="s">
        <v>855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199</v>
      </c>
      <c r="AU501" s="243" t="s">
        <v>81</v>
      </c>
      <c r="AV501" s="13" t="s">
        <v>79</v>
      </c>
      <c r="AW501" s="13" t="s">
        <v>33</v>
      </c>
      <c r="AX501" s="13" t="s">
        <v>72</v>
      </c>
      <c r="AY501" s="243" t="s">
        <v>187</v>
      </c>
    </row>
    <row r="502" s="13" customFormat="1">
      <c r="A502" s="13"/>
      <c r="B502" s="233"/>
      <c r="C502" s="234"/>
      <c r="D502" s="235" t="s">
        <v>199</v>
      </c>
      <c r="E502" s="236" t="s">
        <v>19</v>
      </c>
      <c r="F502" s="237" t="s">
        <v>1142</v>
      </c>
      <c r="G502" s="234"/>
      <c r="H502" s="236" t="s">
        <v>19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199</v>
      </c>
      <c r="AU502" s="243" t="s">
        <v>81</v>
      </c>
      <c r="AV502" s="13" t="s">
        <v>79</v>
      </c>
      <c r="AW502" s="13" t="s">
        <v>33</v>
      </c>
      <c r="AX502" s="13" t="s">
        <v>72</v>
      </c>
      <c r="AY502" s="243" t="s">
        <v>187</v>
      </c>
    </row>
    <row r="503" s="14" customFormat="1">
      <c r="A503" s="14"/>
      <c r="B503" s="244"/>
      <c r="C503" s="245"/>
      <c r="D503" s="235" t="s">
        <v>199</v>
      </c>
      <c r="E503" s="246" t="s">
        <v>19</v>
      </c>
      <c r="F503" s="247" t="s">
        <v>1143</v>
      </c>
      <c r="G503" s="245"/>
      <c r="H503" s="248">
        <v>1.44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199</v>
      </c>
      <c r="AU503" s="254" t="s">
        <v>81</v>
      </c>
      <c r="AV503" s="14" t="s">
        <v>81</v>
      </c>
      <c r="AW503" s="14" t="s">
        <v>33</v>
      </c>
      <c r="AX503" s="14" t="s">
        <v>72</v>
      </c>
      <c r="AY503" s="254" t="s">
        <v>187</v>
      </c>
    </row>
    <row r="504" s="15" customFormat="1">
      <c r="A504" s="15"/>
      <c r="B504" s="255"/>
      <c r="C504" s="256"/>
      <c r="D504" s="235" t="s">
        <v>199</v>
      </c>
      <c r="E504" s="257" t="s">
        <v>19</v>
      </c>
      <c r="F504" s="258" t="s">
        <v>210</v>
      </c>
      <c r="G504" s="256"/>
      <c r="H504" s="259">
        <v>2.8799999999999999</v>
      </c>
      <c r="I504" s="260"/>
      <c r="J504" s="256"/>
      <c r="K504" s="256"/>
      <c r="L504" s="261"/>
      <c r="M504" s="262"/>
      <c r="N504" s="263"/>
      <c r="O504" s="263"/>
      <c r="P504" s="263"/>
      <c r="Q504" s="263"/>
      <c r="R504" s="263"/>
      <c r="S504" s="263"/>
      <c r="T504" s="264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5" t="s">
        <v>199</v>
      </c>
      <c r="AU504" s="265" t="s">
        <v>81</v>
      </c>
      <c r="AV504" s="15" t="s">
        <v>195</v>
      </c>
      <c r="AW504" s="15" t="s">
        <v>33</v>
      </c>
      <c r="AX504" s="15" t="s">
        <v>79</v>
      </c>
      <c r="AY504" s="265" t="s">
        <v>187</v>
      </c>
    </row>
    <row r="505" s="2" customFormat="1" ht="16.5" customHeight="1">
      <c r="A505" s="41"/>
      <c r="B505" s="42"/>
      <c r="C505" s="215" t="s">
        <v>789</v>
      </c>
      <c r="D505" s="215" t="s">
        <v>190</v>
      </c>
      <c r="E505" s="216" t="s">
        <v>904</v>
      </c>
      <c r="F505" s="217" t="s">
        <v>905</v>
      </c>
      <c r="G505" s="218" t="s">
        <v>193</v>
      </c>
      <c r="H505" s="219">
        <v>9.6899999999999995</v>
      </c>
      <c r="I505" s="220"/>
      <c r="J505" s="221">
        <f>ROUND(I505*H505,2)</f>
        <v>0</v>
      </c>
      <c r="K505" s="217" t="s">
        <v>194</v>
      </c>
      <c r="L505" s="47"/>
      <c r="M505" s="222" t="s">
        <v>19</v>
      </c>
      <c r="N505" s="223" t="s">
        <v>43</v>
      </c>
      <c r="O505" s="87"/>
      <c r="P505" s="224">
        <f>O505*H505</f>
        <v>0</v>
      </c>
      <c r="Q505" s="224">
        <v>7.1500000000000002E-06</v>
      </c>
      <c r="R505" s="224">
        <f>Q505*H505</f>
        <v>6.9283500000000002E-05</v>
      </c>
      <c r="S505" s="224">
        <v>0</v>
      </c>
      <c r="T505" s="225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6" t="s">
        <v>265</v>
      </c>
      <c r="AT505" s="226" t="s">
        <v>190</v>
      </c>
      <c r="AU505" s="226" t="s">
        <v>81</v>
      </c>
      <c r="AY505" s="20" t="s">
        <v>187</v>
      </c>
      <c r="BE505" s="227">
        <f>IF(N505="základní",J505,0)</f>
        <v>0</v>
      </c>
      <c r="BF505" s="227">
        <f>IF(N505="snížená",J505,0)</f>
        <v>0</v>
      </c>
      <c r="BG505" s="227">
        <f>IF(N505="zákl. přenesená",J505,0)</f>
        <v>0</v>
      </c>
      <c r="BH505" s="227">
        <f>IF(N505="sníž. přenesená",J505,0)</f>
        <v>0</v>
      </c>
      <c r="BI505" s="227">
        <f>IF(N505="nulová",J505,0)</f>
        <v>0</v>
      </c>
      <c r="BJ505" s="20" t="s">
        <v>79</v>
      </c>
      <c r="BK505" s="227">
        <f>ROUND(I505*H505,2)</f>
        <v>0</v>
      </c>
      <c r="BL505" s="20" t="s">
        <v>265</v>
      </c>
      <c r="BM505" s="226" t="s">
        <v>1241</v>
      </c>
    </row>
    <row r="506" s="2" customFormat="1">
      <c r="A506" s="41"/>
      <c r="B506" s="42"/>
      <c r="C506" s="43"/>
      <c r="D506" s="228" t="s">
        <v>197</v>
      </c>
      <c r="E506" s="43"/>
      <c r="F506" s="229" t="s">
        <v>907</v>
      </c>
      <c r="G506" s="43"/>
      <c r="H506" s="43"/>
      <c r="I506" s="230"/>
      <c r="J506" s="43"/>
      <c r="K506" s="43"/>
      <c r="L506" s="47"/>
      <c r="M506" s="231"/>
      <c r="N506" s="232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197</v>
      </c>
      <c r="AU506" s="20" t="s">
        <v>81</v>
      </c>
    </row>
    <row r="507" s="13" customFormat="1">
      <c r="A507" s="13"/>
      <c r="B507" s="233"/>
      <c r="C507" s="234"/>
      <c r="D507" s="235" t="s">
        <v>199</v>
      </c>
      <c r="E507" s="236" t="s">
        <v>19</v>
      </c>
      <c r="F507" s="237" t="s">
        <v>1228</v>
      </c>
      <c r="G507" s="234"/>
      <c r="H507" s="236" t="s">
        <v>19</v>
      </c>
      <c r="I507" s="238"/>
      <c r="J507" s="234"/>
      <c r="K507" s="234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199</v>
      </c>
      <c r="AU507" s="243" t="s">
        <v>81</v>
      </c>
      <c r="AV507" s="13" t="s">
        <v>79</v>
      </c>
      <c r="AW507" s="13" t="s">
        <v>33</v>
      </c>
      <c r="AX507" s="13" t="s">
        <v>72</v>
      </c>
      <c r="AY507" s="243" t="s">
        <v>187</v>
      </c>
    </row>
    <row r="508" s="13" customFormat="1">
      <c r="A508" s="13"/>
      <c r="B508" s="233"/>
      <c r="C508" s="234"/>
      <c r="D508" s="235" t="s">
        <v>199</v>
      </c>
      <c r="E508" s="236" t="s">
        <v>19</v>
      </c>
      <c r="F508" s="237" t="s">
        <v>450</v>
      </c>
      <c r="G508" s="234"/>
      <c r="H508" s="236" t="s">
        <v>19</v>
      </c>
      <c r="I508" s="238"/>
      <c r="J508" s="234"/>
      <c r="K508" s="234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199</v>
      </c>
      <c r="AU508" s="243" t="s">
        <v>81</v>
      </c>
      <c r="AV508" s="13" t="s">
        <v>79</v>
      </c>
      <c r="AW508" s="13" t="s">
        <v>33</v>
      </c>
      <c r="AX508" s="13" t="s">
        <v>72</v>
      </c>
      <c r="AY508" s="243" t="s">
        <v>187</v>
      </c>
    </row>
    <row r="509" s="13" customFormat="1">
      <c r="A509" s="13"/>
      <c r="B509" s="233"/>
      <c r="C509" s="234"/>
      <c r="D509" s="235" t="s">
        <v>199</v>
      </c>
      <c r="E509" s="236" t="s">
        <v>19</v>
      </c>
      <c r="F509" s="237" t="s">
        <v>855</v>
      </c>
      <c r="G509" s="234"/>
      <c r="H509" s="236" t="s">
        <v>19</v>
      </c>
      <c r="I509" s="238"/>
      <c r="J509" s="234"/>
      <c r="K509" s="234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199</v>
      </c>
      <c r="AU509" s="243" t="s">
        <v>81</v>
      </c>
      <c r="AV509" s="13" t="s">
        <v>79</v>
      </c>
      <c r="AW509" s="13" t="s">
        <v>33</v>
      </c>
      <c r="AX509" s="13" t="s">
        <v>72</v>
      </c>
      <c r="AY509" s="243" t="s">
        <v>187</v>
      </c>
    </row>
    <row r="510" s="13" customFormat="1">
      <c r="A510" s="13"/>
      <c r="B510" s="233"/>
      <c r="C510" s="234"/>
      <c r="D510" s="235" t="s">
        <v>199</v>
      </c>
      <c r="E510" s="236" t="s">
        <v>19</v>
      </c>
      <c r="F510" s="237" t="s">
        <v>873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199</v>
      </c>
      <c r="AU510" s="243" t="s">
        <v>81</v>
      </c>
      <c r="AV510" s="13" t="s">
        <v>79</v>
      </c>
      <c r="AW510" s="13" t="s">
        <v>33</v>
      </c>
      <c r="AX510" s="13" t="s">
        <v>72</v>
      </c>
      <c r="AY510" s="243" t="s">
        <v>187</v>
      </c>
    </row>
    <row r="511" s="14" customFormat="1">
      <c r="A511" s="14"/>
      <c r="B511" s="244"/>
      <c r="C511" s="245"/>
      <c r="D511" s="235" t="s">
        <v>199</v>
      </c>
      <c r="E511" s="246" t="s">
        <v>19</v>
      </c>
      <c r="F511" s="247" t="s">
        <v>1046</v>
      </c>
      <c r="G511" s="245"/>
      <c r="H511" s="248">
        <v>2.9550000000000001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199</v>
      </c>
      <c r="AU511" s="254" t="s">
        <v>81</v>
      </c>
      <c r="AV511" s="14" t="s">
        <v>81</v>
      </c>
      <c r="AW511" s="14" t="s">
        <v>33</v>
      </c>
      <c r="AX511" s="14" t="s">
        <v>72</v>
      </c>
      <c r="AY511" s="254" t="s">
        <v>187</v>
      </c>
    </row>
    <row r="512" s="13" customFormat="1">
      <c r="A512" s="13"/>
      <c r="B512" s="233"/>
      <c r="C512" s="234"/>
      <c r="D512" s="235" t="s">
        <v>199</v>
      </c>
      <c r="E512" s="236" t="s">
        <v>19</v>
      </c>
      <c r="F512" s="237" t="s">
        <v>1229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199</v>
      </c>
      <c r="AU512" s="243" t="s">
        <v>81</v>
      </c>
      <c r="AV512" s="13" t="s">
        <v>79</v>
      </c>
      <c r="AW512" s="13" t="s">
        <v>33</v>
      </c>
      <c r="AX512" s="13" t="s">
        <v>72</v>
      </c>
      <c r="AY512" s="243" t="s">
        <v>187</v>
      </c>
    </row>
    <row r="513" s="13" customFormat="1">
      <c r="A513" s="13"/>
      <c r="B513" s="233"/>
      <c r="C513" s="234"/>
      <c r="D513" s="235" t="s">
        <v>199</v>
      </c>
      <c r="E513" s="236" t="s">
        <v>19</v>
      </c>
      <c r="F513" s="237" t="s">
        <v>450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199</v>
      </c>
      <c r="AU513" s="243" t="s">
        <v>81</v>
      </c>
      <c r="AV513" s="13" t="s">
        <v>79</v>
      </c>
      <c r="AW513" s="13" t="s">
        <v>33</v>
      </c>
      <c r="AX513" s="13" t="s">
        <v>72</v>
      </c>
      <c r="AY513" s="243" t="s">
        <v>187</v>
      </c>
    </row>
    <row r="514" s="13" customFormat="1">
      <c r="A514" s="13"/>
      <c r="B514" s="233"/>
      <c r="C514" s="234"/>
      <c r="D514" s="235" t="s">
        <v>199</v>
      </c>
      <c r="E514" s="236" t="s">
        <v>19</v>
      </c>
      <c r="F514" s="237" t="s">
        <v>855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199</v>
      </c>
      <c r="AU514" s="243" t="s">
        <v>81</v>
      </c>
      <c r="AV514" s="13" t="s">
        <v>79</v>
      </c>
      <c r="AW514" s="13" t="s">
        <v>33</v>
      </c>
      <c r="AX514" s="13" t="s">
        <v>72</v>
      </c>
      <c r="AY514" s="243" t="s">
        <v>187</v>
      </c>
    </row>
    <row r="515" s="13" customFormat="1">
      <c r="A515" s="13"/>
      <c r="B515" s="233"/>
      <c r="C515" s="234"/>
      <c r="D515" s="235" t="s">
        <v>199</v>
      </c>
      <c r="E515" s="236" t="s">
        <v>19</v>
      </c>
      <c r="F515" s="237" t="s">
        <v>873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199</v>
      </c>
      <c r="AU515" s="243" t="s">
        <v>81</v>
      </c>
      <c r="AV515" s="13" t="s">
        <v>79</v>
      </c>
      <c r="AW515" s="13" t="s">
        <v>33</v>
      </c>
      <c r="AX515" s="13" t="s">
        <v>72</v>
      </c>
      <c r="AY515" s="243" t="s">
        <v>187</v>
      </c>
    </row>
    <row r="516" s="14" customFormat="1">
      <c r="A516" s="14"/>
      <c r="B516" s="244"/>
      <c r="C516" s="245"/>
      <c r="D516" s="235" t="s">
        <v>199</v>
      </c>
      <c r="E516" s="246" t="s">
        <v>19</v>
      </c>
      <c r="F516" s="247" t="s">
        <v>1147</v>
      </c>
      <c r="G516" s="245"/>
      <c r="H516" s="248">
        <v>1.8899999999999999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199</v>
      </c>
      <c r="AU516" s="254" t="s">
        <v>81</v>
      </c>
      <c r="AV516" s="14" t="s">
        <v>81</v>
      </c>
      <c r="AW516" s="14" t="s">
        <v>33</v>
      </c>
      <c r="AX516" s="14" t="s">
        <v>72</v>
      </c>
      <c r="AY516" s="254" t="s">
        <v>187</v>
      </c>
    </row>
    <row r="517" s="13" customFormat="1">
      <c r="A517" s="13"/>
      <c r="B517" s="233"/>
      <c r="C517" s="234"/>
      <c r="D517" s="235" t="s">
        <v>199</v>
      </c>
      <c r="E517" s="236" t="s">
        <v>19</v>
      </c>
      <c r="F517" s="237" t="s">
        <v>1230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199</v>
      </c>
      <c r="AU517" s="243" t="s">
        <v>81</v>
      </c>
      <c r="AV517" s="13" t="s">
        <v>79</v>
      </c>
      <c r="AW517" s="13" t="s">
        <v>33</v>
      </c>
      <c r="AX517" s="13" t="s">
        <v>72</v>
      </c>
      <c r="AY517" s="243" t="s">
        <v>187</v>
      </c>
    </row>
    <row r="518" s="13" customFormat="1">
      <c r="A518" s="13"/>
      <c r="B518" s="233"/>
      <c r="C518" s="234"/>
      <c r="D518" s="235" t="s">
        <v>199</v>
      </c>
      <c r="E518" s="236" t="s">
        <v>19</v>
      </c>
      <c r="F518" s="237" t="s">
        <v>452</v>
      </c>
      <c r="G518" s="234"/>
      <c r="H518" s="236" t="s">
        <v>19</v>
      </c>
      <c r="I518" s="238"/>
      <c r="J518" s="234"/>
      <c r="K518" s="234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199</v>
      </c>
      <c r="AU518" s="243" t="s">
        <v>81</v>
      </c>
      <c r="AV518" s="13" t="s">
        <v>79</v>
      </c>
      <c r="AW518" s="13" t="s">
        <v>33</v>
      </c>
      <c r="AX518" s="13" t="s">
        <v>72</v>
      </c>
      <c r="AY518" s="243" t="s">
        <v>187</v>
      </c>
    </row>
    <row r="519" s="13" customFormat="1">
      <c r="A519" s="13"/>
      <c r="B519" s="233"/>
      <c r="C519" s="234"/>
      <c r="D519" s="235" t="s">
        <v>199</v>
      </c>
      <c r="E519" s="236" t="s">
        <v>19</v>
      </c>
      <c r="F519" s="237" t="s">
        <v>855</v>
      </c>
      <c r="G519" s="234"/>
      <c r="H519" s="236" t="s">
        <v>19</v>
      </c>
      <c r="I519" s="238"/>
      <c r="J519" s="234"/>
      <c r="K519" s="234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199</v>
      </c>
      <c r="AU519" s="243" t="s">
        <v>81</v>
      </c>
      <c r="AV519" s="13" t="s">
        <v>79</v>
      </c>
      <c r="AW519" s="13" t="s">
        <v>33</v>
      </c>
      <c r="AX519" s="13" t="s">
        <v>72</v>
      </c>
      <c r="AY519" s="243" t="s">
        <v>187</v>
      </c>
    </row>
    <row r="520" s="13" customFormat="1">
      <c r="A520" s="13"/>
      <c r="B520" s="233"/>
      <c r="C520" s="234"/>
      <c r="D520" s="235" t="s">
        <v>199</v>
      </c>
      <c r="E520" s="236" t="s">
        <v>19</v>
      </c>
      <c r="F520" s="237" t="s">
        <v>873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199</v>
      </c>
      <c r="AU520" s="243" t="s">
        <v>81</v>
      </c>
      <c r="AV520" s="13" t="s">
        <v>79</v>
      </c>
      <c r="AW520" s="13" t="s">
        <v>33</v>
      </c>
      <c r="AX520" s="13" t="s">
        <v>72</v>
      </c>
      <c r="AY520" s="243" t="s">
        <v>187</v>
      </c>
    </row>
    <row r="521" s="14" customFormat="1">
      <c r="A521" s="14"/>
      <c r="B521" s="244"/>
      <c r="C521" s="245"/>
      <c r="D521" s="235" t="s">
        <v>199</v>
      </c>
      <c r="E521" s="246" t="s">
        <v>19</v>
      </c>
      <c r="F521" s="247" t="s">
        <v>209</v>
      </c>
      <c r="G521" s="245"/>
      <c r="H521" s="248">
        <v>1.1819999999999999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199</v>
      </c>
      <c r="AU521" s="254" t="s">
        <v>81</v>
      </c>
      <c r="AV521" s="14" t="s">
        <v>81</v>
      </c>
      <c r="AW521" s="14" t="s">
        <v>33</v>
      </c>
      <c r="AX521" s="14" t="s">
        <v>72</v>
      </c>
      <c r="AY521" s="254" t="s">
        <v>187</v>
      </c>
    </row>
    <row r="522" s="13" customFormat="1">
      <c r="A522" s="13"/>
      <c r="B522" s="233"/>
      <c r="C522" s="234"/>
      <c r="D522" s="235" t="s">
        <v>199</v>
      </c>
      <c r="E522" s="236" t="s">
        <v>19</v>
      </c>
      <c r="F522" s="237" t="s">
        <v>1231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199</v>
      </c>
      <c r="AU522" s="243" t="s">
        <v>81</v>
      </c>
      <c r="AV522" s="13" t="s">
        <v>79</v>
      </c>
      <c r="AW522" s="13" t="s">
        <v>33</v>
      </c>
      <c r="AX522" s="13" t="s">
        <v>72</v>
      </c>
      <c r="AY522" s="243" t="s">
        <v>187</v>
      </c>
    </row>
    <row r="523" s="13" customFormat="1">
      <c r="A523" s="13"/>
      <c r="B523" s="233"/>
      <c r="C523" s="234"/>
      <c r="D523" s="235" t="s">
        <v>199</v>
      </c>
      <c r="E523" s="236" t="s">
        <v>19</v>
      </c>
      <c r="F523" s="237" t="s">
        <v>454</v>
      </c>
      <c r="G523" s="234"/>
      <c r="H523" s="236" t="s">
        <v>19</v>
      </c>
      <c r="I523" s="238"/>
      <c r="J523" s="234"/>
      <c r="K523" s="234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199</v>
      </c>
      <c r="AU523" s="243" t="s">
        <v>81</v>
      </c>
      <c r="AV523" s="13" t="s">
        <v>79</v>
      </c>
      <c r="AW523" s="13" t="s">
        <v>33</v>
      </c>
      <c r="AX523" s="13" t="s">
        <v>72</v>
      </c>
      <c r="AY523" s="243" t="s">
        <v>187</v>
      </c>
    </row>
    <row r="524" s="13" customFormat="1">
      <c r="A524" s="13"/>
      <c r="B524" s="233"/>
      <c r="C524" s="234"/>
      <c r="D524" s="235" t="s">
        <v>199</v>
      </c>
      <c r="E524" s="236" t="s">
        <v>19</v>
      </c>
      <c r="F524" s="237" t="s">
        <v>855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199</v>
      </c>
      <c r="AU524" s="243" t="s">
        <v>81</v>
      </c>
      <c r="AV524" s="13" t="s">
        <v>79</v>
      </c>
      <c r="AW524" s="13" t="s">
        <v>33</v>
      </c>
      <c r="AX524" s="13" t="s">
        <v>72</v>
      </c>
      <c r="AY524" s="243" t="s">
        <v>187</v>
      </c>
    </row>
    <row r="525" s="13" customFormat="1">
      <c r="A525" s="13"/>
      <c r="B525" s="233"/>
      <c r="C525" s="234"/>
      <c r="D525" s="235" t="s">
        <v>199</v>
      </c>
      <c r="E525" s="236" t="s">
        <v>19</v>
      </c>
      <c r="F525" s="237" t="s">
        <v>873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199</v>
      </c>
      <c r="AU525" s="243" t="s">
        <v>81</v>
      </c>
      <c r="AV525" s="13" t="s">
        <v>79</v>
      </c>
      <c r="AW525" s="13" t="s">
        <v>33</v>
      </c>
      <c r="AX525" s="13" t="s">
        <v>72</v>
      </c>
      <c r="AY525" s="243" t="s">
        <v>187</v>
      </c>
    </row>
    <row r="526" s="14" customFormat="1">
      <c r="A526" s="14"/>
      <c r="B526" s="244"/>
      <c r="C526" s="245"/>
      <c r="D526" s="235" t="s">
        <v>199</v>
      </c>
      <c r="E526" s="246" t="s">
        <v>19</v>
      </c>
      <c r="F526" s="247" t="s">
        <v>1051</v>
      </c>
      <c r="G526" s="245"/>
      <c r="H526" s="248">
        <v>1.7729999999999999</v>
      </c>
      <c r="I526" s="249"/>
      <c r="J526" s="245"/>
      <c r="K526" s="245"/>
      <c r="L526" s="250"/>
      <c r="M526" s="251"/>
      <c r="N526" s="252"/>
      <c r="O526" s="252"/>
      <c r="P526" s="252"/>
      <c r="Q526" s="252"/>
      <c r="R526" s="252"/>
      <c r="S526" s="252"/>
      <c r="T526" s="25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4" t="s">
        <v>199</v>
      </c>
      <c r="AU526" s="254" t="s">
        <v>81</v>
      </c>
      <c r="AV526" s="14" t="s">
        <v>81</v>
      </c>
      <c r="AW526" s="14" t="s">
        <v>33</v>
      </c>
      <c r="AX526" s="14" t="s">
        <v>72</v>
      </c>
      <c r="AY526" s="254" t="s">
        <v>187</v>
      </c>
    </row>
    <row r="527" s="13" customFormat="1">
      <c r="A527" s="13"/>
      <c r="B527" s="233"/>
      <c r="C527" s="234"/>
      <c r="D527" s="235" t="s">
        <v>199</v>
      </c>
      <c r="E527" s="236" t="s">
        <v>19</v>
      </c>
      <c r="F527" s="237" t="s">
        <v>1232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199</v>
      </c>
      <c r="AU527" s="243" t="s">
        <v>81</v>
      </c>
      <c r="AV527" s="13" t="s">
        <v>79</v>
      </c>
      <c r="AW527" s="13" t="s">
        <v>33</v>
      </c>
      <c r="AX527" s="13" t="s">
        <v>72</v>
      </c>
      <c r="AY527" s="243" t="s">
        <v>187</v>
      </c>
    </row>
    <row r="528" s="13" customFormat="1">
      <c r="A528" s="13"/>
      <c r="B528" s="233"/>
      <c r="C528" s="234"/>
      <c r="D528" s="235" t="s">
        <v>199</v>
      </c>
      <c r="E528" s="236" t="s">
        <v>19</v>
      </c>
      <c r="F528" s="237" t="s">
        <v>454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199</v>
      </c>
      <c r="AU528" s="243" t="s">
        <v>81</v>
      </c>
      <c r="AV528" s="13" t="s">
        <v>79</v>
      </c>
      <c r="AW528" s="13" t="s">
        <v>33</v>
      </c>
      <c r="AX528" s="13" t="s">
        <v>72</v>
      </c>
      <c r="AY528" s="243" t="s">
        <v>187</v>
      </c>
    </row>
    <row r="529" s="13" customFormat="1">
      <c r="A529" s="13"/>
      <c r="B529" s="233"/>
      <c r="C529" s="234"/>
      <c r="D529" s="235" t="s">
        <v>199</v>
      </c>
      <c r="E529" s="236" t="s">
        <v>19</v>
      </c>
      <c r="F529" s="237" t="s">
        <v>855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199</v>
      </c>
      <c r="AU529" s="243" t="s">
        <v>81</v>
      </c>
      <c r="AV529" s="13" t="s">
        <v>79</v>
      </c>
      <c r="AW529" s="13" t="s">
        <v>33</v>
      </c>
      <c r="AX529" s="13" t="s">
        <v>72</v>
      </c>
      <c r="AY529" s="243" t="s">
        <v>187</v>
      </c>
    </row>
    <row r="530" s="13" customFormat="1">
      <c r="A530" s="13"/>
      <c r="B530" s="233"/>
      <c r="C530" s="234"/>
      <c r="D530" s="235" t="s">
        <v>199</v>
      </c>
      <c r="E530" s="236" t="s">
        <v>19</v>
      </c>
      <c r="F530" s="237" t="s">
        <v>873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199</v>
      </c>
      <c r="AU530" s="243" t="s">
        <v>81</v>
      </c>
      <c r="AV530" s="13" t="s">
        <v>79</v>
      </c>
      <c r="AW530" s="13" t="s">
        <v>33</v>
      </c>
      <c r="AX530" s="13" t="s">
        <v>72</v>
      </c>
      <c r="AY530" s="243" t="s">
        <v>187</v>
      </c>
    </row>
    <row r="531" s="14" customFormat="1">
      <c r="A531" s="14"/>
      <c r="B531" s="244"/>
      <c r="C531" s="245"/>
      <c r="D531" s="235" t="s">
        <v>199</v>
      </c>
      <c r="E531" s="246" t="s">
        <v>19</v>
      </c>
      <c r="F531" s="247" t="s">
        <v>1147</v>
      </c>
      <c r="G531" s="245"/>
      <c r="H531" s="248">
        <v>1.8899999999999999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199</v>
      </c>
      <c r="AU531" s="254" t="s">
        <v>81</v>
      </c>
      <c r="AV531" s="14" t="s">
        <v>81</v>
      </c>
      <c r="AW531" s="14" t="s">
        <v>33</v>
      </c>
      <c r="AX531" s="14" t="s">
        <v>72</v>
      </c>
      <c r="AY531" s="254" t="s">
        <v>187</v>
      </c>
    </row>
    <row r="532" s="15" customFormat="1">
      <c r="A532" s="15"/>
      <c r="B532" s="255"/>
      <c r="C532" s="256"/>
      <c r="D532" s="235" t="s">
        <v>199</v>
      </c>
      <c r="E532" s="257" t="s">
        <v>19</v>
      </c>
      <c r="F532" s="258" t="s">
        <v>210</v>
      </c>
      <c r="G532" s="256"/>
      <c r="H532" s="259">
        <v>9.6899999999999995</v>
      </c>
      <c r="I532" s="260"/>
      <c r="J532" s="256"/>
      <c r="K532" s="256"/>
      <c r="L532" s="261"/>
      <c r="M532" s="262"/>
      <c r="N532" s="263"/>
      <c r="O532" s="263"/>
      <c r="P532" s="263"/>
      <c r="Q532" s="263"/>
      <c r="R532" s="263"/>
      <c r="S532" s="263"/>
      <c r="T532" s="264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5" t="s">
        <v>199</v>
      </c>
      <c r="AU532" s="265" t="s">
        <v>81</v>
      </c>
      <c r="AV532" s="15" t="s">
        <v>195</v>
      </c>
      <c r="AW532" s="15" t="s">
        <v>33</v>
      </c>
      <c r="AX532" s="15" t="s">
        <v>79</v>
      </c>
      <c r="AY532" s="265" t="s">
        <v>187</v>
      </c>
    </row>
    <row r="533" s="2" customFormat="1" ht="16.5" customHeight="1">
      <c r="A533" s="41"/>
      <c r="B533" s="42"/>
      <c r="C533" s="215" t="s">
        <v>796</v>
      </c>
      <c r="D533" s="215" t="s">
        <v>190</v>
      </c>
      <c r="E533" s="216" t="s">
        <v>909</v>
      </c>
      <c r="F533" s="217" t="s">
        <v>910</v>
      </c>
      <c r="G533" s="218" t="s">
        <v>193</v>
      </c>
      <c r="H533" s="219">
        <v>38.215000000000003</v>
      </c>
      <c r="I533" s="220"/>
      <c r="J533" s="221">
        <f>ROUND(I533*H533,2)</f>
        <v>0</v>
      </c>
      <c r="K533" s="217" t="s">
        <v>194</v>
      </c>
      <c r="L533" s="47"/>
      <c r="M533" s="222" t="s">
        <v>19</v>
      </c>
      <c r="N533" s="223" t="s">
        <v>43</v>
      </c>
      <c r="O533" s="87"/>
      <c r="P533" s="224">
        <f>O533*H533</f>
        <v>0</v>
      </c>
      <c r="Q533" s="224">
        <v>6.2500000000000003E-06</v>
      </c>
      <c r="R533" s="224">
        <f>Q533*H533</f>
        <v>0.00023884375000000004</v>
      </c>
      <c r="S533" s="224">
        <v>0</v>
      </c>
      <c r="T533" s="225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6" t="s">
        <v>265</v>
      </c>
      <c r="AT533" s="226" t="s">
        <v>190</v>
      </c>
      <c r="AU533" s="226" t="s">
        <v>81</v>
      </c>
      <c r="AY533" s="20" t="s">
        <v>187</v>
      </c>
      <c r="BE533" s="227">
        <f>IF(N533="základní",J533,0)</f>
        <v>0</v>
      </c>
      <c r="BF533" s="227">
        <f>IF(N533="snížená",J533,0)</f>
        <v>0</v>
      </c>
      <c r="BG533" s="227">
        <f>IF(N533="zákl. přenesená",J533,0)</f>
        <v>0</v>
      </c>
      <c r="BH533" s="227">
        <f>IF(N533="sníž. přenesená",J533,0)</f>
        <v>0</v>
      </c>
      <c r="BI533" s="227">
        <f>IF(N533="nulová",J533,0)</f>
        <v>0</v>
      </c>
      <c r="BJ533" s="20" t="s">
        <v>79</v>
      </c>
      <c r="BK533" s="227">
        <f>ROUND(I533*H533,2)</f>
        <v>0</v>
      </c>
      <c r="BL533" s="20" t="s">
        <v>265</v>
      </c>
      <c r="BM533" s="226" t="s">
        <v>1242</v>
      </c>
    </row>
    <row r="534" s="2" customFormat="1">
      <c r="A534" s="41"/>
      <c r="B534" s="42"/>
      <c r="C534" s="43"/>
      <c r="D534" s="228" t="s">
        <v>197</v>
      </c>
      <c r="E534" s="43"/>
      <c r="F534" s="229" t="s">
        <v>912</v>
      </c>
      <c r="G534" s="43"/>
      <c r="H534" s="43"/>
      <c r="I534" s="230"/>
      <c r="J534" s="43"/>
      <c r="K534" s="43"/>
      <c r="L534" s="47"/>
      <c r="M534" s="231"/>
      <c r="N534" s="232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197</v>
      </c>
      <c r="AU534" s="20" t="s">
        <v>81</v>
      </c>
    </row>
    <row r="535" s="13" customFormat="1">
      <c r="A535" s="13"/>
      <c r="B535" s="233"/>
      <c r="C535" s="234"/>
      <c r="D535" s="235" t="s">
        <v>199</v>
      </c>
      <c r="E535" s="236" t="s">
        <v>19</v>
      </c>
      <c r="F535" s="237" t="s">
        <v>1219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199</v>
      </c>
      <c r="AU535" s="243" t="s">
        <v>81</v>
      </c>
      <c r="AV535" s="13" t="s">
        <v>79</v>
      </c>
      <c r="AW535" s="13" t="s">
        <v>33</v>
      </c>
      <c r="AX535" s="13" t="s">
        <v>72</v>
      </c>
      <c r="AY535" s="243" t="s">
        <v>187</v>
      </c>
    </row>
    <row r="536" s="13" customFormat="1">
      <c r="A536" s="13"/>
      <c r="B536" s="233"/>
      <c r="C536" s="234"/>
      <c r="D536" s="235" t="s">
        <v>199</v>
      </c>
      <c r="E536" s="236" t="s">
        <v>19</v>
      </c>
      <c r="F536" s="237" t="s">
        <v>450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199</v>
      </c>
      <c r="AU536" s="243" t="s">
        <v>81</v>
      </c>
      <c r="AV536" s="13" t="s">
        <v>79</v>
      </c>
      <c r="AW536" s="13" t="s">
        <v>33</v>
      </c>
      <c r="AX536" s="13" t="s">
        <v>72</v>
      </c>
      <c r="AY536" s="243" t="s">
        <v>187</v>
      </c>
    </row>
    <row r="537" s="13" customFormat="1">
      <c r="A537" s="13"/>
      <c r="B537" s="233"/>
      <c r="C537" s="234"/>
      <c r="D537" s="235" t="s">
        <v>199</v>
      </c>
      <c r="E537" s="236" t="s">
        <v>19</v>
      </c>
      <c r="F537" s="237" t="s">
        <v>855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199</v>
      </c>
      <c r="AU537" s="243" t="s">
        <v>81</v>
      </c>
      <c r="AV537" s="13" t="s">
        <v>79</v>
      </c>
      <c r="AW537" s="13" t="s">
        <v>33</v>
      </c>
      <c r="AX537" s="13" t="s">
        <v>72</v>
      </c>
      <c r="AY537" s="243" t="s">
        <v>187</v>
      </c>
    </row>
    <row r="538" s="13" customFormat="1">
      <c r="A538" s="13"/>
      <c r="B538" s="233"/>
      <c r="C538" s="234"/>
      <c r="D538" s="235" t="s">
        <v>199</v>
      </c>
      <c r="E538" s="236" t="s">
        <v>19</v>
      </c>
      <c r="F538" s="237" t="s">
        <v>856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199</v>
      </c>
      <c r="AU538" s="243" t="s">
        <v>81</v>
      </c>
      <c r="AV538" s="13" t="s">
        <v>79</v>
      </c>
      <c r="AW538" s="13" t="s">
        <v>33</v>
      </c>
      <c r="AX538" s="13" t="s">
        <v>72</v>
      </c>
      <c r="AY538" s="243" t="s">
        <v>187</v>
      </c>
    </row>
    <row r="539" s="14" customFormat="1">
      <c r="A539" s="14"/>
      <c r="B539" s="244"/>
      <c r="C539" s="245"/>
      <c r="D539" s="235" t="s">
        <v>199</v>
      </c>
      <c r="E539" s="246" t="s">
        <v>19</v>
      </c>
      <c r="F539" s="247" t="s">
        <v>1097</v>
      </c>
      <c r="G539" s="245"/>
      <c r="H539" s="248">
        <v>6.9749999999999996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199</v>
      </c>
      <c r="AU539" s="254" t="s">
        <v>81</v>
      </c>
      <c r="AV539" s="14" t="s">
        <v>81</v>
      </c>
      <c r="AW539" s="14" t="s">
        <v>33</v>
      </c>
      <c r="AX539" s="14" t="s">
        <v>72</v>
      </c>
      <c r="AY539" s="254" t="s">
        <v>187</v>
      </c>
    </row>
    <row r="540" s="13" customFormat="1">
      <c r="A540" s="13"/>
      <c r="B540" s="233"/>
      <c r="C540" s="234"/>
      <c r="D540" s="235" t="s">
        <v>199</v>
      </c>
      <c r="E540" s="236" t="s">
        <v>19</v>
      </c>
      <c r="F540" s="237" t="s">
        <v>1220</v>
      </c>
      <c r="G540" s="234"/>
      <c r="H540" s="236" t="s">
        <v>19</v>
      </c>
      <c r="I540" s="238"/>
      <c r="J540" s="234"/>
      <c r="K540" s="234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199</v>
      </c>
      <c r="AU540" s="243" t="s">
        <v>81</v>
      </c>
      <c r="AV540" s="13" t="s">
        <v>79</v>
      </c>
      <c r="AW540" s="13" t="s">
        <v>33</v>
      </c>
      <c r="AX540" s="13" t="s">
        <v>72</v>
      </c>
      <c r="AY540" s="243" t="s">
        <v>187</v>
      </c>
    </row>
    <row r="541" s="13" customFormat="1">
      <c r="A541" s="13"/>
      <c r="B541" s="233"/>
      <c r="C541" s="234"/>
      <c r="D541" s="235" t="s">
        <v>199</v>
      </c>
      <c r="E541" s="236" t="s">
        <v>19</v>
      </c>
      <c r="F541" s="237" t="s">
        <v>450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199</v>
      </c>
      <c r="AU541" s="243" t="s">
        <v>81</v>
      </c>
      <c r="AV541" s="13" t="s">
        <v>79</v>
      </c>
      <c r="AW541" s="13" t="s">
        <v>33</v>
      </c>
      <c r="AX541" s="13" t="s">
        <v>72</v>
      </c>
      <c r="AY541" s="243" t="s">
        <v>187</v>
      </c>
    </row>
    <row r="542" s="13" customFormat="1">
      <c r="A542" s="13"/>
      <c r="B542" s="233"/>
      <c r="C542" s="234"/>
      <c r="D542" s="235" t="s">
        <v>199</v>
      </c>
      <c r="E542" s="236" t="s">
        <v>19</v>
      </c>
      <c r="F542" s="237" t="s">
        <v>855</v>
      </c>
      <c r="G542" s="234"/>
      <c r="H542" s="236" t="s">
        <v>19</v>
      </c>
      <c r="I542" s="238"/>
      <c r="J542" s="234"/>
      <c r="K542" s="234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199</v>
      </c>
      <c r="AU542" s="243" t="s">
        <v>81</v>
      </c>
      <c r="AV542" s="13" t="s">
        <v>79</v>
      </c>
      <c r="AW542" s="13" t="s">
        <v>33</v>
      </c>
      <c r="AX542" s="13" t="s">
        <v>72</v>
      </c>
      <c r="AY542" s="243" t="s">
        <v>187</v>
      </c>
    </row>
    <row r="543" s="13" customFormat="1">
      <c r="A543" s="13"/>
      <c r="B543" s="233"/>
      <c r="C543" s="234"/>
      <c r="D543" s="235" t="s">
        <v>199</v>
      </c>
      <c r="E543" s="236" t="s">
        <v>19</v>
      </c>
      <c r="F543" s="237" t="s">
        <v>856</v>
      </c>
      <c r="G543" s="234"/>
      <c r="H543" s="236" t="s">
        <v>19</v>
      </c>
      <c r="I543" s="238"/>
      <c r="J543" s="234"/>
      <c r="K543" s="234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199</v>
      </c>
      <c r="AU543" s="243" t="s">
        <v>81</v>
      </c>
      <c r="AV543" s="13" t="s">
        <v>79</v>
      </c>
      <c r="AW543" s="13" t="s">
        <v>33</v>
      </c>
      <c r="AX543" s="13" t="s">
        <v>72</v>
      </c>
      <c r="AY543" s="243" t="s">
        <v>187</v>
      </c>
    </row>
    <row r="544" s="14" customFormat="1">
      <c r="A544" s="14"/>
      <c r="B544" s="244"/>
      <c r="C544" s="245"/>
      <c r="D544" s="235" t="s">
        <v>199</v>
      </c>
      <c r="E544" s="246" t="s">
        <v>19</v>
      </c>
      <c r="F544" s="247" t="s">
        <v>606</v>
      </c>
      <c r="G544" s="245"/>
      <c r="H544" s="248">
        <v>9.0739999999999998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199</v>
      </c>
      <c r="AU544" s="254" t="s">
        <v>81</v>
      </c>
      <c r="AV544" s="14" t="s">
        <v>81</v>
      </c>
      <c r="AW544" s="14" t="s">
        <v>33</v>
      </c>
      <c r="AX544" s="14" t="s">
        <v>72</v>
      </c>
      <c r="AY544" s="254" t="s">
        <v>187</v>
      </c>
    </row>
    <row r="545" s="13" customFormat="1">
      <c r="A545" s="13"/>
      <c r="B545" s="233"/>
      <c r="C545" s="234"/>
      <c r="D545" s="235" t="s">
        <v>199</v>
      </c>
      <c r="E545" s="236" t="s">
        <v>19</v>
      </c>
      <c r="F545" s="237" t="s">
        <v>1221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199</v>
      </c>
      <c r="AU545" s="243" t="s">
        <v>81</v>
      </c>
      <c r="AV545" s="13" t="s">
        <v>79</v>
      </c>
      <c r="AW545" s="13" t="s">
        <v>33</v>
      </c>
      <c r="AX545" s="13" t="s">
        <v>72</v>
      </c>
      <c r="AY545" s="243" t="s">
        <v>187</v>
      </c>
    </row>
    <row r="546" s="13" customFormat="1">
      <c r="A546" s="13"/>
      <c r="B546" s="233"/>
      <c r="C546" s="234"/>
      <c r="D546" s="235" t="s">
        <v>199</v>
      </c>
      <c r="E546" s="236" t="s">
        <v>19</v>
      </c>
      <c r="F546" s="237" t="s">
        <v>452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199</v>
      </c>
      <c r="AU546" s="243" t="s">
        <v>81</v>
      </c>
      <c r="AV546" s="13" t="s">
        <v>79</v>
      </c>
      <c r="AW546" s="13" t="s">
        <v>33</v>
      </c>
      <c r="AX546" s="13" t="s">
        <v>72</v>
      </c>
      <c r="AY546" s="243" t="s">
        <v>187</v>
      </c>
    </row>
    <row r="547" s="13" customFormat="1">
      <c r="A547" s="13"/>
      <c r="B547" s="233"/>
      <c r="C547" s="234"/>
      <c r="D547" s="235" t="s">
        <v>199</v>
      </c>
      <c r="E547" s="236" t="s">
        <v>19</v>
      </c>
      <c r="F547" s="237" t="s">
        <v>855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199</v>
      </c>
      <c r="AU547" s="243" t="s">
        <v>81</v>
      </c>
      <c r="AV547" s="13" t="s">
        <v>79</v>
      </c>
      <c r="AW547" s="13" t="s">
        <v>33</v>
      </c>
      <c r="AX547" s="13" t="s">
        <v>72</v>
      </c>
      <c r="AY547" s="243" t="s">
        <v>187</v>
      </c>
    </row>
    <row r="548" s="13" customFormat="1">
      <c r="A548" s="13"/>
      <c r="B548" s="233"/>
      <c r="C548" s="234"/>
      <c r="D548" s="235" t="s">
        <v>199</v>
      </c>
      <c r="E548" s="236" t="s">
        <v>19</v>
      </c>
      <c r="F548" s="237" t="s">
        <v>856</v>
      </c>
      <c r="G548" s="234"/>
      <c r="H548" s="236" t="s">
        <v>19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199</v>
      </c>
      <c r="AU548" s="243" t="s">
        <v>81</v>
      </c>
      <c r="AV548" s="13" t="s">
        <v>79</v>
      </c>
      <c r="AW548" s="13" t="s">
        <v>33</v>
      </c>
      <c r="AX548" s="13" t="s">
        <v>72</v>
      </c>
      <c r="AY548" s="243" t="s">
        <v>187</v>
      </c>
    </row>
    <row r="549" s="14" customFormat="1">
      <c r="A549" s="14"/>
      <c r="B549" s="244"/>
      <c r="C549" s="245"/>
      <c r="D549" s="235" t="s">
        <v>199</v>
      </c>
      <c r="E549" s="246" t="s">
        <v>19</v>
      </c>
      <c r="F549" s="247" t="s">
        <v>950</v>
      </c>
      <c r="G549" s="245"/>
      <c r="H549" s="248">
        <v>1.7250000000000001</v>
      </c>
      <c r="I549" s="249"/>
      <c r="J549" s="245"/>
      <c r="K549" s="245"/>
      <c r="L549" s="250"/>
      <c r="M549" s="251"/>
      <c r="N549" s="252"/>
      <c r="O549" s="252"/>
      <c r="P549" s="252"/>
      <c r="Q549" s="252"/>
      <c r="R549" s="252"/>
      <c r="S549" s="252"/>
      <c r="T549" s="253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4" t="s">
        <v>199</v>
      </c>
      <c r="AU549" s="254" t="s">
        <v>81</v>
      </c>
      <c r="AV549" s="14" t="s">
        <v>81</v>
      </c>
      <c r="AW549" s="14" t="s">
        <v>33</v>
      </c>
      <c r="AX549" s="14" t="s">
        <v>72</v>
      </c>
      <c r="AY549" s="254" t="s">
        <v>187</v>
      </c>
    </row>
    <row r="550" s="13" customFormat="1">
      <c r="A550" s="13"/>
      <c r="B550" s="233"/>
      <c r="C550" s="234"/>
      <c r="D550" s="235" t="s">
        <v>199</v>
      </c>
      <c r="E550" s="236" t="s">
        <v>19</v>
      </c>
      <c r="F550" s="237" t="s">
        <v>1222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199</v>
      </c>
      <c r="AU550" s="243" t="s">
        <v>81</v>
      </c>
      <c r="AV550" s="13" t="s">
        <v>79</v>
      </c>
      <c r="AW550" s="13" t="s">
        <v>33</v>
      </c>
      <c r="AX550" s="13" t="s">
        <v>72</v>
      </c>
      <c r="AY550" s="243" t="s">
        <v>187</v>
      </c>
    </row>
    <row r="551" s="13" customFormat="1">
      <c r="A551" s="13"/>
      <c r="B551" s="233"/>
      <c r="C551" s="234"/>
      <c r="D551" s="235" t="s">
        <v>199</v>
      </c>
      <c r="E551" s="236" t="s">
        <v>19</v>
      </c>
      <c r="F551" s="237" t="s">
        <v>454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199</v>
      </c>
      <c r="AU551" s="243" t="s">
        <v>81</v>
      </c>
      <c r="AV551" s="13" t="s">
        <v>79</v>
      </c>
      <c r="AW551" s="13" t="s">
        <v>33</v>
      </c>
      <c r="AX551" s="13" t="s">
        <v>72</v>
      </c>
      <c r="AY551" s="243" t="s">
        <v>187</v>
      </c>
    </row>
    <row r="552" s="13" customFormat="1">
      <c r="A552" s="13"/>
      <c r="B552" s="233"/>
      <c r="C552" s="234"/>
      <c r="D552" s="235" t="s">
        <v>199</v>
      </c>
      <c r="E552" s="236" t="s">
        <v>19</v>
      </c>
      <c r="F552" s="237" t="s">
        <v>855</v>
      </c>
      <c r="G552" s="234"/>
      <c r="H552" s="236" t="s">
        <v>19</v>
      </c>
      <c r="I552" s="238"/>
      <c r="J552" s="234"/>
      <c r="K552" s="234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199</v>
      </c>
      <c r="AU552" s="243" t="s">
        <v>81</v>
      </c>
      <c r="AV552" s="13" t="s">
        <v>79</v>
      </c>
      <c r="AW552" s="13" t="s">
        <v>33</v>
      </c>
      <c r="AX552" s="13" t="s">
        <v>72</v>
      </c>
      <c r="AY552" s="243" t="s">
        <v>187</v>
      </c>
    </row>
    <row r="553" s="13" customFormat="1">
      <c r="A553" s="13"/>
      <c r="B553" s="233"/>
      <c r="C553" s="234"/>
      <c r="D553" s="235" t="s">
        <v>199</v>
      </c>
      <c r="E553" s="236" t="s">
        <v>19</v>
      </c>
      <c r="F553" s="237" t="s">
        <v>856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199</v>
      </c>
      <c r="AU553" s="243" t="s">
        <v>81</v>
      </c>
      <c r="AV553" s="13" t="s">
        <v>79</v>
      </c>
      <c r="AW553" s="13" t="s">
        <v>33</v>
      </c>
      <c r="AX553" s="13" t="s">
        <v>72</v>
      </c>
      <c r="AY553" s="243" t="s">
        <v>187</v>
      </c>
    </row>
    <row r="554" s="14" customFormat="1">
      <c r="A554" s="14"/>
      <c r="B554" s="244"/>
      <c r="C554" s="245"/>
      <c r="D554" s="235" t="s">
        <v>199</v>
      </c>
      <c r="E554" s="246" t="s">
        <v>19</v>
      </c>
      <c r="F554" s="247" t="s">
        <v>1135</v>
      </c>
      <c r="G554" s="245"/>
      <c r="H554" s="248">
        <v>8.9700000000000006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199</v>
      </c>
      <c r="AU554" s="254" t="s">
        <v>81</v>
      </c>
      <c r="AV554" s="14" t="s">
        <v>81</v>
      </c>
      <c r="AW554" s="14" t="s">
        <v>33</v>
      </c>
      <c r="AX554" s="14" t="s">
        <v>72</v>
      </c>
      <c r="AY554" s="254" t="s">
        <v>187</v>
      </c>
    </row>
    <row r="555" s="13" customFormat="1">
      <c r="A555" s="13"/>
      <c r="B555" s="233"/>
      <c r="C555" s="234"/>
      <c r="D555" s="235" t="s">
        <v>199</v>
      </c>
      <c r="E555" s="236" t="s">
        <v>19</v>
      </c>
      <c r="F555" s="237" t="s">
        <v>1223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199</v>
      </c>
      <c r="AU555" s="243" t="s">
        <v>81</v>
      </c>
      <c r="AV555" s="13" t="s">
        <v>79</v>
      </c>
      <c r="AW555" s="13" t="s">
        <v>33</v>
      </c>
      <c r="AX555" s="13" t="s">
        <v>72</v>
      </c>
      <c r="AY555" s="243" t="s">
        <v>187</v>
      </c>
    </row>
    <row r="556" s="13" customFormat="1">
      <c r="A556" s="13"/>
      <c r="B556" s="233"/>
      <c r="C556" s="234"/>
      <c r="D556" s="235" t="s">
        <v>199</v>
      </c>
      <c r="E556" s="236" t="s">
        <v>19</v>
      </c>
      <c r="F556" s="237" t="s">
        <v>454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199</v>
      </c>
      <c r="AU556" s="243" t="s">
        <v>81</v>
      </c>
      <c r="AV556" s="13" t="s">
        <v>79</v>
      </c>
      <c r="AW556" s="13" t="s">
        <v>33</v>
      </c>
      <c r="AX556" s="13" t="s">
        <v>72</v>
      </c>
      <c r="AY556" s="243" t="s">
        <v>187</v>
      </c>
    </row>
    <row r="557" s="13" customFormat="1">
      <c r="A557" s="13"/>
      <c r="B557" s="233"/>
      <c r="C557" s="234"/>
      <c r="D557" s="235" t="s">
        <v>199</v>
      </c>
      <c r="E557" s="236" t="s">
        <v>19</v>
      </c>
      <c r="F557" s="237" t="s">
        <v>855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199</v>
      </c>
      <c r="AU557" s="243" t="s">
        <v>81</v>
      </c>
      <c r="AV557" s="13" t="s">
        <v>79</v>
      </c>
      <c r="AW557" s="13" t="s">
        <v>33</v>
      </c>
      <c r="AX557" s="13" t="s">
        <v>72</v>
      </c>
      <c r="AY557" s="243" t="s">
        <v>187</v>
      </c>
    </row>
    <row r="558" s="13" customFormat="1">
      <c r="A558" s="13"/>
      <c r="B558" s="233"/>
      <c r="C558" s="234"/>
      <c r="D558" s="235" t="s">
        <v>199</v>
      </c>
      <c r="E558" s="236" t="s">
        <v>19</v>
      </c>
      <c r="F558" s="237" t="s">
        <v>856</v>
      </c>
      <c r="G558" s="234"/>
      <c r="H558" s="236" t="s">
        <v>19</v>
      </c>
      <c r="I558" s="238"/>
      <c r="J558" s="234"/>
      <c r="K558" s="234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199</v>
      </c>
      <c r="AU558" s="243" t="s">
        <v>81</v>
      </c>
      <c r="AV558" s="13" t="s">
        <v>79</v>
      </c>
      <c r="AW558" s="13" t="s">
        <v>33</v>
      </c>
      <c r="AX558" s="13" t="s">
        <v>72</v>
      </c>
      <c r="AY558" s="243" t="s">
        <v>187</v>
      </c>
    </row>
    <row r="559" s="14" customFormat="1">
      <c r="A559" s="14"/>
      <c r="B559" s="244"/>
      <c r="C559" s="245"/>
      <c r="D559" s="235" t="s">
        <v>199</v>
      </c>
      <c r="E559" s="246" t="s">
        <v>19</v>
      </c>
      <c r="F559" s="247" t="s">
        <v>1137</v>
      </c>
      <c r="G559" s="245"/>
      <c r="H559" s="248">
        <v>11.471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199</v>
      </c>
      <c r="AU559" s="254" t="s">
        <v>81</v>
      </c>
      <c r="AV559" s="14" t="s">
        <v>81</v>
      </c>
      <c r="AW559" s="14" t="s">
        <v>33</v>
      </c>
      <c r="AX559" s="14" t="s">
        <v>72</v>
      </c>
      <c r="AY559" s="254" t="s">
        <v>187</v>
      </c>
    </row>
    <row r="560" s="15" customFormat="1">
      <c r="A560" s="15"/>
      <c r="B560" s="255"/>
      <c r="C560" s="256"/>
      <c r="D560" s="235" t="s">
        <v>199</v>
      </c>
      <c r="E560" s="257" t="s">
        <v>19</v>
      </c>
      <c r="F560" s="258" t="s">
        <v>210</v>
      </c>
      <c r="G560" s="256"/>
      <c r="H560" s="259">
        <v>38.215000000000003</v>
      </c>
      <c r="I560" s="260"/>
      <c r="J560" s="256"/>
      <c r="K560" s="256"/>
      <c r="L560" s="261"/>
      <c r="M560" s="262"/>
      <c r="N560" s="263"/>
      <c r="O560" s="263"/>
      <c r="P560" s="263"/>
      <c r="Q560" s="263"/>
      <c r="R560" s="263"/>
      <c r="S560" s="263"/>
      <c r="T560" s="264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65" t="s">
        <v>199</v>
      </c>
      <c r="AU560" s="265" t="s">
        <v>81</v>
      </c>
      <c r="AV560" s="15" t="s">
        <v>195</v>
      </c>
      <c r="AW560" s="15" t="s">
        <v>33</v>
      </c>
      <c r="AX560" s="15" t="s">
        <v>79</v>
      </c>
      <c r="AY560" s="265" t="s">
        <v>187</v>
      </c>
    </row>
    <row r="561" s="2" customFormat="1" ht="24.15" customHeight="1">
      <c r="A561" s="41"/>
      <c r="B561" s="42"/>
      <c r="C561" s="215" t="s">
        <v>808</v>
      </c>
      <c r="D561" s="215" t="s">
        <v>190</v>
      </c>
      <c r="E561" s="216" t="s">
        <v>914</v>
      </c>
      <c r="F561" s="217" t="s">
        <v>915</v>
      </c>
      <c r="G561" s="218" t="s">
        <v>193</v>
      </c>
      <c r="H561" s="219">
        <v>60.491</v>
      </c>
      <c r="I561" s="220"/>
      <c r="J561" s="221">
        <f>ROUND(I561*H561,2)</f>
        <v>0</v>
      </c>
      <c r="K561" s="217" t="s">
        <v>194</v>
      </c>
      <c r="L561" s="47"/>
      <c r="M561" s="222" t="s">
        <v>19</v>
      </c>
      <c r="N561" s="223" t="s">
        <v>43</v>
      </c>
      <c r="O561" s="87"/>
      <c r="P561" s="224">
        <f>O561*H561</f>
        <v>0</v>
      </c>
      <c r="Q561" s="224">
        <v>0.00028499999999999999</v>
      </c>
      <c r="R561" s="224">
        <f>Q561*H561</f>
        <v>0.017239934999999998</v>
      </c>
      <c r="S561" s="224">
        <v>0</v>
      </c>
      <c r="T561" s="225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6" t="s">
        <v>265</v>
      </c>
      <c r="AT561" s="226" t="s">
        <v>190</v>
      </c>
      <c r="AU561" s="226" t="s">
        <v>81</v>
      </c>
      <c r="AY561" s="20" t="s">
        <v>187</v>
      </c>
      <c r="BE561" s="227">
        <f>IF(N561="základní",J561,0)</f>
        <v>0</v>
      </c>
      <c r="BF561" s="227">
        <f>IF(N561="snížená",J561,0)</f>
        <v>0</v>
      </c>
      <c r="BG561" s="227">
        <f>IF(N561="zákl. přenesená",J561,0)</f>
        <v>0</v>
      </c>
      <c r="BH561" s="227">
        <f>IF(N561="sníž. přenesená",J561,0)</f>
        <v>0</v>
      </c>
      <c r="BI561" s="227">
        <f>IF(N561="nulová",J561,0)</f>
        <v>0</v>
      </c>
      <c r="BJ561" s="20" t="s">
        <v>79</v>
      </c>
      <c r="BK561" s="227">
        <f>ROUND(I561*H561,2)</f>
        <v>0</v>
      </c>
      <c r="BL561" s="20" t="s">
        <v>265</v>
      </c>
      <c r="BM561" s="226" t="s">
        <v>1243</v>
      </c>
    </row>
    <row r="562" s="2" customFormat="1">
      <c r="A562" s="41"/>
      <c r="B562" s="42"/>
      <c r="C562" s="43"/>
      <c r="D562" s="228" t="s">
        <v>197</v>
      </c>
      <c r="E562" s="43"/>
      <c r="F562" s="229" t="s">
        <v>917</v>
      </c>
      <c r="G562" s="43"/>
      <c r="H562" s="43"/>
      <c r="I562" s="230"/>
      <c r="J562" s="43"/>
      <c r="K562" s="43"/>
      <c r="L562" s="47"/>
      <c r="M562" s="231"/>
      <c r="N562" s="232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197</v>
      </c>
      <c r="AU562" s="20" t="s">
        <v>81</v>
      </c>
    </row>
    <row r="563" s="13" customFormat="1">
      <c r="A563" s="13"/>
      <c r="B563" s="233"/>
      <c r="C563" s="234"/>
      <c r="D563" s="235" t="s">
        <v>199</v>
      </c>
      <c r="E563" s="236" t="s">
        <v>19</v>
      </c>
      <c r="F563" s="237" t="s">
        <v>1235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199</v>
      </c>
      <c r="AU563" s="243" t="s">
        <v>81</v>
      </c>
      <c r="AV563" s="13" t="s">
        <v>79</v>
      </c>
      <c r="AW563" s="13" t="s">
        <v>33</v>
      </c>
      <c r="AX563" s="13" t="s">
        <v>72</v>
      </c>
      <c r="AY563" s="243" t="s">
        <v>187</v>
      </c>
    </row>
    <row r="564" s="13" customFormat="1">
      <c r="A564" s="13"/>
      <c r="B564" s="233"/>
      <c r="C564" s="234"/>
      <c r="D564" s="235" t="s">
        <v>199</v>
      </c>
      <c r="E564" s="236" t="s">
        <v>19</v>
      </c>
      <c r="F564" s="237" t="s">
        <v>450</v>
      </c>
      <c r="G564" s="234"/>
      <c r="H564" s="236" t="s">
        <v>19</v>
      </c>
      <c r="I564" s="238"/>
      <c r="J564" s="234"/>
      <c r="K564" s="234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199</v>
      </c>
      <c r="AU564" s="243" t="s">
        <v>81</v>
      </c>
      <c r="AV564" s="13" t="s">
        <v>79</v>
      </c>
      <c r="AW564" s="13" t="s">
        <v>33</v>
      </c>
      <c r="AX564" s="13" t="s">
        <v>72</v>
      </c>
      <c r="AY564" s="243" t="s">
        <v>187</v>
      </c>
    </row>
    <row r="565" s="13" customFormat="1">
      <c r="A565" s="13"/>
      <c r="B565" s="233"/>
      <c r="C565" s="234"/>
      <c r="D565" s="235" t="s">
        <v>199</v>
      </c>
      <c r="E565" s="236" t="s">
        <v>19</v>
      </c>
      <c r="F565" s="237" t="s">
        <v>892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199</v>
      </c>
      <c r="AU565" s="243" t="s">
        <v>81</v>
      </c>
      <c r="AV565" s="13" t="s">
        <v>79</v>
      </c>
      <c r="AW565" s="13" t="s">
        <v>33</v>
      </c>
      <c r="AX565" s="13" t="s">
        <v>72</v>
      </c>
      <c r="AY565" s="243" t="s">
        <v>187</v>
      </c>
    </row>
    <row r="566" s="13" customFormat="1">
      <c r="A566" s="13"/>
      <c r="B566" s="233"/>
      <c r="C566" s="234"/>
      <c r="D566" s="235" t="s">
        <v>199</v>
      </c>
      <c r="E566" s="236" t="s">
        <v>19</v>
      </c>
      <c r="F566" s="237" t="s">
        <v>893</v>
      </c>
      <c r="G566" s="234"/>
      <c r="H566" s="236" t="s">
        <v>19</v>
      </c>
      <c r="I566" s="238"/>
      <c r="J566" s="234"/>
      <c r="K566" s="234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199</v>
      </c>
      <c r="AU566" s="243" t="s">
        <v>81</v>
      </c>
      <c r="AV566" s="13" t="s">
        <v>79</v>
      </c>
      <c r="AW566" s="13" t="s">
        <v>33</v>
      </c>
      <c r="AX566" s="13" t="s">
        <v>72</v>
      </c>
      <c r="AY566" s="243" t="s">
        <v>187</v>
      </c>
    </row>
    <row r="567" s="14" customFormat="1">
      <c r="A567" s="14"/>
      <c r="B567" s="244"/>
      <c r="C567" s="245"/>
      <c r="D567" s="235" t="s">
        <v>199</v>
      </c>
      <c r="E567" s="246" t="s">
        <v>19</v>
      </c>
      <c r="F567" s="247" t="s">
        <v>1080</v>
      </c>
      <c r="G567" s="245"/>
      <c r="H567" s="248">
        <v>23.276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199</v>
      </c>
      <c r="AU567" s="254" t="s">
        <v>81</v>
      </c>
      <c r="AV567" s="14" t="s">
        <v>81</v>
      </c>
      <c r="AW567" s="14" t="s">
        <v>33</v>
      </c>
      <c r="AX567" s="14" t="s">
        <v>72</v>
      </c>
      <c r="AY567" s="254" t="s">
        <v>187</v>
      </c>
    </row>
    <row r="568" s="13" customFormat="1">
      <c r="A568" s="13"/>
      <c r="B568" s="233"/>
      <c r="C568" s="234"/>
      <c r="D568" s="235" t="s">
        <v>199</v>
      </c>
      <c r="E568" s="236" t="s">
        <v>19</v>
      </c>
      <c r="F568" s="237" t="s">
        <v>1236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199</v>
      </c>
      <c r="AU568" s="243" t="s">
        <v>81</v>
      </c>
      <c r="AV568" s="13" t="s">
        <v>79</v>
      </c>
      <c r="AW568" s="13" t="s">
        <v>33</v>
      </c>
      <c r="AX568" s="13" t="s">
        <v>72</v>
      </c>
      <c r="AY568" s="243" t="s">
        <v>187</v>
      </c>
    </row>
    <row r="569" s="13" customFormat="1">
      <c r="A569" s="13"/>
      <c r="B569" s="233"/>
      <c r="C569" s="234"/>
      <c r="D569" s="235" t="s">
        <v>199</v>
      </c>
      <c r="E569" s="236" t="s">
        <v>19</v>
      </c>
      <c r="F569" s="237" t="s">
        <v>452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199</v>
      </c>
      <c r="AU569" s="243" t="s">
        <v>81</v>
      </c>
      <c r="AV569" s="13" t="s">
        <v>79</v>
      </c>
      <c r="AW569" s="13" t="s">
        <v>33</v>
      </c>
      <c r="AX569" s="13" t="s">
        <v>72</v>
      </c>
      <c r="AY569" s="243" t="s">
        <v>187</v>
      </c>
    </row>
    <row r="570" s="13" customFormat="1">
      <c r="A570" s="13"/>
      <c r="B570" s="233"/>
      <c r="C570" s="234"/>
      <c r="D570" s="235" t="s">
        <v>199</v>
      </c>
      <c r="E570" s="236" t="s">
        <v>19</v>
      </c>
      <c r="F570" s="237" t="s">
        <v>892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199</v>
      </c>
      <c r="AU570" s="243" t="s">
        <v>81</v>
      </c>
      <c r="AV570" s="13" t="s">
        <v>79</v>
      </c>
      <c r="AW570" s="13" t="s">
        <v>33</v>
      </c>
      <c r="AX570" s="13" t="s">
        <v>72</v>
      </c>
      <c r="AY570" s="243" t="s">
        <v>187</v>
      </c>
    </row>
    <row r="571" s="13" customFormat="1">
      <c r="A571" s="13"/>
      <c r="B571" s="233"/>
      <c r="C571" s="234"/>
      <c r="D571" s="235" t="s">
        <v>199</v>
      </c>
      <c r="E571" s="236" t="s">
        <v>19</v>
      </c>
      <c r="F571" s="237" t="s">
        <v>893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199</v>
      </c>
      <c r="AU571" s="243" t="s">
        <v>81</v>
      </c>
      <c r="AV571" s="13" t="s">
        <v>79</v>
      </c>
      <c r="AW571" s="13" t="s">
        <v>33</v>
      </c>
      <c r="AX571" s="13" t="s">
        <v>72</v>
      </c>
      <c r="AY571" s="243" t="s">
        <v>187</v>
      </c>
    </row>
    <row r="572" s="14" customFormat="1">
      <c r="A572" s="14"/>
      <c r="B572" s="244"/>
      <c r="C572" s="245"/>
      <c r="D572" s="235" t="s">
        <v>199</v>
      </c>
      <c r="E572" s="246" t="s">
        <v>19</v>
      </c>
      <c r="F572" s="247" t="s">
        <v>923</v>
      </c>
      <c r="G572" s="245"/>
      <c r="H572" s="248">
        <v>13.939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199</v>
      </c>
      <c r="AU572" s="254" t="s">
        <v>81</v>
      </c>
      <c r="AV572" s="14" t="s">
        <v>81</v>
      </c>
      <c r="AW572" s="14" t="s">
        <v>33</v>
      </c>
      <c r="AX572" s="14" t="s">
        <v>72</v>
      </c>
      <c r="AY572" s="254" t="s">
        <v>187</v>
      </c>
    </row>
    <row r="573" s="13" customFormat="1">
      <c r="A573" s="13"/>
      <c r="B573" s="233"/>
      <c r="C573" s="234"/>
      <c r="D573" s="235" t="s">
        <v>199</v>
      </c>
      <c r="E573" s="236" t="s">
        <v>19</v>
      </c>
      <c r="F573" s="237" t="s">
        <v>1237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199</v>
      </c>
      <c r="AU573" s="243" t="s">
        <v>81</v>
      </c>
      <c r="AV573" s="13" t="s">
        <v>79</v>
      </c>
      <c r="AW573" s="13" t="s">
        <v>33</v>
      </c>
      <c r="AX573" s="13" t="s">
        <v>72</v>
      </c>
      <c r="AY573" s="243" t="s">
        <v>187</v>
      </c>
    </row>
    <row r="574" s="13" customFormat="1">
      <c r="A574" s="13"/>
      <c r="B574" s="233"/>
      <c r="C574" s="234"/>
      <c r="D574" s="235" t="s">
        <v>199</v>
      </c>
      <c r="E574" s="236" t="s">
        <v>19</v>
      </c>
      <c r="F574" s="237" t="s">
        <v>454</v>
      </c>
      <c r="G574" s="234"/>
      <c r="H574" s="236" t="s">
        <v>19</v>
      </c>
      <c r="I574" s="238"/>
      <c r="J574" s="234"/>
      <c r="K574" s="234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199</v>
      </c>
      <c r="AU574" s="243" t="s">
        <v>81</v>
      </c>
      <c r="AV574" s="13" t="s">
        <v>79</v>
      </c>
      <c r="AW574" s="13" t="s">
        <v>33</v>
      </c>
      <c r="AX574" s="13" t="s">
        <v>72</v>
      </c>
      <c r="AY574" s="243" t="s">
        <v>187</v>
      </c>
    </row>
    <row r="575" s="13" customFormat="1">
      <c r="A575" s="13"/>
      <c r="B575" s="233"/>
      <c r="C575" s="234"/>
      <c r="D575" s="235" t="s">
        <v>199</v>
      </c>
      <c r="E575" s="236" t="s">
        <v>19</v>
      </c>
      <c r="F575" s="237" t="s">
        <v>892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199</v>
      </c>
      <c r="AU575" s="243" t="s">
        <v>81</v>
      </c>
      <c r="AV575" s="13" t="s">
        <v>79</v>
      </c>
      <c r="AW575" s="13" t="s">
        <v>33</v>
      </c>
      <c r="AX575" s="13" t="s">
        <v>72</v>
      </c>
      <c r="AY575" s="243" t="s">
        <v>187</v>
      </c>
    </row>
    <row r="576" s="13" customFormat="1">
      <c r="A576" s="13"/>
      <c r="B576" s="233"/>
      <c r="C576" s="234"/>
      <c r="D576" s="235" t="s">
        <v>199</v>
      </c>
      <c r="E576" s="236" t="s">
        <v>19</v>
      </c>
      <c r="F576" s="237" t="s">
        <v>893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199</v>
      </c>
      <c r="AU576" s="243" t="s">
        <v>81</v>
      </c>
      <c r="AV576" s="13" t="s">
        <v>79</v>
      </c>
      <c r="AW576" s="13" t="s">
        <v>33</v>
      </c>
      <c r="AX576" s="13" t="s">
        <v>72</v>
      </c>
      <c r="AY576" s="243" t="s">
        <v>187</v>
      </c>
    </row>
    <row r="577" s="14" customFormat="1">
      <c r="A577" s="14"/>
      <c r="B577" s="244"/>
      <c r="C577" s="245"/>
      <c r="D577" s="235" t="s">
        <v>199</v>
      </c>
      <c r="E577" s="246" t="s">
        <v>19</v>
      </c>
      <c r="F577" s="247" t="s">
        <v>1080</v>
      </c>
      <c r="G577" s="245"/>
      <c r="H577" s="248">
        <v>23.276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199</v>
      </c>
      <c r="AU577" s="254" t="s">
        <v>81</v>
      </c>
      <c r="AV577" s="14" t="s">
        <v>81</v>
      </c>
      <c r="AW577" s="14" t="s">
        <v>33</v>
      </c>
      <c r="AX577" s="14" t="s">
        <v>72</v>
      </c>
      <c r="AY577" s="254" t="s">
        <v>187</v>
      </c>
    </row>
    <row r="578" s="15" customFormat="1">
      <c r="A578" s="15"/>
      <c r="B578" s="255"/>
      <c r="C578" s="256"/>
      <c r="D578" s="235" t="s">
        <v>199</v>
      </c>
      <c r="E578" s="257" t="s">
        <v>19</v>
      </c>
      <c r="F578" s="258" t="s">
        <v>210</v>
      </c>
      <c r="G578" s="256"/>
      <c r="H578" s="259">
        <v>60.491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5" t="s">
        <v>199</v>
      </c>
      <c r="AU578" s="265" t="s">
        <v>81</v>
      </c>
      <c r="AV578" s="15" t="s">
        <v>195</v>
      </c>
      <c r="AW578" s="15" t="s">
        <v>33</v>
      </c>
      <c r="AX578" s="15" t="s">
        <v>79</v>
      </c>
      <c r="AY578" s="265" t="s">
        <v>187</v>
      </c>
    </row>
    <row r="579" s="2" customFormat="1" ht="24.15" customHeight="1">
      <c r="A579" s="41"/>
      <c r="B579" s="42"/>
      <c r="C579" s="215" t="s">
        <v>812</v>
      </c>
      <c r="D579" s="215" t="s">
        <v>190</v>
      </c>
      <c r="E579" s="216" t="s">
        <v>1073</v>
      </c>
      <c r="F579" s="217" t="s">
        <v>1074</v>
      </c>
      <c r="G579" s="218" t="s">
        <v>193</v>
      </c>
      <c r="H579" s="219">
        <v>43.307000000000002</v>
      </c>
      <c r="I579" s="220"/>
      <c r="J579" s="221">
        <f>ROUND(I579*H579,2)</f>
        <v>0</v>
      </c>
      <c r="K579" s="217" t="s">
        <v>194</v>
      </c>
      <c r="L579" s="47"/>
      <c r="M579" s="222" t="s">
        <v>19</v>
      </c>
      <c r="N579" s="223" t="s">
        <v>43</v>
      </c>
      <c r="O579" s="87"/>
      <c r="P579" s="224">
        <f>O579*H579</f>
        <v>0</v>
      </c>
      <c r="Q579" s="224">
        <v>0.00028499999999999999</v>
      </c>
      <c r="R579" s="224">
        <f>Q579*H579</f>
        <v>0.012342495</v>
      </c>
      <c r="S579" s="224">
        <v>0</v>
      </c>
      <c r="T579" s="225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6" t="s">
        <v>265</v>
      </c>
      <c r="AT579" s="226" t="s">
        <v>190</v>
      </c>
      <c r="AU579" s="226" t="s">
        <v>81</v>
      </c>
      <c r="AY579" s="20" t="s">
        <v>187</v>
      </c>
      <c r="BE579" s="227">
        <f>IF(N579="základní",J579,0)</f>
        <v>0</v>
      </c>
      <c r="BF579" s="227">
        <f>IF(N579="snížená",J579,0)</f>
        <v>0</v>
      </c>
      <c r="BG579" s="227">
        <f>IF(N579="zákl. přenesená",J579,0)</f>
        <v>0</v>
      </c>
      <c r="BH579" s="227">
        <f>IF(N579="sníž. přenesená",J579,0)</f>
        <v>0</v>
      </c>
      <c r="BI579" s="227">
        <f>IF(N579="nulová",J579,0)</f>
        <v>0</v>
      </c>
      <c r="BJ579" s="20" t="s">
        <v>79</v>
      </c>
      <c r="BK579" s="227">
        <f>ROUND(I579*H579,2)</f>
        <v>0</v>
      </c>
      <c r="BL579" s="20" t="s">
        <v>265</v>
      </c>
      <c r="BM579" s="226" t="s">
        <v>1244</v>
      </c>
    </row>
    <row r="580" s="2" customFormat="1">
      <c r="A580" s="41"/>
      <c r="B580" s="42"/>
      <c r="C580" s="43"/>
      <c r="D580" s="228" t="s">
        <v>197</v>
      </c>
      <c r="E580" s="43"/>
      <c r="F580" s="229" t="s">
        <v>1076</v>
      </c>
      <c r="G580" s="43"/>
      <c r="H580" s="43"/>
      <c r="I580" s="230"/>
      <c r="J580" s="43"/>
      <c r="K580" s="43"/>
      <c r="L580" s="47"/>
      <c r="M580" s="231"/>
      <c r="N580" s="232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197</v>
      </c>
      <c r="AU580" s="20" t="s">
        <v>81</v>
      </c>
    </row>
    <row r="581" s="13" customFormat="1">
      <c r="A581" s="13"/>
      <c r="B581" s="233"/>
      <c r="C581" s="234"/>
      <c r="D581" s="235" t="s">
        <v>199</v>
      </c>
      <c r="E581" s="236" t="s">
        <v>19</v>
      </c>
      <c r="F581" s="237" t="s">
        <v>1238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199</v>
      </c>
      <c r="AU581" s="243" t="s">
        <v>81</v>
      </c>
      <c r="AV581" s="13" t="s">
        <v>79</v>
      </c>
      <c r="AW581" s="13" t="s">
        <v>33</v>
      </c>
      <c r="AX581" s="13" t="s">
        <v>72</v>
      </c>
      <c r="AY581" s="243" t="s">
        <v>187</v>
      </c>
    </row>
    <row r="582" s="13" customFormat="1">
      <c r="A582" s="13"/>
      <c r="B582" s="233"/>
      <c r="C582" s="234"/>
      <c r="D582" s="235" t="s">
        <v>199</v>
      </c>
      <c r="E582" s="236" t="s">
        <v>19</v>
      </c>
      <c r="F582" s="237" t="s">
        <v>450</v>
      </c>
      <c r="G582" s="234"/>
      <c r="H582" s="236" t="s">
        <v>19</v>
      </c>
      <c r="I582" s="238"/>
      <c r="J582" s="234"/>
      <c r="K582" s="234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199</v>
      </c>
      <c r="AU582" s="243" t="s">
        <v>81</v>
      </c>
      <c r="AV582" s="13" t="s">
        <v>79</v>
      </c>
      <c r="AW582" s="13" t="s">
        <v>33</v>
      </c>
      <c r="AX582" s="13" t="s">
        <v>72</v>
      </c>
      <c r="AY582" s="243" t="s">
        <v>187</v>
      </c>
    </row>
    <row r="583" s="13" customFormat="1">
      <c r="A583" s="13"/>
      <c r="B583" s="233"/>
      <c r="C583" s="234"/>
      <c r="D583" s="235" t="s">
        <v>199</v>
      </c>
      <c r="E583" s="236" t="s">
        <v>19</v>
      </c>
      <c r="F583" s="237" t="s">
        <v>1062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199</v>
      </c>
      <c r="AU583" s="243" t="s">
        <v>81</v>
      </c>
      <c r="AV583" s="13" t="s">
        <v>79</v>
      </c>
      <c r="AW583" s="13" t="s">
        <v>33</v>
      </c>
      <c r="AX583" s="13" t="s">
        <v>72</v>
      </c>
      <c r="AY583" s="243" t="s">
        <v>187</v>
      </c>
    </row>
    <row r="584" s="13" customFormat="1">
      <c r="A584" s="13"/>
      <c r="B584" s="233"/>
      <c r="C584" s="234"/>
      <c r="D584" s="235" t="s">
        <v>199</v>
      </c>
      <c r="E584" s="236" t="s">
        <v>19</v>
      </c>
      <c r="F584" s="237" t="s">
        <v>893</v>
      </c>
      <c r="G584" s="234"/>
      <c r="H584" s="236" t="s">
        <v>19</v>
      </c>
      <c r="I584" s="238"/>
      <c r="J584" s="234"/>
      <c r="K584" s="234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199</v>
      </c>
      <c r="AU584" s="243" t="s">
        <v>81</v>
      </c>
      <c r="AV584" s="13" t="s">
        <v>79</v>
      </c>
      <c r="AW584" s="13" t="s">
        <v>33</v>
      </c>
      <c r="AX584" s="13" t="s">
        <v>72</v>
      </c>
      <c r="AY584" s="243" t="s">
        <v>187</v>
      </c>
    </row>
    <row r="585" s="14" customFormat="1">
      <c r="A585" s="14"/>
      <c r="B585" s="244"/>
      <c r="C585" s="245"/>
      <c r="D585" s="235" t="s">
        <v>199</v>
      </c>
      <c r="E585" s="246" t="s">
        <v>19</v>
      </c>
      <c r="F585" s="247" t="s">
        <v>1158</v>
      </c>
      <c r="G585" s="245"/>
      <c r="H585" s="248">
        <v>22.135000000000002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199</v>
      </c>
      <c r="AU585" s="254" t="s">
        <v>81</v>
      </c>
      <c r="AV585" s="14" t="s">
        <v>81</v>
      </c>
      <c r="AW585" s="14" t="s">
        <v>33</v>
      </c>
      <c r="AX585" s="14" t="s">
        <v>72</v>
      </c>
      <c r="AY585" s="254" t="s">
        <v>187</v>
      </c>
    </row>
    <row r="586" s="13" customFormat="1">
      <c r="A586" s="13"/>
      <c r="B586" s="233"/>
      <c r="C586" s="234"/>
      <c r="D586" s="235" t="s">
        <v>199</v>
      </c>
      <c r="E586" s="236" t="s">
        <v>19</v>
      </c>
      <c r="F586" s="237" t="s">
        <v>1239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199</v>
      </c>
      <c r="AU586" s="243" t="s">
        <v>81</v>
      </c>
      <c r="AV586" s="13" t="s">
        <v>79</v>
      </c>
      <c r="AW586" s="13" t="s">
        <v>33</v>
      </c>
      <c r="AX586" s="13" t="s">
        <v>72</v>
      </c>
      <c r="AY586" s="243" t="s">
        <v>187</v>
      </c>
    </row>
    <row r="587" s="13" customFormat="1">
      <c r="A587" s="13"/>
      <c r="B587" s="233"/>
      <c r="C587" s="234"/>
      <c r="D587" s="235" t="s">
        <v>199</v>
      </c>
      <c r="E587" s="236" t="s">
        <v>19</v>
      </c>
      <c r="F587" s="237" t="s">
        <v>454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199</v>
      </c>
      <c r="AU587" s="243" t="s">
        <v>81</v>
      </c>
      <c r="AV587" s="13" t="s">
        <v>79</v>
      </c>
      <c r="AW587" s="13" t="s">
        <v>33</v>
      </c>
      <c r="AX587" s="13" t="s">
        <v>72</v>
      </c>
      <c r="AY587" s="243" t="s">
        <v>187</v>
      </c>
    </row>
    <row r="588" s="13" customFormat="1">
      <c r="A588" s="13"/>
      <c r="B588" s="233"/>
      <c r="C588" s="234"/>
      <c r="D588" s="235" t="s">
        <v>199</v>
      </c>
      <c r="E588" s="236" t="s">
        <v>19</v>
      </c>
      <c r="F588" s="237" t="s">
        <v>1062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199</v>
      </c>
      <c r="AU588" s="243" t="s">
        <v>81</v>
      </c>
      <c r="AV588" s="13" t="s">
        <v>79</v>
      </c>
      <c r="AW588" s="13" t="s">
        <v>33</v>
      </c>
      <c r="AX588" s="13" t="s">
        <v>72</v>
      </c>
      <c r="AY588" s="243" t="s">
        <v>187</v>
      </c>
    </row>
    <row r="589" s="13" customFormat="1">
      <c r="A589" s="13"/>
      <c r="B589" s="233"/>
      <c r="C589" s="234"/>
      <c r="D589" s="235" t="s">
        <v>199</v>
      </c>
      <c r="E589" s="236" t="s">
        <v>19</v>
      </c>
      <c r="F589" s="237" t="s">
        <v>893</v>
      </c>
      <c r="G589" s="234"/>
      <c r="H589" s="236" t="s">
        <v>19</v>
      </c>
      <c r="I589" s="238"/>
      <c r="J589" s="234"/>
      <c r="K589" s="234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199</v>
      </c>
      <c r="AU589" s="243" t="s">
        <v>81</v>
      </c>
      <c r="AV589" s="13" t="s">
        <v>79</v>
      </c>
      <c r="AW589" s="13" t="s">
        <v>33</v>
      </c>
      <c r="AX589" s="13" t="s">
        <v>72</v>
      </c>
      <c r="AY589" s="243" t="s">
        <v>187</v>
      </c>
    </row>
    <row r="590" s="14" customFormat="1">
      <c r="A590" s="14"/>
      <c r="B590" s="244"/>
      <c r="C590" s="245"/>
      <c r="D590" s="235" t="s">
        <v>199</v>
      </c>
      <c r="E590" s="246" t="s">
        <v>19</v>
      </c>
      <c r="F590" s="247" t="s">
        <v>1160</v>
      </c>
      <c r="G590" s="245"/>
      <c r="H590" s="248">
        <v>21.172000000000001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199</v>
      </c>
      <c r="AU590" s="254" t="s">
        <v>81</v>
      </c>
      <c r="AV590" s="14" t="s">
        <v>81</v>
      </c>
      <c r="AW590" s="14" t="s">
        <v>33</v>
      </c>
      <c r="AX590" s="14" t="s">
        <v>72</v>
      </c>
      <c r="AY590" s="254" t="s">
        <v>187</v>
      </c>
    </row>
    <row r="591" s="15" customFormat="1">
      <c r="A591" s="15"/>
      <c r="B591" s="255"/>
      <c r="C591" s="256"/>
      <c r="D591" s="235" t="s">
        <v>199</v>
      </c>
      <c r="E591" s="257" t="s">
        <v>19</v>
      </c>
      <c r="F591" s="258" t="s">
        <v>210</v>
      </c>
      <c r="G591" s="256"/>
      <c r="H591" s="259">
        <v>43.307000000000002</v>
      </c>
      <c r="I591" s="260"/>
      <c r="J591" s="256"/>
      <c r="K591" s="256"/>
      <c r="L591" s="261"/>
      <c r="M591" s="266"/>
      <c r="N591" s="267"/>
      <c r="O591" s="267"/>
      <c r="P591" s="267"/>
      <c r="Q591" s="267"/>
      <c r="R591" s="267"/>
      <c r="S591" s="267"/>
      <c r="T591" s="268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65" t="s">
        <v>199</v>
      </c>
      <c r="AU591" s="265" t="s">
        <v>81</v>
      </c>
      <c r="AV591" s="15" t="s">
        <v>195</v>
      </c>
      <c r="AW591" s="15" t="s">
        <v>33</v>
      </c>
      <c r="AX591" s="15" t="s">
        <v>79</v>
      </c>
      <c r="AY591" s="265" t="s">
        <v>187</v>
      </c>
    </row>
    <row r="592" s="2" customFormat="1" ht="6.96" customHeight="1">
      <c r="A592" s="41"/>
      <c r="B592" s="62"/>
      <c r="C592" s="63"/>
      <c r="D592" s="63"/>
      <c r="E592" s="63"/>
      <c r="F592" s="63"/>
      <c r="G592" s="63"/>
      <c r="H592" s="63"/>
      <c r="I592" s="63"/>
      <c r="J592" s="63"/>
      <c r="K592" s="63"/>
      <c r="L592" s="47"/>
      <c r="M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</row>
  </sheetData>
  <sheetProtection sheet="1" autoFilter="0" formatColumns="0" formatRows="0" objects="1" scenarios="1" spinCount="100000" saltValue="KQ678Ppd3FDKXr0WossgkM8H6RROTFV7w/XlLH3TNQ1b0qQGyhyXllr9LqkN4G6kSFymVROEW/gPiagGh9wO9Q==" hashValue="QnRFU/ZJBd4NtzEpN/lSeGUSoq5EoXE444IzdbLUTRGRA98b6j7PV1PJUDw/2oPo4XNpgzdaDcwoc169VmL3QA==" algorithmName="SHA-512" password="CC35"/>
  <autoFilter ref="C92:K5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5_02/612325421"/>
    <hyperlink ref="F115" r:id="rId2" display="https://podminky.urs.cz/item/CS_URS_2025_02/619995001"/>
    <hyperlink ref="F134" r:id="rId3" display="https://podminky.urs.cz/item/CS_URS_2025_02/642945111"/>
    <hyperlink ref="F173" r:id="rId4" display="https://podminky.urs.cz/item/CS_URS_2025_02/952901111"/>
    <hyperlink ref="F197" r:id="rId5" display="https://podminky.urs.cz/item/CS_URS_2025_02/998018002"/>
    <hyperlink ref="F201" r:id="rId6" display="https://podminky.urs.cz/item/CS_URS_2025_02/766660021"/>
    <hyperlink ref="F218" r:id="rId7" display="https://podminky.urs.cz/item/CS_URS_2025_02/766660022"/>
    <hyperlink ref="F247" r:id="rId8" display="https://podminky.urs.cz/item/CS_URS_2025_02/766660717"/>
    <hyperlink ref="F282" r:id="rId9" display="https://podminky.urs.cz/item/CS_URS_2025_02/766660734"/>
    <hyperlink ref="F289" r:id="rId10" display="https://podminky.urs.cz/item/CS_URS_2025_02/766660752"/>
    <hyperlink ref="F324" r:id="rId11" display="https://podminky.urs.cz/item/CS_URS_2025_02/998766122"/>
    <hyperlink ref="F327" r:id="rId12" display="https://podminky.urs.cz/item/CS_URS_2025_02/784171101"/>
    <hyperlink ref="F383" r:id="rId13" display="https://podminky.urs.cz/item/CS_URS_2025_02/784171111"/>
    <hyperlink ref="F463" r:id="rId14" display="https://podminky.urs.cz/item/CS_URS_2025_02/784181111"/>
    <hyperlink ref="F493" r:id="rId15" display="https://podminky.urs.cz/item/CS_URS_2025_02/784191003"/>
    <hyperlink ref="F506" r:id="rId16" display="https://podminky.urs.cz/item/CS_URS_2025_02/784191005"/>
    <hyperlink ref="F534" r:id="rId17" display="https://podminky.urs.cz/item/CS_URS_2025_02/784191007"/>
    <hyperlink ref="F562" r:id="rId18" display="https://podminky.urs.cz/item/CS_URS_2025_02/784211101"/>
    <hyperlink ref="F580" r:id="rId19" display="https://podminky.urs.cz/item/CS_URS_2025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1245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ROUND(J93,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ROUND((SUM(BE93:BE591)),  2)</f>
        <v>0</v>
      </c>
      <c r="G35" s="41"/>
      <c r="H35" s="41"/>
      <c r="I35" s="160">
        <v>0.20999999999999999</v>
      </c>
      <c r="J35" s="159">
        <f>ROUND(((SUM(BE93:BE591))*I35),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ROUND((SUM(BF93:BF591)),  2)</f>
        <v>0</v>
      </c>
      <c r="G36" s="41"/>
      <c r="H36" s="41"/>
      <c r="I36" s="160">
        <v>0.12</v>
      </c>
      <c r="J36" s="159">
        <f>ROUND(((SUM(BF93:BF591))*I36),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ROUND((SUM(BG93:BG591)),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ROUND((SUM(BH93:BH591)),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ROUND((SUM(BI93:BI591)),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2025-068-02-05 - Nové kce - 4.NP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590</v>
      </c>
      <c r="E65" s="185"/>
      <c r="F65" s="185"/>
      <c r="G65" s="185"/>
      <c r="H65" s="185"/>
      <c r="I65" s="185"/>
      <c r="J65" s="186">
        <f>J95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591</v>
      </c>
      <c r="E66" s="185"/>
      <c r="F66" s="185"/>
      <c r="G66" s="185"/>
      <c r="H66" s="185"/>
      <c r="I66" s="185"/>
      <c r="J66" s="186">
        <f>J132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8"/>
      <c r="D67" s="184" t="s">
        <v>593</v>
      </c>
      <c r="E67" s="185"/>
      <c r="F67" s="185"/>
      <c r="G67" s="185"/>
      <c r="H67" s="185"/>
      <c r="I67" s="185"/>
      <c r="J67" s="186">
        <f>J171</f>
        <v>0</v>
      </c>
      <c r="K67" s="128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8"/>
      <c r="D68" s="184" t="s">
        <v>594</v>
      </c>
      <c r="E68" s="185"/>
      <c r="F68" s="185"/>
      <c r="G68" s="185"/>
      <c r="H68" s="185"/>
      <c r="I68" s="185"/>
      <c r="J68" s="186">
        <f>J195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170</v>
      </c>
      <c r="E69" s="180"/>
      <c r="F69" s="180"/>
      <c r="G69" s="180"/>
      <c r="H69" s="180"/>
      <c r="I69" s="180"/>
      <c r="J69" s="181">
        <f>J198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8"/>
      <c r="D70" s="184" t="s">
        <v>171</v>
      </c>
      <c r="E70" s="185"/>
      <c r="F70" s="185"/>
      <c r="G70" s="185"/>
      <c r="H70" s="185"/>
      <c r="I70" s="185"/>
      <c r="J70" s="186">
        <f>J199</f>
        <v>0</v>
      </c>
      <c r="K70" s="128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8"/>
      <c r="D71" s="184" t="s">
        <v>597</v>
      </c>
      <c r="E71" s="185"/>
      <c r="F71" s="185"/>
      <c r="G71" s="185"/>
      <c r="H71" s="185"/>
      <c r="I71" s="185"/>
      <c r="J71" s="186">
        <f>J325</f>
        <v>0</v>
      </c>
      <c r="K71" s="128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172</v>
      </c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2" t="str">
        <f>E7</f>
        <v>Stavební úpravy únikových cest</v>
      </c>
      <c r="F81" s="35"/>
      <c r="G81" s="35"/>
      <c r="H81" s="35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2" t="s">
        <v>588</v>
      </c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159</v>
      </c>
      <c r="D84" s="43"/>
      <c r="E84" s="43"/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2025-068-02-05 - Nové kce - 4.NP</v>
      </c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Dům dlouhá 1, Aš</v>
      </c>
      <c r="G87" s="43"/>
      <c r="H87" s="43"/>
      <c r="I87" s="35" t="s">
        <v>23</v>
      </c>
      <c r="J87" s="75" t="str">
        <f>IF(J14="","",J14)</f>
        <v>28. 11. 2025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25</v>
      </c>
      <c r="D89" s="43"/>
      <c r="E89" s="43"/>
      <c r="F89" s="30" t="str">
        <f>E17</f>
        <v>Město Aš,Kamenná 52, 352 01 Aš</v>
      </c>
      <c r="G89" s="43"/>
      <c r="H89" s="43"/>
      <c r="I89" s="35" t="s">
        <v>31</v>
      </c>
      <c r="J89" s="39" t="str">
        <f>E23</f>
        <v>ČOS exim s.r.o. Alešova 26, České Budějovice</v>
      </c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147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7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8"/>
      <c r="B92" s="189"/>
      <c r="C92" s="190" t="s">
        <v>173</v>
      </c>
      <c r="D92" s="191" t="s">
        <v>57</v>
      </c>
      <c r="E92" s="191" t="s">
        <v>53</v>
      </c>
      <c r="F92" s="191" t="s">
        <v>54</v>
      </c>
      <c r="G92" s="191" t="s">
        <v>174</v>
      </c>
      <c r="H92" s="191" t="s">
        <v>175</v>
      </c>
      <c r="I92" s="191" t="s">
        <v>176</v>
      </c>
      <c r="J92" s="191" t="s">
        <v>165</v>
      </c>
      <c r="K92" s="192" t="s">
        <v>177</v>
      </c>
      <c r="L92" s="193"/>
      <c r="M92" s="95" t="s">
        <v>19</v>
      </c>
      <c r="N92" s="96" t="s">
        <v>42</v>
      </c>
      <c r="O92" s="96" t="s">
        <v>178</v>
      </c>
      <c r="P92" s="96" t="s">
        <v>179</v>
      </c>
      <c r="Q92" s="96" t="s">
        <v>180</v>
      </c>
      <c r="R92" s="96" t="s">
        <v>181</v>
      </c>
      <c r="S92" s="96" t="s">
        <v>182</v>
      </c>
      <c r="T92" s="97" t="s">
        <v>183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1"/>
      <c r="B93" s="42"/>
      <c r="C93" s="102" t="s">
        <v>184</v>
      </c>
      <c r="D93" s="43"/>
      <c r="E93" s="43"/>
      <c r="F93" s="43"/>
      <c r="G93" s="43"/>
      <c r="H93" s="43"/>
      <c r="I93" s="43"/>
      <c r="J93" s="194">
        <f>BK93</f>
        <v>0</v>
      </c>
      <c r="K93" s="43"/>
      <c r="L93" s="47"/>
      <c r="M93" s="98"/>
      <c r="N93" s="195"/>
      <c r="O93" s="99"/>
      <c r="P93" s="196">
        <f>P94+P198</f>
        <v>0</v>
      </c>
      <c r="Q93" s="99"/>
      <c r="R93" s="196">
        <f>R94+R198</f>
        <v>1.8474736966500001</v>
      </c>
      <c r="S93" s="99"/>
      <c r="T93" s="197">
        <f>T94+T198</f>
        <v>0.00152355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71</v>
      </c>
      <c r="AU93" s="20" t="s">
        <v>166</v>
      </c>
      <c r="BK93" s="198">
        <f>BK94+BK198</f>
        <v>0</v>
      </c>
    </row>
    <row r="94" s="12" customFormat="1" ht="25.92" customHeight="1">
      <c r="A94" s="12"/>
      <c r="B94" s="199"/>
      <c r="C94" s="200"/>
      <c r="D94" s="201" t="s">
        <v>71</v>
      </c>
      <c r="E94" s="202" t="s">
        <v>185</v>
      </c>
      <c r="F94" s="202" t="s">
        <v>186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P95+P132+P171+P195</f>
        <v>0</v>
      </c>
      <c r="Q94" s="207"/>
      <c r="R94" s="208">
        <f>R95+R132+R171+R195</f>
        <v>1.678287935</v>
      </c>
      <c r="S94" s="207"/>
      <c r="T94" s="209">
        <f>T95+T132+T171+T195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79</v>
      </c>
      <c r="AT94" s="211" t="s">
        <v>71</v>
      </c>
      <c r="AU94" s="211" t="s">
        <v>72</v>
      </c>
      <c r="AY94" s="210" t="s">
        <v>187</v>
      </c>
      <c r="BK94" s="212">
        <f>BK95+BK132+BK171+BK195</f>
        <v>0</v>
      </c>
    </row>
    <row r="95" s="12" customFormat="1" ht="22.8" customHeight="1">
      <c r="A95" s="12"/>
      <c r="B95" s="199"/>
      <c r="C95" s="200"/>
      <c r="D95" s="201" t="s">
        <v>71</v>
      </c>
      <c r="E95" s="213" t="s">
        <v>246</v>
      </c>
      <c r="F95" s="213" t="s">
        <v>598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SUM(P96:P131)</f>
        <v>0</v>
      </c>
      <c r="Q95" s="207"/>
      <c r="R95" s="208">
        <f>SUM(R96:R131)</f>
        <v>0.36673360999999999</v>
      </c>
      <c r="S95" s="207"/>
      <c r="T95" s="209">
        <f>SUM(T96:T131)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79</v>
      </c>
      <c r="AT95" s="211" t="s">
        <v>71</v>
      </c>
      <c r="AU95" s="211" t="s">
        <v>79</v>
      </c>
      <c r="AY95" s="210" t="s">
        <v>187</v>
      </c>
      <c r="BK95" s="212">
        <f>SUM(BK96:BK131)</f>
        <v>0</v>
      </c>
    </row>
    <row r="96" s="2" customFormat="1" ht="24.15" customHeight="1">
      <c r="A96" s="41"/>
      <c r="B96" s="42"/>
      <c r="C96" s="215" t="s">
        <v>79</v>
      </c>
      <c r="D96" s="215" t="s">
        <v>190</v>
      </c>
      <c r="E96" s="216" t="s">
        <v>599</v>
      </c>
      <c r="F96" s="217" t="s">
        <v>600</v>
      </c>
      <c r="G96" s="218" t="s">
        <v>193</v>
      </c>
      <c r="H96" s="219">
        <v>60.491</v>
      </c>
      <c r="I96" s="220"/>
      <c r="J96" s="221">
        <f>ROUND(I96*H96,2)</f>
        <v>0</v>
      </c>
      <c r="K96" s="217" t="s">
        <v>194</v>
      </c>
      <c r="L96" s="47"/>
      <c r="M96" s="222" t="s">
        <v>19</v>
      </c>
      <c r="N96" s="223" t="s">
        <v>43</v>
      </c>
      <c r="O96" s="87"/>
      <c r="P96" s="224">
        <f>O96*H96</f>
        <v>0</v>
      </c>
      <c r="Q96" s="224">
        <v>0.0057099999999999998</v>
      </c>
      <c r="R96" s="224">
        <f>Q96*H96</f>
        <v>0.34540360999999997</v>
      </c>
      <c r="S96" s="224">
        <v>0</v>
      </c>
      <c r="T96" s="225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6" t="s">
        <v>195</v>
      </c>
      <c r="AT96" s="226" t="s">
        <v>190</v>
      </c>
      <c r="AU96" s="226" t="s">
        <v>81</v>
      </c>
      <c r="AY96" s="20" t="s">
        <v>187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20" t="s">
        <v>79</v>
      </c>
      <c r="BK96" s="227">
        <f>ROUND(I96*H96,2)</f>
        <v>0</v>
      </c>
      <c r="BL96" s="20" t="s">
        <v>195</v>
      </c>
      <c r="BM96" s="226" t="s">
        <v>1246</v>
      </c>
    </row>
    <row r="97" s="2" customFormat="1">
      <c r="A97" s="41"/>
      <c r="B97" s="42"/>
      <c r="C97" s="43"/>
      <c r="D97" s="228" t="s">
        <v>197</v>
      </c>
      <c r="E97" s="43"/>
      <c r="F97" s="229" t="s">
        <v>602</v>
      </c>
      <c r="G97" s="43"/>
      <c r="H97" s="43"/>
      <c r="I97" s="230"/>
      <c r="J97" s="43"/>
      <c r="K97" s="43"/>
      <c r="L97" s="47"/>
      <c r="M97" s="231"/>
      <c r="N97" s="232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197</v>
      </c>
      <c r="AU97" s="20" t="s">
        <v>81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1247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3" customFormat="1">
      <c r="A99" s="13"/>
      <c r="B99" s="233"/>
      <c r="C99" s="234"/>
      <c r="D99" s="235" t="s">
        <v>199</v>
      </c>
      <c r="E99" s="236" t="s">
        <v>19</v>
      </c>
      <c r="F99" s="237" t="s">
        <v>474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199</v>
      </c>
      <c r="AU99" s="243" t="s">
        <v>81</v>
      </c>
      <c r="AV99" s="13" t="s">
        <v>79</v>
      </c>
      <c r="AW99" s="13" t="s">
        <v>33</v>
      </c>
      <c r="AX99" s="13" t="s">
        <v>72</v>
      </c>
      <c r="AY99" s="243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604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605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4" customFormat="1">
      <c r="A102" s="14"/>
      <c r="B102" s="244"/>
      <c r="C102" s="245"/>
      <c r="D102" s="235" t="s">
        <v>199</v>
      </c>
      <c r="E102" s="246" t="s">
        <v>19</v>
      </c>
      <c r="F102" s="247" t="s">
        <v>1080</v>
      </c>
      <c r="G102" s="245"/>
      <c r="H102" s="248">
        <v>23.276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199</v>
      </c>
      <c r="AU102" s="254" t="s">
        <v>81</v>
      </c>
      <c r="AV102" s="14" t="s">
        <v>81</v>
      </c>
      <c r="AW102" s="14" t="s">
        <v>33</v>
      </c>
      <c r="AX102" s="14" t="s">
        <v>72</v>
      </c>
      <c r="AY102" s="254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1248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3" customFormat="1">
      <c r="A104" s="13"/>
      <c r="B104" s="233"/>
      <c r="C104" s="234"/>
      <c r="D104" s="235" t="s">
        <v>199</v>
      </c>
      <c r="E104" s="236" t="s">
        <v>19</v>
      </c>
      <c r="F104" s="237" t="s">
        <v>476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199</v>
      </c>
      <c r="AU104" s="243" t="s">
        <v>81</v>
      </c>
      <c r="AV104" s="13" t="s">
        <v>79</v>
      </c>
      <c r="AW104" s="13" t="s">
        <v>33</v>
      </c>
      <c r="AX104" s="13" t="s">
        <v>72</v>
      </c>
      <c r="AY104" s="243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604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605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4" customFormat="1">
      <c r="A107" s="14"/>
      <c r="B107" s="244"/>
      <c r="C107" s="245"/>
      <c r="D107" s="235" t="s">
        <v>199</v>
      </c>
      <c r="E107" s="246" t="s">
        <v>19</v>
      </c>
      <c r="F107" s="247" t="s">
        <v>923</v>
      </c>
      <c r="G107" s="245"/>
      <c r="H107" s="248">
        <v>13.939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199</v>
      </c>
      <c r="AU107" s="254" t="s">
        <v>81</v>
      </c>
      <c r="AV107" s="14" t="s">
        <v>81</v>
      </c>
      <c r="AW107" s="14" t="s">
        <v>33</v>
      </c>
      <c r="AX107" s="14" t="s">
        <v>72</v>
      </c>
      <c r="AY107" s="254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1249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478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604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605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1080</v>
      </c>
      <c r="G112" s="245"/>
      <c r="H112" s="248">
        <v>23.276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5" customFormat="1">
      <c r="A113" s="15"/>
      <c r="B113" s="255"/>
      <c r="C113" s="256"/>
      <c r="D113" s="235" t="s">
        <v>199</v>
      </c>
      <c r="E113" s="257" t="s">
        <v>19</v>
      </c>
      <c r="F113" s="258" t="s">
        <v>210</v>
      </c>
      <c r="G113" s="256"/>
      <c r="H113" s="259">
        <v>60.491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199</v>
      </c>
      <c r="AU113" s="265" t="s">
        <v>81</v>
      </c>
      <c r="AV113" s="15" t="s">
        <v>195</v>
      </c>
      <c r="AW113" s="15" t="s">
        <v>33</v>
      </c>
      <c r="AX113" s="15" t="s">
        <v>79</v>
      </c>
      <c r="AY113" s="265" t="s">
        <v>187</v>
      </c>
    </row>
    <row r="114" s="2" customFormat="1" ht="16.5" customHeight="1">
      <c r="A114" s="41"/>
      <c r="B114" s="42"/>
      <c r="C114" s="215" t="s">
        <v>81</v>
      </c>
      <c r="D114" s="215" t="s">
        <v>190</v>
      </c>
      <c r="E114" s="216" t="s">
        <v>615</v>
      </c>
      <c r="F114" s="217" t="s">
        <v>616</v>
      </c>
      <c r="G114" s="218" t="s">
        <v>383</v>
      </c>
      <c r="H114" s="219">
        <v>14.220000000000001</v>
      </c>
      <c r="I114" s="220"/>
      <c r="J114" s="221">
        <f>ROUND(I114*H114,2)</f>
        <v>0</v>
      </c>
      <c r="K114" s="217" t="s">
        <v>194</v>
      </c>
      <c r="L114" s="47"/>
      <c r="M114" s="222" t="s">
        <v>19</v>
      </c>
      <c r="N114" s="223" t="s">
        <v>43</v>
      </c>
      <c r="O114" s="87"/>
      <c r="P114" s="224">
        <f>O114*H114</f>
        <v>0</v>
      </c>
      <c r="Q114" s="224">
        <v>0.0015</v>
      </c>
      <c r="R114" s="224">
        <f>Q114*H114</f>
        <v>0.021330000000000002</v>
      </c>
      <c r="S114" s="224">
        <v>0</v>
      </c>
      <c r="T114" s="22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6" t="s">
        <v>195</v>
      </c>
      <c r="AT114" s="226" t="s">
        <v>190</v>
      </c>
      <c r="AU114" s="226" t="s">
        <v>81</v>
      </c>
      <c r="AY114" s="20" t="s">
        <v>187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20" t="s">
        <v>79</v>
      </c>
      <c r="BK114" s="227">
        <f>ROUND(I114*H114,2)</f>
        <v>0</v>
      </c>
      <c r="BL114" s="20" t="s">
        <v>195</v>
      </c>
      <c r="BM114" s="226" t="s">
        <v>1250</v>
      </c>
    </row>
    <row r="115" s="2" customFormat="1">
      <c r="A115" s="41"/>
      <c r="B115" s="42"/>
      <c r="C115" s="43"/>
      <c r="D115" s="228" t="s">
        <v>197</v>
      </c>
      <c r="E115" s="43"/>
      <c r="F115" s="229" t="s">
        <v>618</v>
      </c>
      <c r="G115" s="43"/>
      <c r="H115" s="43"/>
      <c r="I115" s="230"/>
      <c r="J115" s="43"/>
      <c r="K115" s="43"/>
      <c r="L115" s="47"/>
      <c r="M115" s="231"/>
      <c r="N115" s="232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197</v>
      </c>
      <c r="AU115" s="20" t="s">
        <v>81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1251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474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620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621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4" customFormat="1">
      <c r="A120" s="14"/>
      <c r="B120" s="244"/>
      <c r="C120" s="245"/>
      <c r="D120" s="235" t="s">
        <v>199</v>
      </c>
      <c r="E120" s="246" t="s">
        <v>19</v>
      </c>
      <c r="F120" s="247" t="s">
        <v>622</v>
      </c>
      <c r="G120" s="245"/>
      <c r="H120" s="248">
        <v>4.8399999999999999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199</v>
      </c>
      <c r="AU120" s="254" t="s">
        <v>81</v>
      </c>
      <c r="AV120" s="14" t="s">
        <v>81</v>
      </c>
      <c r="AW120" s="14" t="s">
        <v>33</v>
      </c>
      <c r="AX120" s="14" t="s">
        <v>72</v>
      </c>
      <c r="AY120" s="254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1252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476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620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621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635</v>
      </c>
      <c r="G125" s="245"/>
      <c r="H125" s="248">
        <v>4.54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1253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478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620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621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622</v>
      </c>
      <c r="G130" s="245"/>
      <c r="H130" s="248">
        <v>4.8399999999999999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72</v>
      </c>
      <c r="AY130" s="254" t="s">
        <v>187</v>
      </c>
    </row>
    <row r="131" s="15" customFormat="1">
      <c r="A131" s="15"/>
      <c r="B131" s="255"/>
      <c r="C131" s="256"/>
      <c r="D131" s="235" t="s">
        <v>199</v>
      </c>
      <c r="E131" s="257" t="s">
        <v>19</v>
      </c>
      <c r="F131" s="258" t="s">
        <v>210</v>
      </c>
      <c r="G131" s="256"/>
      <c r="H131" s="259">
        <v>14.219999999999999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199</v>
      </c>
      <c r="AU131" s="265" t="s">
        <v>81</v>
      </c>
      <c r="AV131" s="15" t="s">
        <v>195</v>
      </c>
      <c r="AW131" s="15" t="s">
        <v>33</v>
      </c>
      <c r="AX131" s="15" t="s">
        <v>79</v>
      </c>
      <c r="AY131" s="265" t="s">
        <v>187</v>
      </c>
    </row>
    <row r="132" s="12" customFormat="1" ht="22.8" customHeight="1">
      <c r="A132" s="12"/>
      <c r="B132" s="199"/>
      <c r="C132" s="200"/>
      <c r="D132" s="201" t="s">
        <v>71</v>
      </c>
      <c r="E132" s="213" t="s">
        <v>636</v>
      </c>
      <c r="F132" s="213" t="s">
        <v>637</v>
      </c>
      <c r="G132" s="200"/>
      <c r="H132" s="200"/>
      <c r="I132" s="203"/>
      <c r="J132" s="214">
        <f>BK132</f>
        <v>0</v>
      </c>
      <c r="K132" s="200"/>
      <c r="L132" s="205"/>
      <c r="M132" s="206"/>
      <c r="N132" s="207"/>
      <c r="O132" s="207"/>
      <c r="P132" s="208">
        <f>SUM(P133:P170)</f>
        <v>0</v>
      </c>
      <c r="Q132" s="207"/>
      <c r="R132" s="208">
        <f>SUM(R133:R170)</f>
        <v>1.3102167999999999</v>
      </c>
      <c r="S132" s="207"/>
      <c r="T132" s="209">
        <f>SUM(T133:T170)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0" t="s">
        <v>79</v>
      </c>
      <c r="AT132" s="211" t="s">
        <v>71</v>
      </c>
      <c r="AU132" s="211" t="s">
        <v>79</v>
      </c>
      <c r="AY132" s="210" t="s">
        <v>187</v>
      </c>
      <c r="BK132" s="212">
        <f>SUM(BK133:BK170)</f>
        <v>0</v>
      </c>
    </row>
    <row r="133" s="2" customFormat="1" ht="24.15" customHeight="1">
      <c r="A133" s="41"/>
      <c r="B133" s="42"/>
      <c r="C133" s="215" t="s">
        <v>230</v>
      </c>
      <c r="D133" s="215" t="s">
        <v>190</v>
      </c>
      <c r="E133" s="216" t="s">
        <v>638</v>
      </c>
      <c r="F133" s="217" t="s">
        <v>639</v>
      </c>
      <c r="G133" s="218" t="s">
        <v>287</v>
      </c>
      <c r="H133" s="219">
        <v>3</v>
      </c>
      <c r="I133" s="220"/>
      <c r="J133" s="221">
        <f>ROUND(I133*H133,2)</f>
        <v>0</v>
      </c>
      <c r="K133" s="217" t="s">
        <v>194</v>
      </c>
      <c r="L133" s="47"/>
      <c r="M133" s="222" t="s">
        <v>19</v>
      </c>
      <c r="N133" s="223" t="s">
        <v>43</v>
      </c>
      <c r="O133" s="87"/>
      <c r="P133" s="224">
        <f>O133*H133</f>
        <v>0</v>
      </c>
      <c r="Q133" s="224">
        <v>0.4215256</v>
      </c>
      <c r="R133" s="224">
        <f>Q133*H133</f>
        <v>1.2645768</v>
      </c>
      <c r="S133" s="224">
        <v>0</v>
      </c>
      <c r="T133" s="225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6" t="s">
        <v>195</v>
      </c>
      <c r="AT133" s="226" t="s">
        <v>190</v>
      </c>
      <c r="AU133" s="226" t="s">
        <v>81</v>
      </c>
      <c r="AY133" s="20" t="s">
        <v>187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20" t="s">
        <v>79</v>
      </c>
      <c r="BK133" s="227">
        <f>ROUND(I133*H133,2)</f>
        <v>0</v>
      </c>
      <c r="BL133" s="20" t="s">
        <v>195</v>
      </c>
      <c r="BM133" s="226" t="s">
        <v>1254</v>
      </c>
    </row>
    <row r="134" s="2" customFormat="1">
      <c r="A134" s="41"/>
      <c r="B134" s="42"/>
      <c r="C134" s="43"/>
      <c r="D134" s="228" t="s">
        <v>197</v>
      </c>
      <c r="E134" s="43"/>
      <c r="F134" s="229" t="s">
        <v>641</v>
      </c>
      <c r="G134" s="43"/>
      <c r="H134" s="43"/>
      <c r="I134" s="230"/>
      <c r="J134" s="43"/>
      <c r="K134" s="43"/>
      <c r="L134" s="47"/>
      <c r="M134" s="231"/>
      <c r="N134" s="232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197</v>
      </c>
      <c r="AU134" s="20" t="s">
        <v>81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1255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1256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643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936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4" customFormat="1">
      <c r="A139" s="14"/>
      <c r="B139" s="244"/>
      <c r="C139" s="245"/>
      <c r="D139" s="235" t="s">
        <v>199</v>
      </c>
      <c r="E139" s="246" t="s">
        <v>19</v>
      </c>
      <c r="F139" s="247" t="s">
        <v>79</v>
      </c>
      <c r="G139" s="245"/>
      <c r="H139" s="248">
        <v>1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199</v>
      </c>
      <c r="AU139" s="254" t="s">
        <v>81</v>
      </c>
      <c r="AV139" s="14" t="s">
        <v>81</v>
      </c>
      <c r="AW139" s="14" t="s">
        <v>33</v>
      </c>
      <c r="AX139" s="14" t="s">
        <v>72</v>
      </c>
      <c r="AY139" s="254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1257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476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3" customFormat="1">
      <c r="A142" s="13"/>
      <c r="B142" s="233"/>
      <c r="C142" s="234"/>
      <c r="D142" s="235" t="s">
        <v>199</v>
      </c>
      <c r="E142" s="236" t="s">
        <v>19</v>
      </c>
      <c r="F142" s="237" t="s">
        <v>643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199</v>
      </c>
      <c r="AU142" s="243" t="s">
        <v>81</v>
      </c>
      <c r="AV142" s="13" t="s">
        <v>79</v>
      </c>
      <c r="AW142" s="13" t="s">
        <v>33</v>
      </c>
      <c r="AX142" s="13" t="s">
        <v>72</v>
      </c>
      <c r="AY142" s="243" t="s">
        <v>187</v>
      </c>
    </row>
    <row r="143" s="13" customFormat="1">
      <c r="A143" s="13"/>
      <c r="B143" s="233"/>
      <c r="C143" s="234"/>
      <c r="D143" s="235" t="s">
        <v>199</v>
      </c>
      <c r="E143" s="236" t="s">
        <v>19</v>
      </c>
      <c r="F143" s="237" t="s">
        <v>938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199</v>
      </c>
      <c r="AU143" s="243" t="s">
        <v>81</v>
      </c>
      <c r="AV143" s="13" t="s">
        <v>79</v>
      </c>
      <c r="AW143" s="13" t="s">
        <v>33</v>
      </c>
      <c r="AX143" s="13" t="s">
        <v>72</v>
      </c>
      <c r="AY143" s="243" t="s">
        <v>187</v>
      </c>
    </row>
    <row r="144" s="14" customFormat="1">
      <c r="A144" s="14"/>
      <c r="B144" s="244"/>
      <c r="C144" s="245"/>
      <c r="D144" s="235" t="s">
        <v>199</v>
      </c>
      <c r="E144" s="246" t="s">
        <v>19</v>
      </c>
      <c r="F144" s="247" t="s">
        <v>79</v>
      </c>
      <c r="G144" s="245"/>
      <c r="H144" s="248">
        <v>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199</v>
      </c>
      <c r="AU144" s="254" t="s">
        <v>81</v>
      </c>
      <c r="AV144" s="14" t="s">
        <v>81</v>
      </c>
      <c r="AW144" s="14" t="s">
        <v>33</v>
      </c>
      <c r="AX144" s="14" t="s">
        <v>72</v>
      </c>
      <c r="AY144" s="254" t="s">
        <v>187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1258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1256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643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936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4" customFormat="1">
      <c r="A149" s="14"/>
      <c r="B149" s="244"/>
      <c r="C149" s="245"/>
      <c r="D149" s="235" t="s">
        <v>199</v>
      </c>
      <c r="E149" s="246" t="s">
        <v>19</v>
      </c>
      <c r="F149" s="247" t="s">
        <v>79</v>
      </c>
      <c r="G149" s="245"/>
      <c r="H149" s="248">
        <v>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199</v>
      </c>
      <c r="AU149" s="254" t="s">
        <v>81</v>
      </c>
      <c r="AV149" s="14" t="s">
        <v>81</v>
      </c>
      <c r="AW149" s="14" t="s">
        <v>33</v>
      </c>
      <c r="AX149" s="14" t="s">
        <v>72</v>
      </c>
      <c r="AY149" s="254" t="s">
        <v>187</v>
      </c>
    </row>
    <row r="150" s="15" customFormat="1">
      <c r="A150" s="15"/>
      <c r="B150" s="255"/>
      <c r="C150" s="256"/>
      <c r="D150" s="235" t="s">
        <v>199</v>
      </c>
      <c r="E150" s="257" t="s">
        <v>19</v>
      </c>
      <c r="F150" s="258" t="s">
        <v>210</v>
      </c>
      <c r="G150" s="256"/>
      <c r="H150" s="259">
        <v>3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199</v>
      </c>
      <c r="AU150" s="265" t="s">
        <v>81</v>
      </c>
      <c r="AV150" s="15" t="s">
        <v>195</v>
      </c>
      <c r="AW150" s="15" t="s">
        <v>33</v>
      </c>
      <c r="AX150" s="15" t="s">
        <v>79</v>
      </c>
      <c r="AY150" s="265" t="s">
        <v>187</v>
      </c>
    </row>
    <row r="151" s="2" customFormat="1" ht="21.75" customHeight="1">
      <c r="A151" s="41"/>
      <c r="B151" s="42"/>
      <c r="C151" s="269" t="s">
        <v>195</v>
      </c>
      <c r="D151" s="269" t="s">
        <v>648</v>
      </c>
      <c r="E151" s="270" t="s">
        <v>649</v>
      </c>
      <c r="F151" s="271" t="s">
        <v>650</v>
      </c>
      <c r="G151" s="272" t="s">
        <v>287</v>
      </c>
      <c r="H151" s="273">
        <v>1</v>
      </c>
      <c r="I151" s="274"/>
      <c r="J151" s="275">
        <f>ROUND(I151*H151,2)</f>
        <v>0</v>
      </c>
      <c r="K151" s="271" t="s">
        <v>194</v>
      </c>
      <c r="L151" s="276"/>
      <c r="M151" s="277" t="s">
        <v>19</v>
      </c>
      <c r="N151" s="278" t="s">
        <v>43</v>
      </c>
      <c r="O151" s="87"/>
      <c r="P151" s="224">
        <f>O151*H151</f>
        <v>0</v>
      </c>
      <c r="Q151" s="224">
        <v>0.014579999999999999</v>
      </c>
      <c r="R151" s="224">
        <f>Q151*H151</f>
        <v>0.014579999999999999</v>
      </c>
      <c r="S151" s="224">
        <v>0</v>
      </c>
      <c r="T151" s="225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262</v>
      </c>
      <c r="AT151" s="226" t="s">
        <v>648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195</v>
      </c>
      <c r="BM151" s="226" t="s">
        <v>1259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1257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476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643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938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4" customFormat="1">
      <c r="A156" s="14"/>
      <c r="B156" s="244"/>
      <c r="C156" s="245"/>
      <c r="D156" s="235" t="s">
        <v>199</v>
      </c>
      <c r="E156" s="246" t="s">
        <v>19</v>
      </c>
      <c r="F156" s="247" t="s">
        <v>79</v>
      </c>
      <c r="G156" s="245"/>
      <c r="H156" s="248">
        <v>1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199</v>
      </c>
      <c r="AU156" s="254" t="s">
        <v>81</v>
      </c>
      <c r="AV156" s="14" t="s">
        <v>81</v>
      </c>
      <c r="AW156" s="14" t="s">
        <v>33</v>
      </c>
      <c r="AX156" s="14" t="s">
        <v>72</v>
      </c>
      <c r="AY156" s="254" t="s">
        <v>187</v>
      </c>
    </row>
    <row r="157" s="15" customFormat="1">
      <c r="A157" s="15"/>
      <c r="B157" s="255"/>
      <c r="C157" s="256"/>
      <c r="D157" s="235" t="s">
        <v>199</v>
      </c>
      <c r="E157" s="257" t="s">
        <v>19</v>
      </c>
      <c r="F157" s="258" t="s">
        <v>210</v>
      </c>
      <c r="G157" s="256"/>
      <c r="H157" s="259">
        <v>1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5" t="s">
        <v>199</v>
      </c>
      <c r="AU157" s="265" t="s">
        <v>81</v>
      </c>
      <c r="AV157" s="15" t="s">
        <v>195</v>
      </c>
      <c r="AW157" s="15" t="s">
        <v>33</v>
      </c>
      <c r="AX157" s="15" t="s">
        <v>79</v>
      </c>
      <c r="AY157" s="265" t="s">
        <v>187</v>
      </c>
    </row>
    <row r="158" s="2" customFormat="1" ht="21.75" customHeight="1">
      <c r="A158" s="41"/>
      <c r="B158" s="42"/>
      <c r="C158" s="269" t="s">
        <v>240</v>
      </c>
      <c r="D158" s="269" t="s">
        <v>648</v>
      </c>
      <c r="E158" s="270" t="s">
        <v>653</v>
      </c>
      <c r="F158" s="271" t="s">
        <v>654</v>
      </c>
      <c r="G158" s="272" t="s">
        <v>287</v>
      </c>
      <c r="H158" s="273">
        <v>2</v>
      </c>
      <c r="I158" s="274"/>
      <c r="J158" s="275">
        <f>ROUND(I158*H158,2)</f>
        <v>0</v>
      </c>
      <c r="K158" s="271" t="s">
        <v>194</v>
      </c>
      <c r="L158" s="276"/>
      <c r="M158" s="277" t="s">
        <v>19</v>
      </c>
      <c r="N158" s="278" t="s">
        <v>43</v>
      </c>
      <c r="O158" s="87"/>
      <c r="P158" s="224">
        <f>O158*H158</f>
        <v>0</v>
      </c>
      <c r="Q158" s="224">
        <v>0.01553</v>
      </c>
      <c r="R158" s="224">
        <f>Q158*H158</f>
        <v>0.031060000000000001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262</v>
      </c>
      <c r="AT158" s="226" t="s">
        <v>648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195</v>
      </c>
      <c r="BM158" s="226" t="s">
        <v>1260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1255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1256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643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936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4" customFormat="1">
      <c r="A163" s="14"/>
      <c r="B163" s="244"/>
      <c r="C163" s="245"/>
      <c r="D163" s="235" t="s">
        <v>199</v>
      </c>
      <c r="E163" s="246" t="s">
        <v>19</v>
      </c>
      <c r="F163" s="247" t="s">
        <v>79</v>
      </c>
      <c r="G163" s="245"/>
      <c r="H163" s="248">
        <v>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199</v>
      </c>
      <c r="AU163" s="254" t="s">
        <v>81</v>
      </c>
      <c r="AV163" s="14" t="s">
        <v>81</v>
      </c>
      <c r="AW163" s="14" t="s">
        <v>33</v>
      </c>
      <c r="AX163" s="14" t="s">
        <v>72</v>
      </c>
      <c r="AY163" s="254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645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1258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1256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643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3" customFormat="1">
      <c r="A168" s="13"/>
      <c r="B168" s="233"/>
      <c r="C168" s="234"/>
      <c r="D168" s="235" t="s">
        <v>199</v>
      </c>
      <c r="E168" s="236" t="s">
        <v>19</v>
      </c>
      <c r="F168" s="237" t="s">
        <v>936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199</v>
      </c>
      <c r="AU168" s="243" t="s">
        <v>81</v>
      </c>
      <c r="AV168" s="13" t="s">
        <v>79</v>
      </c>
      <c r="AW168" s="13" t="s">
        <v>33</v>
      </c>
      <c r="AX168" s="13" t="s">
        <v>72</v>
      </c>
      <c r="AY168" s="243" t="s">
        <v>187</v>
      </c>
    </row>
    <row r="169" s="14" customFormat="1">
      <c r="A169" s="14"/>
      <c r="B169" s="244"/>
      <c r="C169" s="245"/>
      <c r="D169" s="235" t="s">
        <v>199</v>
      </c>
      <c r="E169" s="246" t="s">
        <v>19</v>
      </c>
      <c r="F169" s="247" t="s">
        <v>79</v>
      </c>
      <c r="G169" s="245"/>
      <c r="H169" s="248">
        <v>1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199</v>
      </c>
      <c r="AU169" s="254" t="s">
        <v>81</v>
      </c>
      <c r="AV169" s="14" t="s">
        <v>81</v>
      </c>
      <c r="AW169" s="14" t="s">
        <v>33</v>
      </c>
      <c r="AX169" s="14" t="s">
        <v>72</v>
      </c>
      <c r="AY169" s="254" t="s">
        <v>187</v>
      </c>
    </row>
    <row r="170" s="15" customFormat="1">
      <c r="A170" s="15"/>
      <c r="B170" s="255"/>
      <c r="C170" s="256"/>
      <c r="D170" s="235" t="s">
        <v>199</v>
      </c>
      <c r="E170" s="257" t="s">
        <v>19</v>
      </c>
      <c r="F170" s="258" t="s">
        <v>210</v>
      </c>
      <c r="G170" s="256"/>
      <c r="H170" s="259">
        <v>2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5" t="s">
        <v>199</v>
      </c>
      <c r="AU170" s="265" t="s">
        <v>81</v>
      </c>
      <c r="AV170" s="15" t="s">
        <v>195</v>
      </c>
      <c r="AW170" s="15" t="s">
        <v>33</v>
      </c>
      <c r="AX170" s="15" t="s">
        <v>79</v>
      </c>
      <c r="AY170" s="265" t="s">
        <v>187</v>
      </c>
    </row>
    <row r="171" s="12" customFormat="1" ht="22.8" customHeight="1">
      <c r="A171" s="12"/>
      <c r="B171" s="199"/>
      <c r="C171" s="200"/>
      <c r="D171" s="201" t="s">
        <v>71</v>
      </c>
      <c r="E171" s="213" t="s">
        <v>689</v>
      </c>
      <c r="F171" s="213" t="s">
        <v>690</v>
      </c>
      <c r="G171" s="200"/>
      <c r="H171" s="200"/>
      <c r="I171" s="203"/>
      <c r="J171" s="214">
        <f>BK171</f>
        <v>0</v>
      </c>
      <c r="K171" s="200"/>
      <c r="L171" s="205"/>
      <c r="M171" s="206"/>
      <c r="N171" s="207"/>
      <c r="O171" s="207"/>
      <c r="P171" s="208">
        <f>SUM(P172:P194)</f>
        <v>0</v>
      </c>
      <c r="Q171" s="207"/>
      <c r="R171" s="208">
        <f>SUM(R172:R194)</f>
        <v>0.001337525</v>
      </c>
      <c r="S171" s="207"/>
      <c r="T171" s="209">
        <f>SUM(T172:T194)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0" t="s">
        <v>79</v>
      </c>
      <c r="AT171" s="211" t="s">
        <v>71</v>
      </c>
      <c r="AU171" s="211" t="s">
        <v>79</v>
      </c>
      <c r="AY171" s="210" t="s">
        <v>187</v>
      </c>
      <c r="BK171" s="212">
        <f>SUM(BK172:BK194)</f>
        <v>0</v>
      </c>
    </row>
    <row r="172" s="2" customFormat="1" ht="24.15" customHeight="1">
      <c r="A172" s="41"/>
      <c r="B172" s="42"/>
      <c r="C172" s="215" t="s">
        <v>246</v>
      </c>
      <c r="D172" s="215" t="s">
        <v>190</v>
      </c>
      <c r="E172" s="216" t="s">
        <v>691</v>
      </c>
      <c r="F172" s="217" t="s">
        <v>692</v>
      </c>
      <c r="G172" s="218" t="s">
        <v>193</v>
      </c>
      <c r="H172" s="219">
        <v>38.215000000000003</v>
      </c>
      <c r="I172" s="220"/>
      <c r="J172" s="221">
        <f>ROUND(I172*H172,2)</f>
        <v>0</v>
      </c>
      <c r="K172" s="217" t="s">
        <v>194</v>
      </c>
      <c r="L172" s="47"/>
      <c r="M172" s="222" t="s">
        <v>19</v>
      </c>
      <c r="N172" s="223" t="s">
        <v>43</v>
      </c>
      <c r="O172" s="87"/>
      <c r="P172" s="224">
        <f>O172*H172</f>
        <v>0</v>
      </c>
      <c r="Q172" s="224">
        <v>3.4999999999999997E-05</v>
      </c>
      <c r="R172" s="224">
        <f>Q172*H172</f>
        <v>0.001337525</v>
      </c>
      <c r="S172" s="224">
        <v>0</v>
      </c>
      <c r="T172" s="225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6" t="s">
        <v>195</v>
      </c>
      <c r="AT172" s="226" t="s">
        <v>190</v>
      </c>
      <c r="AU172" s="226" t="s">
        <v>81</v>
      </c>
      <c r="AY172" s="20" t="s">
        <v>187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20" t="s">
        <v>79</v>
      </c>
      <c r="BK172" s="227">
        <f>ROUND(I172*H172,2)</f>
        <v>0</v>
      </c>
      <c r="BL172" s="20" t="s">
        <v>195</v>
      </c>
      <c r="BM172" s="226" t="s">
        <v>1261</v>
      </c>
    </row>
    <row r="173" s="2" customFormat="1">
      <c r="A173" s="41"/>
      <c r="B173" s="42"/>
      <c r="C173" s="43"/>
      <c r="D173" s="228" t="s">
        <v>197</v>
      </c>
      <c r="E173" s="43"/>
      <c r="F173" s="229" t="s">
        <v>694</v>
      </c>
      <c r="G173" s="43"/>
      <c r="H173" s="43"/>
      <c r="I173" s="230"/>
      <c r="J173" s="43"/>
      <c r="K173" s="43"/>
      <c r="L173" s="47"/>
      <c r="M173" s="231"/>
      <c r="N173" s="232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197</v>
      </c>
      <c r="AU173" s="20" t="s">
        <v>81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1262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474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696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3" customFormat="1">
      <c r="A177" s="13"/>
      <c r="B177" s="233"/>
      <c r="C177" s="234"/>
      <c r="D177" s="235" t="s">
        <v>199</v>
      </c>
      <c r="E177" s="236" t="s">
        <v>19</v>
      </c>
      <c r="F177" s="237" t="s">
        <v>697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199</v>
      </c>
      <c r="AU177" s="243" t="s">
        <v>81</v>
      </c>
      <c r="AV177" s="13" t="s">
        <v>79</v>
      </c>
      <c r="AW177" s="13" t="s">
        <v>33</v>
      </c>
      <c r="AX177" s="13" t="s">
        <v>72</v>
      </c>
      <c r="AY177" s="243" t="s">
        <v>187</v>
      </c>
    </row>
    <row r="178" s="14" customFormat="1">
      <c r="A178" s="14"/>
      <c r="B178" s="244"/>
      <c r="C178" s="245"/>
      <c r="D178" s="235" t="s">
        <v>199</v>
      </c>
      <c r="E178" s="246" t="s">
        <v>19</v>
      </c>
      <c r="F178" s="247" t="s">
        <v>1097</v>
      </c>
      <c r="G178" s="245"/>
      <c r="H178" s="248">
        <v>6.9749999999999996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199</v>
      </c>
      <c r="AU178" s="254" t="s">
        <v>81</v>
      </c>
      <c r="AV178" s="14" t="s">
        <v>81</v>
      </c>
      <c r="AW178" s="14" t="s">
        <v>33</v>
      </c>
      <c r="AX178" s="14" t="s">
        <v>72</v>
      </c>
      <c r="AY178" s="254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1263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474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696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3" customFormat="1">
      <c r="A182" s="13"/>
      <c r="B182" s="233"/>
      <c r="C182" s="234"/>
      <c r="D182" s="235" t="s">
        <v>199</v>
      </c>
      <c r="E182" s="236" t="s">
        <v>19</v>
      </c>
      <c r="F182" s="237" t="s">
        <v>697</v>
      </c>
      <c r="G182" s="234"/>
      <c r="H182" s="236" t="s">
        <v>19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199</v>
      </c>
      <c r="AU182" s="243" t="s">
        <v>81</v>
      </c>
      <c r="AV182" s="13" t="s">
        <v>79</v>
      </c>
      <c r="AW182" s="13" t="s">
        <v>33</v>
      </c>
      <c r="AX182" s="13" t="s">
        <v>72</v>
      </c>
      <c r="AY182" s="243" t="s">
        <v>187</v>
      </c>
    </row>
    <row r="183" s="14" customFormat="1">
      <c r="A183" s="14"/>
      <c r="B183" s="244"/>
      <c r="C183" s="245"/>
      <c r="D183" s="235" t="s">
        <v>199</v>
      </c>
      <c r="E183" s="246" t="s">
        <v>19</v>
      </c>
      <c r="F183" s="247" t="s">
        <v>606</v>
      </c>
      <c r="G183" s="245"/>
      <c r="H183" s="248">
        <v>9.0739999999999998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199</v>
      </c>
      <c r="AU183" s="254" t="s">
        <v>81</v>
      </c>
      <c r="AV183" s="14" t="s">
        <v>81</v>
      </c>
      <c r="AW183" s="14" t="s">
        <v>33</v>
      </c>
      <c r="AX183" s="14" t="s">
        <v>72</v>
      </c>
      <c r="AY183" s="254" t="s">
        <v>187</v>
      </c>
    </row>
    <row r="184" s="13" customFormat="1">
      <c r="A184" s="13"/>
      <c r="B184" s="233"/>
      <c r="C184" s="234"/>
      <c r="D184" s="235" t="s">
        <v>199</v>
      </c>
      <c r="E184" s="236" t="s">
        <v>19</v>
      </c>
      <c r="F184" s="237" t="s">
        <v>1264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199</v>
      </c>
      <c r="AU184" s="243" t="s">
        <v>81</v>
      </c>
      <c r="AV184" s="13" t="s">
        <v>79</v>
      </c>
      <c r="AW184" s="13" t="s">
        <v>33</v>
      </c>
      <c r="AX184" s="13" t="s">
        <v>72</v>
      </c>
      <c r="AY184" s="243" t="s">
        <v>187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476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3" customFormat="1">
      <c r="A186" s="13"/>
      <c r="B186" s="233"/>
      <c r="C186" s="234"/>
      <c r="D186" s="235" t="s">
        <v>199</v>
      </c>
      <c r="E186" s="236" t="s">
        <v>19</v>
      </c>
      <c r="F186" s="237" t="s">
        <v>696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199</v>
      </c>
      <c r="AU186" s="243" t="s">
        <v>81</v>
      </c>
      <c r="AV186" s="13" t="s">
        <v>79</v>
      </c>
      <c r="AW186" s="13" t="s">
        <v>33</v>
      </c>
      <c r="AX186" s="13" t="s">
        <v>72</v>
      </c>
      <c r="AY186" s="243" t="s">
        <v>187</v>
      </c>
    </row>
    <row r="187" s="13" customFormat="1">
      <c r="A187" s="13"/>
      <c r="B187" s="233"/>
      <c r="C187" s="234"/>
      <c r="D187" s="235" t="s">
        <v>199</v>
      </c>
      <c r="E187" s="236" t="s">
        <v>19</v>
      </c>
      <c r="F187" s="237" t="s">
        <v>697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199</v>
      </c>
      <c r="AU187" s="243" t="s">
        <v>81</v>
      </c>
      <c r="AV187" s="13" t="s">
        <v>79</v>
      </c>
      <c r="AW187" s="13" t="s">
        <v>33</v>
      </c>
      <c r="AX187" s="13" t="s">
        <v>72</v>
      </c>
      <c r="AY187" s="243" t="s">
        <v>187</v>
      </c>
    </row>
    <row r="188" s="14" customFormat="1">
      <c r="A188" s="14"/>
      <c r="B188" s="244"/>
      <c r="C188" s="245"/>
      <c r="D188" s="235" t="s">
        <v>199</v>
      </c>
      <c r="E188" s="246" t="s">
        <v>19</v>
      </c>
      <c r="F188" s="247" t="s">
        <v>950</v>
      </c>
      <c r="G188" s="245"/>
      <c r="H188" s="248">
        <v>1.7250000000000001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199</v>
      </c>
      <c r="AU188" s="254" t="s">
        <v>81</v>
      </c>
      <c r="AV188" s="14" t="s">
        <v>81</v>
      </c>
      <c r="AW188" s="14" t="s">
        <v>33</v>
      </c>
      <c r="AX188" s="14" t="s">
        <v>72</v>
      </c>
      <c r="AY188" s="254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1265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478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696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3" customFormat="1">
      <c r="A192" s="13"/>
      <c r="B192" s="233"/>
      <c r="C192" s="234"/>
      <c r="D192" s="235" t="s">
        <v>199</v>
      </c>
      <c r="E192" s="236" t="s">
        <v>19</v>
      </c>
      <c r="F192" s="237" t="s">
        <v>697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199</v>
      </c>
      <c r="AU192" s="243" t="s">
        <v>81</v>
      </c>
      <c r="AV192" s="13" t="s">
        <v>79</v>
      </c>
      <c r="AW192" s="13" t="s">
        <v>33</v>
      </c>
      <c r="AX192" s="13" t="s">
        <v>72</v>
      </c>
      <c r="AY192" s="243" t="s">
        <v>187</v>
      </c>
    </row>
    <row r="193" s="14" customFormat="1">
      <c r="A193" s="14"/>
      <c r="B193" s="244"/>
      <c r="C193" s="245"/>
      <c r="D193" s="235" t="s">
        <v>199</v>
      </c>
      <c r="E193" s="246" t="s">
        <v>19</v>
      </c>
      <c r="F193" s="247" t="s">
        <v>1101</v>
      </c>
      <c r="G193" s="245"/>
      <c r="H193" s="248">
        <v>20.440999999999999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199</v>
      </c>
      <c r="AU193" s="254" t="s">
        <v>81</v>
      </c>
      <c r="AV193" s="14" t="s">
        <v>81</v>
      </c>
      <c r="AW193" s="14" t="s">
        <v>33</v>
      </c>
      <c r="AX193" s="14" t="s">
        <v>72</v>
      </c>
      <c r="AY193" s="254" t="s">
        <v>187</v>
      </c>
    </row>
    <row r="194" s="15" customFormat="1">
      <c r="A194" s="15"/>
      <c r="B194" s="255"/>
      <c r="C194" s="256"/>
      <c r="D194" s="235" t="s">
        <v>199</v>
      </c>
      <c r="E194" s="257" t="s">
        <v>19</v>
      </c>
      <c r="F194" s="258" t="s">
        <v>210</v>
      </c>
      <c r="G194" s="256"/>
      <c r="H194" s="259">
        <v>38.215000000000003</v>
      </c>
      <c r="I194" s="260"/>
      <c r="J194" s="256"/>
      <c r="K194" s="256"/>
      <c r="L194" s="261"/>
      <c r="M194" s="262"/>
      <c r="N194" s="263"/>
      <c r="O194" s="263"/>
      <c r="P194" s="263"/>
      <c r="Q194" s="263"/>
      <c r="R194" s="263"/>
      <c r="S194" s="263"/>
      <c r="T194" s="264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5" t="s">
        <v>199</v>
      </c>
      <c r="AU194" s="265" t="s">
        <v>81</v>
      </c>
      <c r="AV194" s="15" t="s">
        <v>195</v>
      </c>
      <c r="AW194" s="15" t="s">
        <v>33</v>
      </c>
      <c r="AX194" s="15" t="s">
        <v>79</v>
      </c>
      <c r="AY194" s="265" t="s">
        <v>187</v>
      </c>
    </row>
    <row r="195" s="12" customFormat="1" ht="22.8" customHeight="1">
      <c r="A195" s="12"/>
      <c r="B195" s="199"/>
      <c r="C195" s="200"/>
      <c r="D195" s="201" t="s">
        <v>71</v>
      </c>
      <c r="E195" s="213" t="s">
        <v>705</v>
      </c>
      <c r="F195" s="213" t="s">
        <v>706</v>
      </c>
      <c r="G195" s="200"/>
      <c r="H195" s="200"/>
      <c r="I195" s="203"/>
      <c r="J195" s="214">
        <f>BK195</f>
        <v>0</v>
      </c>
      <c r="K195" s="200"/>
      <c r="L195" s="205"/>
      <c r="M195" s="206"/>
      <c r="N195" s="207"/>
      <c r="O195" s="207"/>
      <c r="P195" s="208">
        <f>SUM(P196:P197)</f>
        <v>0</v>
      </c>
      <c r="Q195" s="207"/>
      <c r="R195" s="208">
        <f>SUM(R196:R197)</f>
        <v>0</v>
      </c>
      <c r="S195" s="207"/>
      <c r="T195" s="209">
        <f>SUM(T196:T197)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0" t="s">
        <v>79</v>
      </c>
      <c r="AT195" s="211" t="s">
        <v>71</v>
      </c>
      <c r="AU195" s="211" t="s">
        <v>79</v>
      </c>
      <c r="AY195" s="210" t="s">
        <v>187</v>
      </c>
      <c r="BK195" s="212">
        <f>SUM(BK196:BK197)</f>
        <v>0</v>
      </c>
    </row>
    <row r="196" s="2" customFormat="1" ht="33" customHeight="1">
      <c r="A196" s="41"/>
      <c r="B196" s="42"/>
      <c r="C196" s="215" t="s">
        <v>252</v>
      </c>
      <c r="D196" s="215" t="s">
        <v>190</v>
      </c>
      <c r="E196" s="216" t="s">
        <v>1190</v>
      </c>
      <c r="F196" s="217" t="s">
        <v>1191</v>
      </c>
      <c r="G196" s="218" t="s">
        <v>233</v>
      </c>
      <c r="H196" s="219">
        <v>1.6779999999999999</v>
      </c>
      <c r="I196" s="220"/>
      <c r="J196" s="221">
        <f>ROUND(I196*H196,2)</f>
        <v>0</v>
      </c>
      <c r="K196" s="217" t="s">
        <v>194</v>
      </c>
      <c r="L196" s="47"/>
      <c r="M196" s="222" t="s">
        <v>19</v>
      </c>
      <c r="N196" s="223" t="s">
        <v>43</v>
      </c>
      <c r="O196" s="87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6" t="s">
        <v>195</v>
      </c>
      <c r="AT196" s="226" t="s">
        <v>190</v>
      </c>
      <c r="AU196" s="226" t="s">
        <v>81</v>
      </c>
      <c r="AY196" s="20" t="s">
        <v>187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20" t="s">
        <v>79</v>
      </c>
      <c r="BK196" s="227">
        <f>ROUND(I196*H196,2)</f>
        <v>0</v>
      </c>
      <c r="BL196" s="20" t="s">
        <v>195</v>
      </c>
      <c r="BM196" s="226" t="s">
        <v>1266</v>
      </c>
    </row>
    <row r="197" s="2" customFormat="1">
      <c r="A197" s="41"/>
      <c r="B197" s="42"/>
      <c r="C197" s="43"/>
      <c r="D197" s="228" t="s">
        <v>197</v>
      </c>
      <c r="E197" s="43"/>
      <c r="F197" s="229" t="s">
        <v>1193</v>
      </c>
      <c r="G197" s="43"/>
      <c r="H197" s="43"/>
      <c r="I197" s="230"/>
      <c r="J197" s="43"/>
      <c r="K197" s="43"/>
      <c r="L197" s="47"/>
      <c r="M197" s="231"/>
      <c r="N197" s="232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197</v>
      </c>
      <c r="AU197" s="20" t="s">
        <v>81</v>
      </c>
    </row>
    <row r="198" s="12" customFormat="1" ht="25.92" customHeight="1">
      <c r="A198" s="12"/>
      <c r="B198" s="199"/>
      <c r="C198" s="200"/>
      <c r="D198" s="201" t="s">
        <v>71</v>
      </c>
      <c r="E198" s="202" t="s">
        <v>258</v>
      </c>
      <c r="F198" s="202" t="s">
        <v>259</v>
      </c>
      <c r="G198" s="200"/>
      <c r="H198" s="200"/>
      <c r="I198" s="203"/>
      <c r="J198" s="204">
        <f>BK198</f>
        <v>0</v>
      </c>
      <c r="K198" s="200"/>
      <c r="L198" s="205"/>
      <c r="M198" s="206"/>
      <c r="N198" s="207"/>
      <c r="O198" s="207"/>
      <c r="P198" s="208">
        <f>P199+P325</f>
        <v>0</v>
      </c>
      <c r="Q198" s="207"/>
      <c r="R198" s="208">
        <f>R199+R325</f>
        <v>0.16918576165000002</v>
      </c>
      <c r="S198" s="207"/>
      <c r="T198" s="209">
        <f>T199+T325</f>
        <v>0.00152355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0" t="s">
        <v>81</v>
      </c>
      <c r="AT198" s="211" t="s">
        <v>71</v>
      </c>
      <c r="AU198" s="211" t="s">
        <v>72</v>
      </c>
      <c r="AY198" s="210" t="s">
        <v>187</v>
      </c>
      <c r="BK198" s="212">
        <f>BK199+BK325</f>
        <v>0</v>
      </c>
    </row>
    <row r="199" s="12" customFormat="1" ht="22.8" customHeight="1">
      <c r="A199" s="12"/>
      <c r="B199" s="199"/>
      <c r="C199" s="200"/>
      <c r="D199" s="201" t="s">
        <v>71</v>
      </c>
      <c r="E199" s="213" t="s">
        <v>260</v>
      </c>
      <c r="F199" s="213" t="s">
        <v>261</v>
      </c>
      <c r="G199" s="200"/>
      <c r="H199" s="200"/>
      <c r="I199" s="203"/>
      <c r="J199" s="214">
        <f>BK199</f>
        <v>0</v>
      </c>
      <c r="K199" s="200"/>
      <c r="L199" s="205"/>
      <c r="M199" s="206"/>
      <c r="N199" s="207"/>
      <c r="O199" s="207"/>
      <c r="P199" s="208">
        <f>SUM(P200:P324)</f>
        <v>0</v>
      </c>
      <c r="Q199" s="207"/>
      <c r="R199" s="208">
        <f>SUM(R200:R324)</f>
        <v>0.11685000000000001</v>
      </c>
      <c r="S199" s="207"/>
      <c r="T199" s="209">
        <f>SUM(T200:T324)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0" t="s">
        <v>81</v>
      </c>
      <c r="AT199" s="211" t="s">
        <v>71</v>
      </c>
      <c r="AU199" s="211" t="s">
        <v>79</v>
      </c>
      <c r="AY199" s="210" t="s">
        <v>187</v>
      </c>
      <c r="BK199" s="212">
        <f>SUM(BK200:BK324)</f>
        <v>0</v>
      </c>
    </row>
    <row r="200" s="2" customFormat="1" ht="24.15" customHeight="1">
      <c r="A200" s="41"/>
      <c r="B200" s="42"/>
      <c r="C200" s="215" t="s">
        <v>262</v>
      </c>
      <c r="D200" s="215" t="s">
        <v>190</v>
      </c>
      <c r="E200" s="216" t="s">
        <v>958</v>
      </c>
      <c r="F200" s="217" t="s">
        <v>959</v>
      </c>
      <c r="G200" s="218" t="s">
        <v>287</v>
      </c>
      <c r="H200" s="219">
        <v>1</v>
      </c>
      <c r="I200" s="220"/>
      <c r="J200" s="221">
        <f>ROUND(I200*H200,2)</f>
        <v>0</v>
      </c>
      <c r="K200" s="217" t="s">
        <v>194</v>
      </c>
      <c r="L200" s="47"/>
      <c r="M200" s="222" t="s">
        <v>19</v>
      </c>
      <c r="N200" s="223" t="s">
        <v>43</v>
      </c>
      <c r="O200" s="87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6" t="s">
        <v>265</v>
      </c>
      <c r="AT200" s="226" t="s">
        <v>190</v>
      </c>
      <c r="AU200" s="226" t="s">
        <v>81</v>
      </c>
      <c r="AY200" s="20" t="s">
        <v>187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20" t="s">
        <v>79</v>
      </c>
      <c r="BK200" s="227">
        <f>ROUND(I200*H200,2)</f>
        <v>0</v>
      </c>
      <c r="BL200" s="20" t="s">
        <v>265</v>
      </c>
      <c r="BM200" s="226" t="s">
        <v>1267</v>
      </c>
    </row>
    <row r="201" s="2" customFormat="1">
      <c r="A201" s="41"/>
      <c r="B201" s="42"/>
      <c r="C201" s="43"/>
      <c r="D201" s="228" t="s">
        <v>197</v>
      </c>
      <c r="E201" s="43"/>
      <c r="F201" s="229" t="s">
        <v>961</v>
      </c>
      <c r="G201" s="43"/>
      <c r="H201" s="43"/>
      <c r="I201" s="230"/>
      <c r="J201" s="43"/>
      <c r="K201" s="43"/>
      <c r="L201" s="47"/>
      <c r="M201" s="231"/>
      <c r="N201" s="232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197</v>
      </c>
      <c r="AU201" s="20" t="s">
        <v>81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1268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476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208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3" customFormat="1">
      <c r="A205" s="13"/>
      <c r="B205" s="233"/>
      <c r="C205" s="234"/>
      <c r="D205" s="235" t="s">
        <v>199</v>
      </c>
      <c r="E205" s="236" t="s">
        <v>19</v>
      </c>
      <c r="F205" s="237" t="s">
        <v>963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199</v>
      </c>
      <c r="AU205" s="243" t="s">
        <v>81</v>
      </c>
      <c r="AV205" s="13" t="s">
        <v>79</v>
      </c>
      <c r="AW205" s="13" t="s">
        <v>33</v>
      </c>
      <c r="AX205" s="13" t="s">
        <v>72</v>
      </c>
      <c r="AY205" s="243" t="s">
        <v>187</v>
      </c>
    </row>
    <row r="206" s="14" customFormat="1">
      <c r="A206" s="14"/>
      <c r="B206" s="244"/>
      <c r="C206" s="245"/>
      <c r="D206" s="235" t="s">
        <v>199</v>
      </c>
      <c r="E206" s="246" t="s">
        <v>19</v>
      </c>
      <c r="F206" s="247" t="s">
        <v>79</v>
      </c>
      <c r="G206" s="245"/>
      <c r="H206" s="248">
        <v>1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199</v>
      </c>
      <c r="AU206" s="254" t="s">
        <v>81</v>
      </c>
      <c r="AV206" s="14" t="s">
        <v>81</v>
      </c>
      <c r="AW206" s="14" t="s">
        <v>33</v>
      </c>
      <c r="AX206" s="14" t="s">
        <v>72</v>
      </c>
      <c r="AY206" s="254" t="s">
        <v>187</v>
      </c>
    </row>
    <row r="207" s="13" customFormat="1">
      <c r="A207" s="13"/>
      <c r="B207" s="233"/>
      <c r="C207" s="234"/>
      <c r="D207" s="235" t="s">
        <v>199</v>
      </c>
      <c r="E207" s="236" t="s">
        <v>19</v>
      </c>
      <c r="F207" s="237" t="s">
        <v>964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199</v>
      </c>
      <c r="AU207" s="243" t="s">
        <v>81</v>
      </c>
      <c r="AV207" s="13" t="s">
        <v>79</v>
      </c>
      <c r="AW207" s="13" t="s">
        <v>33</v>
      </c>
      <c r="AX207" s="13" t="s">
        <v>72</v>
      </c>
      <c r="AY207" s="243" t="s">
        <v>187</v>
      </c>
    </row>
    <row r="208" s="15" customFormat="1">
      <c r="A208" s="15"/>
      <c r="B208" s="255"/>
      <c r="C208" s="256"/>
      <c r="D208" s="235" t="s">
        <v>199</v>
      </c>
      <c r="E208" s="257" t="s">
        <v>19</v>
      </c>
      <c r="F208" s="258" t="s">
        <v>210</v>
      </c>
      <c r="G208" s="256"/>
      <c r="H208" s="259">
        <v>1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5" t="s">
        <v>199</v>
      </c>
      <c r="AU208" s="265" t="s">
        <v>81</v>
      </c>
      <c r="AV208" s="15" t="s">
        <v>195</v>
      </c>
      <c r="AW208" s="15" t="s">
        <v>33</v>
      </c>
      <c r="AX208" s="15" t="s">
        <v>79</v>
      </c>
      <c r="AY208" s="265" t="s">
        <v>187</v>
      </c>
    </row>
    <row r="209" s="2" customFormat="1" ht="24.15" customHeight="1">
      <c r="A209" s="41"/>
      <c r="B209" s="42"/>
      <c r="C209" s="269" t="s">
        <v>188</v>
      </c>
      <c r="D209" s="269" t="s">
        <v>648</v>
      </c>
      <c r="E209" s="270" t="s">
        <v>965</v>
      </c>
      <c r="F209" s="271" t="s">
        <v>1269</v>
      </c>
      <c r="G209" s="272" t="s">
        <v>287</v>
      </c>
      <c r="H209" s="273">
        <v>1</v>
      </c>
      <c r="I209" s="274"/>
      <c r="J209" s="275">
        <f>ROUND(I209*H209,2)</f>
        <v>0</v>
      </c>
      <c r="K209" s="271" t="s">
        <v>194</v>
      </c>
      <c r="L209" s="276"/>
      <c r="M209" s="277" t="s">
        <v>19</v>
      </c>
      <c r="N209" s="278" t="s">
        <v>43</v>
      </c>
      <c r="O209" s="87"/>
      <c r="P209" s="224">
        <f>O209*H209</f>
        <v>0</v>
      </c>
      <c r="Q209" s="224">
        <v>0.016199999999999999</v>
      </c>
      <c r="R209" s="224">
        <f>Q209*H209</f>
        <v>0.016199999999999999</v>
      </c>
      <c r="S209" s="224">
        <v>0</v>
      </c>
      <c r="T209" s="225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6" t="s">
        <v>745</v>
      </c>
      <c r="AT209" s="226" t="s">
        <v>648</v>
      </c>
      <c r="AU209" s="226" t="s">
        <v>81</v>
      </c>
      <c r="AY209" s="20" t="s">
        <v>187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20" t="s">
        <v>79</v>
      </c>
      <c r="BK209" s="227">
        <f>ROUND(I209*H209,2)</f>
        <v>0</v>
      </c>
      <c r="BL209" s="20" t="s">
        <v>265</v>
      </c>
      <c r="BM209" s="226" t="s">
        <v>1270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1268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476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208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3" customFormat="1">
      <c r="A213" s="13"/>
      <c r="B213" s="233"/>
      <c r="C213" s="234"/>
      <c r="D213" s="235" t="s">
        <v>199</v>
      </c>
      <c r="E213" s="236" t="s">
        <v>19</v>
      </c>
      <c r="F213" s="237" t="s">
        <v>963</v>
      </c>
      <c r="G213" s="234"/>
      <c r="H213" s="236" t="s">
        <v>19</v>
      </c>
      <c r="I213" s="238"/>
      <c r="J213" s="234"/>
      <c r="K213" s="234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199</v>
      </c>
      <c r="AU213" s="243" t="s">
        <v>81</v>
      </c>
      <c r="AV213" s="13" t="s">
        <v>79</v>
      </c>
      <c r="AW213" s="13" t="s">
        <v>33</v>
      </c>
      <c r="AX213" s="13" t="s">
        <v>72</v>
      </c>
      <c r="AY213" s="243" t="s">
        <v>187</v>
      </c>
    </row>
    <row r="214" s="14" customFormat="1">
      <c r="A214" s="14"/>
      <c r="B214" s="244"/>
      <c r="C214" s="245"/>
      <c r="D214" s="235" t="s">
        <v>199</v>
      </c>
      <c r="E214" s="246" t="s">
        <v>19</v>
      </c>
      <c r="F214" s="247" t="s">
        <v>79</v>
      </c>
      <c r="G214" s="245"/>
      <c r="H214" s="248">
        <v>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199</v>
      </c>
      <c r="AU214" s="254" t="s">
        <v>81</v>
      </c>
      <c r="AV214" s="14" t="s">
        <v>81</v>
      </c>
      <c r="AW214" s="14" t="s">
        <v>33</v>
      </c>
      <c r="AX214" s="14" t="s">
        <v>72</v>
      </c>
      <c r="AY214" s="254" t="s">
        <v>187</v>
      </c>
    </row>
    <row r="215" s="13" customFormat="1">
      <c r="A215" s="13"/>
      <c r="B215" s="233"/>
      <c r="C215" s="234"/>
      <c r="D215" s="235" t="s">
        <v>199</v>
      </c>
      <c r="E215" s="236" t="s">
        <v>19</v>
      </c>
      <c r="F215" s="237" t="s">
        <v>964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199</v>
      </c>
      <c r="AU215" s="243" t="s">
        <v>81</v>
      </c>
      <c r="AV215" s="13" t="s">
        <v>79</v>
      </c>
      <c r="AW215" s="13" t="s">
        <v>33</v>
      </c>
      <c r="AX215" s="13" t="s">
        <v>72</v>
      </c>
      <c r="AY215" s="243" t="s">
        <v>187</v>
      </c>
    </row>
    <row r="216" s="15" customFormat="1">
      <c r="A216" s="15"/>
      <c r="B216" s="255"/>
      <c r="C216" s="256"/>
      <c r="D216" s="235" t="s">
        <v>199</v>
      </c>
      <c r="E216" s="257" t="s">
        <v>19</v>
      </c>
      <c r="F216" s="258" t="s">
        <v>210</v>
      </c>
      <c r="G216" s="256"/>
      <c r="H216" s="259">
        <v>1</v>
      </c>
      <c r="I216" s="260"/>
      <c r="J216" s="256"/>
      <c r="K216" s="256"/>
      <c r="L216" s="261"/>
      <c r="M216" s="262"/>
      <c r="N216" s="263"/>
      <c r="O216" s="263"/>
      <c r="P216" s="263"/>
      <c r="Q216" s="263"/>
      <c r="R216" s="263"/>
      <c r="S216" s="263"/>
      <c r="T216" s="264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5" t="s">
        <v>199</v>
      </c>
      <c r="AU216" s="265" t="s">
        <v>81</v>
      </c>
      <c r="AV216" s="15" t="s">
        <v>195</v>
      </c>
      <c r="AW216" s="15" t="s">
        <v>33</v>
      </c>
      <c r="AX216" s="15" t="s">
        <v>79</v>
      </c>
      <c r="AY216" s="265" t="s">
        <v>187</v>
      </c>
    </row>
    <row r="217" s="2" customFormat="1" ht="24.15" customHeight="1">
      <c r="A217" s="41"/>
      <c r="B217" s="42"/>
      <c r="C217" s="215" t="s">
        <v>284</v>
      </c>
      <c r="D217" s="215" t="s">
        <v>190</v>
      </c>
      <c r="E217" s="216" t="s">
        <v>968</v>
      </c>
      <c r="F217" s="217" t="s">
        <v>969</v>
      </c>
      <c r="G217" s="218" t="s">
        <v>287</v>
      </c>
      <c r="H217" s="219">
        <v>2</v>
      </c>
      <c r="I217" s="220"/>
      <c r="J217" s="221">
        <f>ROUND(I217*H217,2)</f>
        <v>0</v>
      </c>
      <c r="K217" s="217" t="s">
        <v>194</v>
      </c>
      <c r="L217" s="47"/>
      <c r="M217" s="222" t="s">
        <v>19</v>
      </c>
      <c r="N217" s="223" t="s">
        <v>43</v>
      </c>
      <c r="O217" s="87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6" t="s">
        <v>265</v>
      </c>
      <c r="AT217" s="226" t="s">
        <v>190</v>
      </c>
      <c r="AU217" s="226" t="s">
        <v>81</v>
      </c>
      <c r="AY217" s="20" t="s">
        <v>187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20" t="s">
        <v>79</v>
      </c>
      <c r="BK217" s="227">
        <f>ROUND(I217*H217,2)</f>
        <v>0</v>
      </c>
      <c r="BL217" s="20" t="s">
        <v>265</v>
      </c>
      <c r="BM217" s="226" t="s">
        <v>1271</v>
      </c>
    </row>
    <row r="218" s="2" customFormat="1">
      <c r="A218" s="41"/>
      <c r="B218" s="42"/>
      <c r="C218" s="43"/>
      <c r="D218" s="228" t="s">
        <v>197</v>
      </c>
      <c r="E218" s="43"/>
      <c r="F218" s="229" t="s">
        <v>971</v>
      </c>
      <c r="G218" s="43"/>
      <c r="H218" s="43"/>
      <c r="I218" s="230"/>
      <c r="J218" s="43"/>
      <c r="K218" s="43"/>
      <c r="L218" s="47"/>
      <c r="M218" s="231"/>
      <c r="N218" s="232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197</v>
      </c>
      <c r="AU218" s="20" t="s">
        <v>81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1272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3" customFormat="1">
      <c r="A220" s="13"/>
      <c r="B220" s="233"/>
      <c r="C220" s="234"/>
      <c r="D220" s="235" t="s">
        <v>199</v>
      </c>
      <c r="E220" s="236" t="s">
        <v>19</v>
      </c>
      <c r="F220" s="237" t="s">
        <v>1256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199</v>
      </c>
      <c r="AU220" s="243" t="s">
        <v>81</v>
      </c>
      <c r="AV220" s="13" t="s">
        <v>79</v>
      </c>
      <c r="AW220" s="13" t="s">
        <v>33</v>
      </c>
      <c r="AX220" s="13" t="s">
        <v>72</v>
      </c>
      <c r="AY220" s="243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208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3" customFormat="1">
      <c r="A222" s="13"/>
      <c r="B222" s="233"/>
      <c r="C222" s="234"/>
      <c r="D222" s="235" t="s">
        <v>199</v>
      </c>
      <c r="E222" s="236" t="s">
        <v>19</v>
      </c>
      <c r="F222" s="237" t="s">
        <v>974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199</v>
      </c>
      <c r="AU222" s="243" t="s">
        <v>81</v>
      </c>
      <c r="AV222" s="13" t="s">
        <v>79</v>
      </c>
      <c r="AW222" s="13" t="s">
        <v>33</v>
      </c>
      <c r="AX222" s="13" t="s">
        <v>72</v>
      </c>
      <c r="AY222" s="243" t="s">
        <v>187</v>
      </c>
    </row>
    <row r="223" s="14" customFormat="1">
      <c r="A223" s="14"/>
      <c r="B223" s="244"/>
      <c r="C223" s="245"/>
      <c r="D223" s="235" t="s">
        <v>199</v>
      </c>
      <c r="E223" s="246" t="s">
        <v>19</v>
      </c>
      <c r="F223" s="247" t="s">
        <v>79</v>
      </c>
      <c r="G223" s="245"/>
      <c r="H223" s="248">
        <v>1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199</v>
      </c>
      <c r="AU223" s="254" t="s">
        <v>81</v>
      </c>
      <c r="AV223" s="14" t="s">
        <v>81</v>
      </c>
      <c r="AW223" s="14" t="s">
        <v>33</v>
      </c>
      <c r="AX223" s="14" t="s">
        <v>72</v>
      </c>
      <c r="AY223" s="254" t="s">
        <v>187</v>
      </c>
    </row>
    <row r="224" s="13" customFormat="1">
      <c r="A224" s="13"/>
      <c r="B224" s="233"/>
      <c r="C224" s="234"/>
      <c r="D224" s="235" t="s">
        <v>199</v>
      </c>
      <c r="E224" s="236" t="s">
        <v>19</v>
      </c>
      <c r="F224" s="237" t="s">
        <v>975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199</v>
      </c>
      <c r="AU224" s="243" t="s">
        <v>81</v>
      </c>
      <c r="AV224" s="13" t="s">
        <v>79</v>
      </c>
      <c r="AW224" s="13" t="s">
        <v>33</v>
      </c>
      <c r="AX224" s="13" t="s">
        <v>72</v>
      </c>
      <c r="AY224" s="243" t="s">
        <v>187</v>
      </c>
    </row>
    <row r="225" s="13" customFormat="1">
      <c r="A225" s="13"/>
      <c r="B225" s="233"/>
      <c r="C225" s="234"/>
      <c r="D225" s="235" t="s">
        <v>199</v>
      </c>
      <c r="E225" s="236" t="s">
        <v>19</v>
      </c>
      <c r="F225" s="237" t="s">
        <v>1273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199</v>
      </c>
      <c r="AU225" s="243" t="s">
        <v>81</v>
      </c>
      <c r="AV225" s="13" t="s">
        <v>79</v>
      </c>
      <c r="AW225" s="13" t="s">
        <v>33</v>
      </c>
      <c r="AX225" s="13" t="s">
        <v>72</v>
      </c>
      <c r="AY225" s="243" t="s">
        <v>187</v>
      </c>
    </row>
    <row r="226" s="13" customFormat="1">
      <c r="A226" s="13"/>
      <c r="B226" s="233"/>
      <c r="C226" s="234"/>
      <c r="D226" s="235" t="s">
        <v>199</v>
      </c>
      <c r="E226" s="236" t="s">
        <v>19</v>
      </c>
      <c r="F226" s="237" t="s">
        <v>1256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199</v>
      </c>
      <c r="AU226" s="243" t="s">
        <v>81</v>
      </c>
      <c r="AV226" s="13" t="s">
        <v>79</v>
      </c>
      <c r="AW226" s="13" t="s">
        <v>33</v>
      </c>
      <c r="AX226" s="13" t="s">
        <v>72</v>
      </c>
      <c r="AY226" s="243" t="s">
        <v>187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208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3" customFormat="1">
      <c r="A228" s="13"/>
      <c r="B228" s="233"/>
      <c r="C228" s="234"/>
      <c r="D228" s="235" t="s">
        <v>199</v>
      </c>
      <c r="E228" s="236" t="s">
        <v>19</v>
      </c>
      <c r="F228" s="237" t="s">
        <v>974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199</v>
      </c>
      <c r="AU228" s="243" t="s">
        <v>81</v>
      </c>
      <c r="AV228" s="13" t="s">
        <v>79</v>
      </c>
      <c r="AW228" s="13" t="s">
        <v>33</v>
      </c>
      <c r="AX228" s="13" t="s">
        <v>72</v>
      </c>
      <c r="AY228" s="243" t="s">
        <v>187</v>
      </c>
    </row>
    <row r="229" s="14" customFormat="1">
      <c r="A229" s="14"/>
      <c r="B229" s="244"/>
      <c r="C229" s="245"/>
      <c r="D229" s="235" t="s">
        <v>199</v>
      </c>
      <c r="E229" s="246" t="s">
        <v>19</v>
      </c>
      <c r="F229" s="247" t="s">
        <v>79</v>
      </c>
      <c r="G229" s="245"/>
      <c r="H229" s="248">
        <v>1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199</v>
      </c>
      <c r="AU229" s="254" t="s">
        <v>81</v>
      </c>
      <c r="AV229" s="14" t="s">
        <v>81</v>
      </c>
      <c r="AW229" s="14" t="s">
        <v>33</v>
      </c>
      <c r="AX229" s="14" t="s">
        <v>72</v>
      </c>
      <c r="AY229" s="254" t="s">
        <v>187</v>
      </c>
    </row>
    <row r="230" s="13" customFormat="1">
      <c r="A230" s="13"/>
      <c r="B230" s="233"/>
      <c r="C230" s="234"/>
      <c r="D230" s="235" t="s">
        <v>199</v>
      </c>
      <c r="E230" s="236" t="s">
        <v>19</v>
      </c>
      <c r="F230" s="237" t="s">
        <v>975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199</v>
      </c>
      <c r="AU230" s="243" t="s">
        <v>81</v>
      </c>
      <c r="AV230" s="13" t="s">
        <v>79</v>
      </c>
      <c r="AW230" s="13" t="s">
        <v>33</v>
      </c>
      <c r="AX230" s="13" t="s">
        <v>72</v>
      </c>
      <c r="AY230" s="243" t="s">
        <v>187</v>
      </c>
    </row>
    <row r="231" s="15" customFormat="1">
      <c r="A231" s="15"/>
      <c r="B231" s="255"/>
      <c r="C231" s="256"/>
      <c r="D231" s="235" t="s">
        <v>199</v>
      </c>
      <c r="E231" s="257" t="s">
        <v>19</v>
      </c>
      <c r="F231" s="258" t="s">
        <v>210</v>
      </c>
      <c r="G231" s="256"/>
      <c r="H231" s="259">
        <v>2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5" t="s">
        <v>199</v>
      </c>
      <c r="AU231" s="265" t="s">
        <v>81</v>
      </c>
      <c r="AV231" s="15" t="s">
        <v>195</v>
      </c>
      <c r="AW231" s="15" t="s">
        <v>33</v>
      </c>
      <c r="AX231" s="15" t="s">
        <v>79</v>
      </c>
      <c r="AY231" s="265" t="s">
        <v>187</v>
      </c>
    </row>
    <row r="232" s="2" customFormat="1" ht="24.15" customHeight="1">
      <c r="A232" s="41"/>
      <c r="B232" s="42"/>
      <c r="C232" s="269" t="s">
        <v>365</v>
      </c>
      <c r="D232" s="269" t="s">
        <v>648</v>
      </c>
      <c r="E232" s="270" t="s">
        <v>977</v>
      </c>
      <c r="F232" s="271" t="s">
        <v>1274</v>
      </c>
      <c r="G232" s="272" t="s">
        <v>287</v>
      </c>
      <c r="H232" s="273">
        <v>2</v>
      </c>
      <c r="I232" s="274"/>
      <c r="J232" s="275">
        <f>ROUND(I232*H232,2)</f>
        <v>0</v>
      </c>
      <c r="K232" s="271" t="s">
        <v>19</v>
      </c>
      <c r="L232" s="276"/>
      <c r="M232" s="277" t="s">
        <v>19</v>
      </c>
      <c r="N232" s="278" t="s">
        <v>43</v>
      </c>
      <c r="O232" s="87"/>
      <c r="P232" s="224">
        <f>O232*H232</f>
        <v>0</v>
      </c>
      <c r="Q232" s="224">
        <v>0.044299999999999999</v>
      </c>
      <c r="R232" s="224">
        <f>Q232*H232</f>
        <v>0.088599999999999998</v>
      </c>
      <c r="S232" s="224">
        <v>0</v>
      </c>
      <c r="T232" s="225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6" t="s">
        <v>745</v>
      </c>
      <c r="AT232" s="226" t="s">
        <v>648</v>
      </c>
      <c r="AU232" s="226" t="s">
        <v>81</v>
      </c>
      <c r="AY232" s="20" t="s">
        <v>187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20" t="s">
        <v>79</v>
      </c>
      <c r="BK232" s="227">
        <f>ROUND(I232*H232,2)</f>
        <v>0</v>
      </c>
      <c r="BL232" s="20" t="s">
        <v>265</v>
      </c>
      <c r="BM232" s="226" t="s">
        <v>1275</v>
      </c>
    </row>
    <row r="233" s="13" customFormat="1">
      <c r="A233" s="13"/>
      <c r="B233" s="233"/>
      <c r="C233" s="234"/>
      <c r="D233" s="235" t="s">
        <v>199</v>
      </c>
      <c r="E233" s="236" t="s">
        <v>19</v>
      </c>
      <c r="F233" s="237" t="s">
        <v>1272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199</v>
      </c>
      <c r="AU233" s="243" t="s">
        <v>81</v>
      </c>
      <c r="AV233" s="13" t="s">
        <v>79</v>
      </c>
      <c r="AW233" s="13" t="s">
        <v>33</v>
      </c>
      <c r="AX233" s="13" t="s">
        <v>72</v>
      </c>
      <c r="AY233" s="243" t="s">
        <v>187</v>
      </c>
    </row>
    <row r="234" s="13" customFormat="1">
      <c r="A234" s="13"/>
      <c r="B234" s="233"/>
      <c r="C234" s="234"/>
      <c r="D234" s="235" t="s">
        <v>199</v>
      </c>
      <c r="E234" s="236" t="s">
        <v>19</v>
      </c>
      <c r="F234" s="237" t="s">
        <v>1256</v>
      </c>
      <c r="G234" s="234"/>
      <c r="H234" s="236" t="s">
        <v>19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199</v>
      </c>
      <c r="AU234" s="243" t="s">
        <v>81</v>
      </c>
      <c r="AV234" s="13" t="s">
        <v>79</v>
      </c>
      <c r="AW234" s="13" t="s">
        <v>33</v>
      </c>
      <c r="AX234" s="13" t="s">
        <v>72</v>
      </c>
      <c r="AY234" s="243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208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3" customFormat="1">
      <c r="A236" s="13"/>
      <c r="B236" s="233"/>
      <c r="C236" s="234"/>
      <c r="D236" s="235" t="s">
        <v>199</v>
      </c>
      <c r="E236" s="236" t="s">
        <v>19</v>
      </c>
      <c r="F236" s="237" t="s">
        <v>974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199</v>
      </c>
      <c r="AU236" s="243" t="s">
        <v>81</v>
      </c>
      <c r="AV236" s="13" t="s">
        <v>79</v>
      </c>
      <c r="AW236" s="13" t="s">
        <v>33</v>
      </c>
      <c r="AX236" s="13" t="s">
        <v>72</v>
      </c>
      <c r="AY236" s="243" t="s">
        <v>187</v>
      </c>
    </row>
    <row r="237" s="14" customFormat="1">
      <c r="A237" s="14"/>
      <c r="B237" s="244"/>
      <c r="C237" s="245"/>
      <c r="D237" s="235" t="s">
        <v>199</v>
      </c>
      <c r="E237" s="246" t="s">
        <v>19</v>
      </c>
      <c r="F237" s="247" t="s">
        <v>79</v>
      </c>
      <c r="G237" s="245"/>
      <c r="H237" s="248">
        <v>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199</v>
      </c>
      <c r="AU237" s="254" t="s">
        <v>81</v>
      </c>
      <c r="AV237" s="14" t="s">
        <v>81</v>
      </c>
      <c r="AW237" s="14" t="s">
        <v>33</v>
      </c>
      <c r="AX237" s="14" t="s">
        <v>72</v>
      </c>
      <c r="AY237" s="254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975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3" customFormat="1">
      <c r="A239" s="13"/>
      <c r="B239" s="233"/>
      <c r="C239" s="234"/>
      <c r="D239" s="235" t="s">
        <v>199</v>
      </c>
      <c r="E239" s="236" t="s">
        <v>19</v>
      </c>
      <c r="F239" s="237" t="s">
        <v>1273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199</v>
      </c>
      <c r="AU239" s="243" t="s">
        <v>81</v>
      </c>
      <c r="AV239" s="13" t="s">
        <v>79</v>
      </c>
      <c r="AW239" s="13" t="s">
        <v>33</v>
      </c>
      <c r="AX239" s="13" t="s">
        <v>72</v>
      </c>
      <c r="AY239" s="243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1256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3" customFormat="1">
      <c r="A241" s="13"/>
      <c r="B241" s="233"/>
      <c r="C241" s="234"/>
      <c r="D241" s="235" t="s">
        <v>199</v>
      </c>
      <c r="E241" s="236" t="s">
        <v>19</v>
      </c>
      <c r="F241" s="237" t="s">
        <v>208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199</v>
      </c>
      <c r="AU241" s="243" t="s">
        <v>81</v>
      </c>
      <c r="AV241" s="13" t="s">
        <v>79</v>
      </c>
      <c r="AW241" s="13" t="s">
        <v>33</v>
      </c>
      <c r="AX241" s="13" t="s">
        <v>72</v>
      </c>
      <c r="AY241" s="243" t="s">
        <v>187</v>
      </c>
    </row>
    <row r="242" s="13" customFormat="1">
      <c r="A242" s="13"/>
      <c r="B242" s="233"/>
      <c r="C242" s="234"/>
      <c r="D242" s="235" t="s">
        <v>199</v>
      </c>
      <c r="E242" s="236" t="s">
        <v>19</v>
      </c>
      <c r="F242" s="237" t="s">
        <v>974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199</v>
      </c>
      <c r="AU242" s="243" t="s">
        <v>81</v>
      </c>
      <c r="AV242" s="13" t="s">
        <v>79</v>
      </c>
      <c r="AW242" s="13" t="s">
        <v>33</v>
      </c>
      <c r="AX242" s="13" t="s">
        <v>72</v>
      </c>
      <c r="AY242" s="243" t="s">
        <v>187</v>
      </c>
    </row>
    <row r="243" s="14" customFormat="1">
      <c r="A243" s="14"/>
      <c r="B243" s="244"/>
      <c r="C243" s="245"/>
      <c r="D243" s="235" t="s">
        <v>199</v>
      </c>
      <c r="E243" s="246" t="s">
        <v>19</v>
      </c>
      <c r="F243" s="247" t="s">
        <v>79</v>
      </c>
      <c r="G243" s="245"/>
      <c r="H243" s="248">
        <v>1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199</v>
      </c>
      <c r="AU243" s="254" t="s">
        <v>81</v>
      </c>
      <c r="AV243" s="14" t="s">
        <v>81</v>
      </c>
      <c r="AW243" s="14" t="s">
        <v>33</v>
      </c>
      <c r="AX243" s="14" t="s">
        <v>72</v>
      </c>
      <c r="AY243" s="254" t="s">
        <v>187</v>
      </c>
    </row>
    <row r="244" s="13" customFormat="1">
      <c r="A244" s="13"/>
      <c r="B244" s="233"/>
      <c r="C244" s="234"/>
      <c r="D244" s="235" t="s">
        <v>199</v>
      </c>
      <c r="E244" s="236" t="s">
        <v>19</v>
      </c>
      <c r="F244" s="237" t="s">
        <v>975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199</v>
      </c>
      <c r="AU244" s="243" t="s">
        <v>81</v>
      </c>
      <c r="AV244" s="13" t="s">
        <v>79</v>
      </c>
      <c r="AW244" s="13" t="s">
        <v>33</v>
      </c>
      <c r="AX244" s="13" t="s">
        <v>72</v>
      </c>
      <c r="AY244" s="243" t="s">
        <v>187</v>
      </c>
    </row>
    <row r="245" s="15" customFormat="1">
      <c r="A245" s="15"/>
      <c r="B245" s="255"/>
      <c r="C245" s="256"/>
      <c r="D245" s="235" t="s">
        <v>199</v>
      </c>
      <c r="E245" s="257" t="s">
        <v>19</v>
      </c>
      <c r="F245" s="258" t="s">
        <v>210</v>
      </c>
      <c r="G245" s="256"/>
      <c r="H245" s="259">
        <v>2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5" t="s">
        <v>199</v>
      </c>
      <c r="AU245" s="265" t="s">
        <v>81</v>
      </c>
      <c r="AV245" s="15" t="s">
        <v>195</v>
      </c>
      <c r="AW245" s="15" t="s">
        <v>33</v>
      </c>
      <c r="AX245" s="15" t="s">
        <v>79</v>
      </c>
      <c r="AY245" s="265" t="s">
        <v>187</v>
      </c>
    </row>
    <row r="246" s="2" customFormat="1" ht="16.5" customHeight="1">
      <c r="A246" s="41"/>
      <c r="B246" s="42"/>
      <c r="C246" s="215" t="s">
        <v>8</v>
      </c>
      <c r="D246" s="215" t="s">
        <v>190</v>
      </c>
      <c r="E246" s="216" t="s">
        <v>981</v>
      </c>
      <c r="F246" s="217" t="s">
        <v>982</v>
      </c>
      <c r="G246" s="218" t="s">
        <v>287</v>
      </c>
      <c r="H246" s="219">
        <v>3</v>
      </c>
      <c r="I246" s="220"/>
      <c r="J246" s="221">
        <f>ROUND(I246*H246,2)</f>
        <v>0</v>
      </c>
      <c r="K246" s="217" t="s">
        <v>194</v>
      </c>
      <c r="L246" s="47"/>
      <c r="M246" s="222" t="s">
        <v>19</v>
      </c>
      <c r="N246" s="223" t="s">
        <v>43</v>
      </c>
      <c r="O246" s="87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6" t="s">
        <v>265</v>
      </c>
      <c r="AT246" s="226" t="s">
        <v>190</v>
      </c>
      <c r="AU246" s="226" t="s">
        <v>81</v>
      </c>
      <c r="AY246" s="20" t="s">
        <v>187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20" t="s">
        <v>79</v>
      </c>
      <c r="BK246" s="227">
        <f>ROUND(I246*H246,2)</f>
        <v>0</v>
      </c>
      <c r="BL246" s="20" t="s">
        <v>265</v>
      </c>
      <c r="BM246" s="226" t="s">
        <v>1276</v>
      </c>
    </row>
    <row r="247" s="2" customFormat="1">
      <c r="A247" s="41"/>
      <c r="B247" s="42"/>
      <c r="C247" s="43"/>
      <c r="D247" s="228" t="s">
        <v>197</v>
      </c>
      <c r="E247" s="43"/>
      <c r="F247" s="229" t="s">
        <v>984</v>
      </c>
      <c r="G247" s="43"/>
      <c r="H247" s="43"/>
      <c r="I247" s="230"/>
      <c r="J247" s="43"/>
      <c r="K247" s="43"/>
      <c r="L247" s="47"/>
      <c r="M247" s="231"/>
      <c r="N247" s="232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197</v>
      </c>
      <c r="AU247" s="20" t="s">
        <v>81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1277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3" customFormat="1">
      <c r="A249" s="13"/>
      <c r="B249" s="233"/>
      <c r="C249" s="234"/>
      <c r="D249" s="235" t="s">
        <v>199</v>
      </c>
      <c r="E249" s="236" t="s">
        <v>19</v>
      </c>
      <c r="F249" s="237" t="s">
        <v>1256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199</v>
      </c>
      <c r="AU249" s="243" t="s">
        <v>81</v>
      </c>
      <c r="AV249" s="13" t="s">
        <v>79</v>
      </c>
      <c r="AW249" s="13" t="s">
        <v>33</v>
      </c>
      <c r="AX249" s="13" t="s">
        <v>72</v>
      </c>
      <c r="AY249" s="243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985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3" customFormat="1">
      <c r="A251" s="13"/>
      <c r="B251" s="233"/>
      <c r="C251" s="234"/>
      <c r="D251" s="235" t="s">
        <v>199</v>
      </c>
      <c r="E251" s="236" t="s">
        <v>19</v>
      </c>
      <c r="F251" s="237" t="s">
        <v>985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199</v>
      </c>
      <c r="AU251" s="243" t="s">
        <v>81</v>
      </c>
      <c r="AV251" s="13" t="s">
        <v>79</v>
      </c>
      <c r="AW251" s="13" t="s">
        <v>33</v>
      </c>
      <c r="AX251" s="13" t="s">
        <v>72</v>
      </c>
      <c r="AY251" s="243" t="s">
        <v>187</v>
      </c>
    </row>
    <row r="252" s="14" customFormat="1">
      <c r="A252" s="14"/>
      <c r="B252" s="244"/>
      <c r="C252" s="245"/>
      <c r="D252" s="235" t="s">
        <v>199</v>
      </c>
      <c r="E252" s="246" t="s">
        <v>19</v>
      </c>
      <c r="F252" s="247" t="s">
        <v>79</v>
      </c>
      <c r="G252" s="245"/>
      <c r="H252" s="248">
        <v>1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199</v>
      </c>
      <c r="AU252" s="254" t="s">
        <v>81</v>
      </c>
      <c r="AV252" s="14" t="s">
        <v>81</v>
      </c>
      <c r="AW252" s="14" t="s">
        <v>33</v>
      </c>
      <c r="AX252" s="14" t="s">
        <v>72</v>
      </c>
      <c r="AY252" s="254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1278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3" customFormat="1">
      <c r="A254" s="13"/>
      <c r="B254" s="233"/>
      <c r="C254" s="234"/>
      <c r="D254" s="235" t="s">
        <v>199</v>
      </c>
      <c r="E254" s="236" t="s">
        <v>19</v>
      </c>
      <c r="F254" s="237" t="s">
        <v>476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199</v>
      </c>
      <c r="AU254" s="243" t="s">
        <v>81</v>
      </c>
      <c r="AV254" s="13" t="s">
        <v>79</v>
      </c>
      <c r="AW254" s="13" t="s">
        <v>33</v>
      </c>
      <c r="AX254" s="13" t="s">
        <v>72</v>
      </c>
      <c r="AY254" s="243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985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3" customFormat="1">
      <c r="A256" s="13"/>
      <c r="B256" s="233"/>
      <c r="C256" s="234"/>
      <c r="D256" s="235" t="s">
        <v>199</v>
      </c>
      <c r="E256" s="236" t="s">
        <v>19</v>
      </c>
      <c r="F256" s="237" t="s">
        <v>985</v>
      </c>
      <c r="G256" s="234"/>
      <c r="H256" s="236" t="s">
        <v>19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199</v>
      </c>
      <c r="AU256" s="243" t="s">
        <v>81</v>
      </c>
      <c r="AV256" s="13" t="s">
        <v>79</v>
      </c>
      <c r="AW256" s="13" t="s">
        <v>33</v>
      </c>
      <c r="AX256" s="13" t="s">
        <v>72</v>
      </c>
      <c r="AY256" s="243" t="s">
        <v>187</v>
      </c>
    </row>
    <row r="257" s="14" customFormat="1">
      <c r="A257" s="14"/>
      <c r="B257" s="244"/>
      <c r="C257" s="245"/>
      <c r="D257" s="235" t="s">
        <v>199</v>
      </c>
      <c r="E257" s="246" t="s">
        <v>19</v>
      </c>
      <c r="F257" s="247" t="s">
        <v>79</v>
      </c>
      <c r="G257" s="245"/>
      <c r="H257" s="248">
        <v>1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199</v>
      </c>
      <c r="AU257" s="254" t="s">
        <v>81</v>
      </c>
      <c r="AV257" s="14" t="s">
        <v>81</v>
      </c>
      <c r="AW257" s="14" t="s">
        <v>33</v>
      </c>
      <c r="AX257" s="14" t="s">
        <v>72</v>
      </c>
      <c r="AY257" s="254" t="s">
        <v>187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1279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3" customFormat="1">
      <c r="A259" s="13"/>
      <c r="B259" s="233"/>
      <c r="C259" s="234"/>
      <c r="D259" s="235" t="s">
        <v>199</v>
      </c>
      <c r="E259" s="236" t="s">
        <v>19</v>
      </c>
      <c r="F259" s="237" t="s">
        <v>1256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199</v>
      </c>
      <c r="AU259" s="243" t="s">
        <v>81</v>
      </c>
      <c r="AV259" s="13" t="s">
        <v>79</v>
      </c>
      <c r="AW259" s="13" t="s">
        <v>33</v>
      </c>
      <c r="AX259" s="13" t="s">
        <v>72</v>
      </c>
      <c r="AY259" s="243" t="s">
        <v>187</v>
      </c>
    </row>
    <row r="260" s="13" customFormat="1">
      <c r="A260" s="13"/>
      <c r="B260" s="233"/>
      <c r="C260" s="234"/>
      <c r="D260" s="235" t="s">
        <v>199</v>
      </c>
      <c r="E260" s="236" t="s">
        <v>19</v>
      </c>
      <c r="F260" s="237" t="s">
        <v>985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199</v>
      </c>
      <c r="AU260" s="243" t="s">
        <v>81</v>
      </c>
      <c r="AV260" s="13" t="s">
        <v>79</v>
      </c>
      <c r="AW260" s="13" t="s">
        <v>33</v>
      </c>
      <c r="AX260" s="13" t="s">
        <v>72</v>
      </c>
      <c r="AY260" s="243" t="s">
        <v>187</v>
      </c>
    </row>
    <row r="261" s="13" customFormat="1">
      <c r="A261" s="13"/>
      <c r="B261" s="233"/>
      <c r="C261" s="234"/>
      <c r="D261" s="235" t="s">
        <v>199</v>
      </c>
      <c r="E261" s="236" t="s">
        <v>19</v>
      </c>
      <c r="F261" s="237" t="s">
        <v>985</v>
      </c>
      <c r="G261" s="234"/>
      <c r="H261" s="236" t="s">
        <v>19</v>
      </c>
      <c r="I261" s="238"/>
      <c r="J261" s="234"/>
      <c r="K261" s="234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199</v>
      </c>
      <c r="AU261" s="243" t="s">
        <v>81</v>
      </c>
      <c r="AV261" s="13" t="s">
        <v>79</v>
      </c>
      <c r="AW261" s="13" t="s">
        <v>33</v>
      </c>
      <c r="AX261" s="13" t="s">
        <v>72</v>
      </c>
      <c r="AY261" s="243" t="s">
        <v>187</v>
      </c>
    </row>
    <row r="262" s="14" customFormat="1">
      <c r="A262" s="14"/>
      <c r="B262" s="244"/>
      <c r="C262" s="245"/>
      <c r="D262" s="235" t="s">
        <v>199</v>
      </c>
      <c r="E262" s="246" t="s">
        <v>19</v>
      </c>
      <c r="F262" s="247" t="s">
        <v>79</v>
      </c>
      <c r="G262" s="245"/>
      <c r="H262" s="248">
        <v>1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199</v>
      </c>
      <c r="AU262" s="254" t="s">
        <v>81</v>
      </c>
      <c r="AV262" s="14" t="s">
        <v>81</v>
      </c>
      <c r="AW262" s="14" t="s">
        <v>33</v>
      </c>
      <c r="AX262" s="14" t="s">
        <v>72</v>
      </c>
      <c r="AY262" s="254" t="s">
        <v>187</v>
      </c>
    </row>
    <row r="263" s="15" customFormat="1">
      <c r="A263" s="15"/>
      <c r="B263" s="255"/>
      <c r="C263" s="256"/>
      <c r="D263" s="235" t="s">
        <v>199</v>
      </c>
      <c r="E263" s="257" t="s">
        <v>19</v>
      </c>
      <c r="F263" s="258" t="s">
        <v>210</v>
      </c>
      <c r="G263" s="256"/>
      <c r="H263" s="259">
        <v>3</v>
      </c>
      <c r="I263" s="260"/>
      <c r="J263" s="256"/>
      <c r="K263" s="256"/>
      <c r="L263" s="261"/>
      <c r="M263" s="262"/>
      <c r="N263" s="263"/>
      <c r="O263" s="263"/>
      <c r="P263" s="263"/>
      <c r="Q263" s="263"/>
      <c r="R263" s="263"/>
      <c r="S263" s="263"/>
      <c r="T263" s="26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5" t="s">
        <v>199</v>
      </c>
      <c r="AU263" s="265" t="s">
        <v>81</v>
      </c>
      <c r="AV263" s="15" t="s">
        <v>195</v>
      </c>
      <c r="AW263" s="15" t="s">
        <v>33</v>
      </c>
      <c r="AX263" s="15" t="s">
        <v>79</v>
      </c>
      <c r="AY263" s="265" t="s">
        <v>187</v>
      </c>
    </row>
    <row r="264" s="2" customFormat="1" ht="16.5" customHeight="1">
      <c r="A264" s="41"/>
      <c r="B264" s="42"/>
      <c r="C264" s="269" t="s">
        <v>381</v>
      </c>
      <c r="D264" s="269" t="s">
        <v>648</v>
      </c>
      <c r="E264" s="270" t="s">
        <v>822</v>
      </c>
      <c r="F264" s="271" t="s">
        <v>823</v>
      </c>
      <c r="G264" s="272" t="s">
        <v>287</v>
      </c>
      <c r="H264" s="273">
        <v>3</v>
      </c>
      <c r="I264" s="274"/>
      <c r="J264" s="275">
        <f>ROUND(I264*H264,2)</f>
        <v>0</v>
      </c>
      <c r="K264" s="271" t="s">
        <v>194</v>
      </c>
      <c r="L264" s="276"/>
      <c r="M264" s="277" t="s">
        <v>19</v>
      </c>
      <c r="N264" s="278" t="s">
        <v>43</v>
      </c>
      <c r="O264" s="87"/>
      <c r="P264" s="224">
        <f>O264*H264</f>
        <v>0</v>
      </c>
      <c r="Q264" s="224">
        <v>0.0023999999999999998</v>
      </c>
      <c r="R264" s="224">
        <f>Q264*H264</f>
        <v>0.0071999999999999998</v>
      </c>
      <c r="S264" s="224">
        <v>0</v>
      </c>
      <c r="T264" s="225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6" t="s">
        <v>745</v>
      </c>
      <c r="AT264" s="226" t="s">
        <v>648</v>
      </c>
      <c r="AU264" s="226" t="s">
        <v>81</v>
      </c>
      <c r="AY264" s="20" t="s">
        <v>187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20" t="s">
        <v>79</v>
      </c>
      <c r="BK264" s="227">
        <f>ROUND(I264*H264,2)</f>
        <v>0</v>
      </c>
      <c r="BL264" s="20" t="s">
        <v>265</v>
      </c>
      <c r="BM264" s="226" t="s">
        <v>1280</v>
      </c>
    </row>
    <row r="265" s="13" customFormat="1">
      <c r="A265" s="13"/>
      <c r="B265" s="233"/>
      <c r="C265" s="234"/>
      <c r="D265" s="235" t="s">
        <v>199</v>
      </c>
      <c r="E265" s="236" t="s">
        <v>19</v>
      </c>
      <c r="F265" s="237" t="s">
        <v>1277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199</v>
      </c>
      <c r="AU265" s="243" t="s">
        <v>81</v>
      </c>
      <c r="AV265" s="13" t="s">
        <v>79</v>
      </c>
      <c r="AW265" s="13" t="s">
        <v>33</v>
      </c>
      <c r="AX265" s="13" t="s">
        <v>72</v>
      </c>
      <c r="AY265" s="243" t="s">
        <v>187</v>
      </c>
    </row>
    <row r="266" s="13" customFormat="1">
      <c r="A266" s="13"/>
      <c r="B266" s="233"/>
      <c r="C266" s="234"/>
      <c r="D266" s="235" t="s">
        <v>199</v>
      </c>
      <c r="E266" s="236" t="s">
        <v>19</v>
      </c>
      <c r="F266" s="237" t="s">
        <v>1256</v>
      </c>
      <c r="G266" s="234"/>
      <c r="H266" s="236" t="s">
        <v>19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199</v>
      </c>
      <c r="AU266" s="243" t="s">
        <v>81</v>
      </c>
      <c r="AV266" s="13" t="s">
        <v>79</v>
      </c>
      <c r="AW266" s="13" t="s">
        <v>33</v>
      </c>
      <c r="AX266" s="13" t="s">
        <v>72</v>
      </c>
      <c r="AY266" s="243" t="s">
        <v>187</v>
      </c>
    </row>
    <row r="267" s="13" customFormat="1">
      <c r="A267" s="13"/>
      <c r="B267" s="233"/>
      <c r="C267" s="234"/>
      <c r="D267" s="235" t="s">
        <v>199</v>
      </c>
      <c r="E267" s="236" t="s">
        <v>19</v>
      </c>
      <c r="F267" s="237" t="s">
        <v>985</v>
      </c>
      <c r="G267" s="234"/>
      <c r="H267" s="236" t="s">
        <v>19</v>
      </c>
      <c r="I267" s="238"/>
      <c r="J267" s="234"/>
      <c r="K267" s="234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199</v>
      </c>
      <c r="AU267" s="243" t="s">
        <v>81</v>
      </c>
      <c r="AV267" s="13" t="s">
        <v>79</v>
      </c>
      <c r="AW267" s="13" t="s">
        <v>33</v>
      </c>
      <c r="AX267" s="13" t="s">
        <v>72</v>
      </c>
      <c r="AY267" s="243" t="s">
        <v>187</v>
      </c>
    </row>
    <row r="268" s="13" customFormat="1">
      <c r="A268" s="13"/>
      <c r="B268" s="233"/>
      <c r="C268" s="234"/>
      <c r="D268" s="235" t="s">
        <v>199</v>
      </c>
      <c r="E268" s="236" t="s">
        <v>19</v>
      </c>
      <c r="F268" s="237" t="s">
        <v>985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199</v>
      </c>
      <c r="AU268" s="243" t="s">
        <v>81</v>
      </c>
      <c r="AV268" s="13" t="s">
        <v>79</v>
      </c>
      <c r="AW268" s="13" t="s">
        <v>33</v>
      </c>
      <c r="AX268" s="13" t="s">
        <v>72</v>
      </c>
      <c r="AY268" s="243" t="s">
        <v>187</v>
      </c>
    </row>
    <row r="269" s="14" customFormat="1">
      <c r="A269" s="14"/>
      <c r="B269" s="244"/>
      <c r="C269" s="245"/>
      <c r="D269" s="235" t="s">
        <v>199</v>
      </c>
      <c r="E269" s="246" t="s">
        <v>19</v>
      </c>
      <c r="F269" s="247" t="s">
        <v>79</v>
      </c>
      <c r="G269" s="245"/>
      <c r="H269" s="248">
        <v>1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199</v>
      </c>
      <c r="AU269" s="254" t="s">
        <v>81</v>
      </c>
      <c r="AV269" s="14" t="s">
        <v>81</v>
      </c>
      <c r="AW269" s="14" t="s">
        <v>33</v>
      </c>
      <c r="AX269" s="14" t="s">
        <v>72</v>
      </c>
      <c r="AY269" s="254" t="s">
        <v>187</v>
      </c>
    </row>
    <row r="270" s="13" customFormat="1">
      <c r="A270" s="13"/>
      <c r="B270" s="233"/>
      <c r="C270" s="234"/>
      <c r="D270" s="235" t="s">
        <v>199</v>
      </c>
      <c r="E270" s="236" t="s">
        <v>19</v>
      </c>
      <c r="F270" s="237" t="s">
        <v>1278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199</v>
      </c>
      <c r="AU270" s="243" t="s">
        <v>81</v>
      </c>
      <c r="AV270" s="13" t="s">
        <v>79</v>
      </c>
      <c r="AW270" s="13" t="s">
        <v>33</v>
      </c>
      <c r="AX270" s="13" t="s">
        <v>72</v>
      </c>
      <c r="AY270" s="243" t="s">
        <v>187</v>
      </c>
    </row>
    <row r="271" s="13" customFormat="1">
      <c r="A271" s="13"/>
      <c r="B271" s="233"/>
      <c r="C271" s="234"/>
      <c r="D271" s="235" t="s">
        <v>199</v>
      </c>
      <c r="E271" s="236" t="s">
        <v>19</v>
      </c>
      <c r="F271" s="237" t="s">
        <v>476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199</v>
      </c>
      <c r="AU271" s="243" t="s">
        <v>81</v>
      </c>
      <c r="AV271" s="13" t="s">
        <v>79</v>
      </c>
      <c r="AW271" s="13" t="s">
        <v>33</v>
      </c>
      <c r="AX271" s="13" t="s">
        <v>72</v>
      </c>
      <c r="AY271" s="243" t="s">
        <v>187</v>
      </c>
    </row>
    <row r="272" s="13" customFormat="1">
      <c r="A272" s="13"/>
      <c r="B272" s="233"/>
      <c r="C272" s="234"/>
      <c r="D272" s="235" t="s">
        <v>199</v>
      </c>
      <c r="E272" s="236" t="s">
        <v>19</v>
      </c>
      <c r="F272" s="237" t="s">
        <v>985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199</v>
      </c>
      <c r="AU272" s="243" t="s">
        <v>81</v>
      </c>
      <c r="AV272" s="13" t="s">
        <v>79</v>
      </c>
      <c r="AW272" s="13" t="s">
        <v>33</v>
      </c>
      <c r="AX272" s="13" t="s">
        <v>72</v>
      </c>
      <c r="AY272" s="243" t="s">
        <v>187</v>
      </c>
    </row>
    <row r="273" s="13" customFormat="1">
      <c r="A273" s="13"/>
      <c r="B273" s="233"/>
      <c r="C273" s="234"/>
      <c r="D273" s="235" t="s">
        <v>199</v>
      </c>
      <c r="E273" s="236" t="s">
        <v>19</v>
      </c>
      <c r="F273" s="237" t="s">
        <v>985</v>
      </c>
      <c r="G273" s="234"/>
      <c r="H273" s="236" t="s">
        <v>19</v>
      </c>
      <c r="I273" s="238"/>
      <c r="J273" s="234"/>
      <c r="K273" s="234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199</v>
      </c>
      <c r="AU273" s="243" t="s">
        <v>81</v>
      </c>
      <c r="AV273" s="13" t="s">
        <v>79</v>
      </c>
      <c r="AW273" s="13" t="s">
        <v>33</v>
      </c>
      <c r="AX273" s="13" t="s">
        <v>72</v>
      </c>
      <c r="AY273" s="243" t="s">
        <v>187</v>
      </c>
    </row>
    <row r="274" s="14" customFormat="1">
      <c r="A274" s="14"/>
      <c r="B274" s="244"/>
      <c r="C274" s="245"/>
      <c r="D274" s="235" t="s">
        <v>199</v>
      </c>
      <c r="E274" s="246" t="s">
        <v>19</v>
      </c>
      <c r="F274" s="247" t="s">
        <v>79</v>
      </c>
      <c r="G274" s="245"/>
      <c r="H274" s="248">
        <v>1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199</v>
      </c>
      <c r="AU274" s="254" t="s">
        <v>81</v>
      </c>
      <c r="AV274" s="14" t="s">
        <v>81</v>
      </c>
      <c r="AW274" s="14" t="s">
        <v>33</v>
      </c>
      <c r="AX274" s="14" t="s">
        <v>72</v>
      </c>
      <c r="AY274" s="254" t="s">
        <v>187</v>
      </c>
    </row>
    <row r="275" s="13" customFormat="1">
      <c r="A275" s="13"/>
      <c r="B275" s="233"/>
      <c r="C275" s="234"/>
      <c r="D275" s="235" t="s">
        <v>199</v>
      </c>
      <c r="E275" s="236" t="s">
        <v>19</v>
      </c>
      <c r="F275" s="237" t="s">
        <v>1279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199</v>
      </c>
      <c r="AU275" s="243" t="s">
        <v>81</v>
      </c>
      <c r="AV275" s="13" t="s">
        <v>79</v>
      </c>
      <c r="AW275" s="13" t="s">
        <v>33</v>
      </c>
      <c r="AX275" s="13" t="s">
        <v>72</v>
      </c>
      <c r="AY275" s="243" t="s">
        <v>187</v>
      </c>
    </row>
    <row r="276" s="13" customFormat="1">
      <c r="A276" s="13"/>
      <c r="B276" s="233"/>
      <c r="C276" s="234"/>
      <c r="D276" s="235" t="s">
        <v>199</v>
      </c>
      <c r="E276" s="236" t="s">
        <v>19</v>
      </c>
      <c r="F276" s="237" t="s">
        <v>1256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199</v>
      </c>
      <c r="AU276" s="243" t="s">
        <v>81</v>
      </c>
      <c r="AV276" s="13" t="s">
        <v>79</v>
      </c>
      <c r="AW276" s="13" t="s">
        <v>33</v>
      </c>
      <c r="AX276" s="13" t="s">
        <v>72</v>
      </c>
      <c r="AY276" s="243" t="s">
        <v>187</v>
      </c>
    </row>
    <row r="277" s="13" customFormat="1">
      <c r="A277" s="13"/>
      <c r="B277" s="233"/>
      <c r="C277" s="234"/>
      <c r="D277" s="235" t="s">
        <v>199</v>
      </c>
      <c r="E277" s="236" t="s">
        <v>19</v>
      </c>
      <c r="F277" s="237" t="s">
        <v>985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199</v>
      </c>
      <c r="AU277" s="243" t="s">
        <v>81</v>
      </c>
      <c r="AV277" s="13" t="s">
        <v>79</v>
      </c>
      <c r="AW277" s="13" t="s">
        <v>33</v>
      </c>
      <c r="AX277" s="13" t="s">
        <v>72</v>
      </c>
      <c r="AY277" s="243" t="s">
        <v>187</v>
      </c>
    </row>
    <row r="278" s="13" customFormat="1">
      <c r="A278" s="13"/>
      <c r="B278" s="233"/>
      <c r="C278" s="234"/>
      <c r="D278" s="235" t="s">
        <v>199</v>
      </c>
      <c r="E278" s="236" t="s">
        <v>19</v>
      </c>
      <c r="F278" s="237" t="s">
        <v>985</v>
      </c>
      <c r="G278" s="234"/>
      <c r="H278" s="236" t="s">
        <v>19</v>
      </c>
      <c r="I278" s="238"/>
      <c r="J278" s="234"/>
      <c r="K278" s="234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199</v>
      </c>
      <c r="AU278" s="243" t="s">
        <v>81</v>
      </c>
      <c r="AV278" s="13" t="s">
        <v>79</v>
      </c>
      <c r="AW278" s="13" t="s">
        <v>33</v>
      </c>
      <c r="AX278" s="13" t="s">
        <v>72</v>
      </c>
      <c r="AY278" s="243" t="s">
        <v>187</v>
      </c>
    </row>
    <row r="279" s="14" customFormat="1">
      <c r="A279" s="14"/>
      <c r="B279" s="244"/>
      <c r="C279" s="245"/>
      <c r="D279" s="235" t="s">
        <v>199</v>
      </c>
      <c r="E279" s="246" t="s">
        <v>19</v>
      </c>
      <c r="F279" s="247" t="s">
        <v>79</v>
      </c>
      <c r="G279" s="245"/>
      <c r="H279" s="248">
        <v>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199</v>
      </c>
      <c r="AU279" s="254" t="s">
        <v>81</v>
      </c>
      <c r="AV279" s="14" t="s">
        <v>81</v>
      </c>
      <c r="AW279" s="14" t="s">
        <v>33</v>
      </c>
      <c r="AX279" s="14" t="s">
        <v>72</v>
      </c>
      <c r="AY279" s="254" t="s">
        <v>187</v>
      </c>
    </row>
    <row r="280" s="15" customFormat="1">
      <c r="A280" s="15"/>
      <c r="B280" s="255"/>
      <c r="C280" s="256"/>
      <c r="D280" s="235" t="s">
        <v>199</v>
      </c>
      <c r="E280" s="257" t="s">
        <v>19</v>
      </c>
      <c r="F280" s="258" t="s">
        <v>210</v>
      </c>
      <c r="G280" s="256"/>
      <c r="H280" s="259">
        <v>3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5" t="s">
        <v>199</v>
      </c>
      <c r="AU280" s="265" t="s">
        <v>81</v>
      </c>
      <c r="AV280" s="15" t="s">
        <v>195</v>
      </c>
      <c r="AW280" s="15" t="s">
        <v>33</v>
      </c>
      <c r="AX280" s="15" t="s">
        <v>79</v>
      </c>
      <c r="AY280" s="265" t="s">
        <v>187</v>
      </c>
    </row>
    <row r="281" s="2" customFormat="1" ht="16.5" customHeight="1">
      <c r="A281" s="41"/>
      <c r="B281" s="42"/>
      <c r="C281" s="215" t="s">
        <v>390</v>
      </c>
      <c r="D281" s="215" t="s">
        <v>190</v>
      </c>
      <c r="E281" s="216" t="s">
        <v>1118</v>
      </c>
      <c r="F281" s="217" t="s">
        <v>1119</v>
      </c>
      <c r="G281" s="218" t="s">
        <v>287</v>
      </c>
      <c r="H281" s="219">
        <v>2</v>
      </c>
      <c r="I281" s="220"/>
      <c r="J281" s="221">
        <f>ROUND(I281*H281,2)</f>
        <v>0</v>
      </c>
      <c r="K281" s="217" t="s">
        <v>194</v>
      </c>
      <c r="L281" s="47"/>
      <c r="M281" s="222" t="s">
        <v>19</v>
      </c>
      <c r="N281" s="223" t="s">
        <v>43</v>
      </c>
      <c r="O281" s="87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6" t="s">
        <v>265</v>
      </c>
      <c r="AT281" s="226" t="s">
        <v>190</v>
      </c>
      <c r="AU281" s="226" t="s">
        <v>81</v>
      </c>
      <c r="AY281" s="20" t="s">
        <v>187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20" t="s">
        <v>79</v>
      </c>
      <c r="BK281" s="227">
        <f>ROUND(I281*H281,2)</f>
        <v>0</v>
      </c>
      <c r="BL281" s="20" t="s">
        <v>265</v>
      </c>
      <c r="BM281" s="226" t="s">
        <v>1281</v>
      </c>
    </row>
    <row r="282" s="2" customFormat="1">
      <c r="A282" s="41"/>
      <c r="B282" s="42"/>
      <c r="C282" s="43"/>
      <c r="D282" s="228" t="s">
        <v>197</v>
      </c>
      <c r="E282" s="43"/>
      <c r="F282" s="229" t="s">
        <v>1121</v>
      </c>
      <c r="G282" s="43"/>
      <c r="H282" s="43"/>
      <c r="I282" s="230"/>
      <c r="J282" s="43"/>
      <c r="K282" s="43"/>
      <c r="L282" s="47"/>
      <c r="M282" s="231"/>
      <c r="N282" s="232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197</v>
      </c>
      <c r="AU282" s="20" t="s">
        <v>81</v>
      </c>
    </row>
    <row r="283" s="14" customFormat="1">
      <c r="A283" s="14"/>
      <c r="B283" s="244"/>
      <c r="C283" s="245"/>
      <c r="D283" s="235" t="s">
        <v>199</v>
      </c>
      <c r="E283" s="246" t="s">
        <v>19</v>
      </c>
      <c r="F283" s="247" t="s">
        <v>81</v>
      </c>
      <c r="G283" s="245"/>
      <c r="H283" s="248">
        <v>2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199</v>
      </c>
      <c r="AU283" s="254" t="s">
        <v>81</v>
      </c>
      <c r="AV283" s="14" t="s">
        <v>81</v>
      </c>
      <c r="AW283" s="14" t="s">
        <v>33</v>
      </c>
      <c r="AX283" s="14" t="s">
        <v>72</v>
      </c>
      <c r="AY283" s="254" t="s">
        <v>187</v>
      </c>
    </row>
    <row r="284" s="15" customFormat="1">
      <c r="A284" s="15"/>
      <c r="B284" s="255"/>
      <c r="C284" s="256"/>
      <c r="D284" s="235" t="s">
        <v>199</v>
      </c>
      <c r="E284" s="257" t="s">
        <v>19</v>
      </c>
      <c r="F284" s="258" t="s">
        <v>210</v>
      </c>
      <c r="G284" s="256"/>
      <c r="H284" s="259">
        <v>2</v>
      </c>
      <c r="I284" s="260"/>
      <c r="J284" s="256"/>
      <c r="K284" s="256"/>
      <c r="L284" s="261"/>
      <c r="M284" s="262"/>
      <c r="N284" s="263"/>
      <c r="O284" s="263"/>
      <c r="P284" s="263"/>
      <c r="Q284" s="263"/>
      <c r="R284" s="263"/>
      <c r="S284" s="263"/>
      <c r="T284" s="26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5" t="s">
        <v>199</v>
      </c>
      <c r="AU284" s="265" t="s">
        <v>81</v>
      </c>
      <c r="AV284" s="15" t="s">
        <v>195</v>
      </c>
      <c r="AW284" s="15" t="s">
        <v>33</v>
      </c>
      <c r="AX284" s="15" t="s">
        <v>79</v>
      </c>
      <c r="AY284" s="265" t="s">
        <v>187</v>
      </c>
    </row>
    <row r="285" s="2" customFormat="1" ht="16.5" customHeight="1">
      <c r="A285" s="41"/>
      <c r="B285" s="42"/>
      <c r="C285" s="269" t="s">
        <v>399</v>
      </c>
      <c r="D285" s="269" t="s">
        <v>648</v>
      </c>
      <c r="E285" s="270" t="s">
        <v>834</v>
      </c>
      <c r="F285" s="271" t="s">
        <v>835</v>
      </c>
      <c r="G285" s="272" t="s">
        <v>287</v>
      </c>
      <c r="H285" s="273">
        <v>2</v>
      </c>
      <c r="I285" s="274"/>
      <c r="J285" s="275">
        <f>ROUND(I285*H285,2)</f>
        <v>0</v>
      </c>
      <c r="K285" s="271" t="s">
        <v>194</v>
      </c>
      <c r="L285" s="276"/>
      <c r="M285" s="277" t="s">
        <v>19</v>
      </c>
      <c r="N285" s="278" t="s">
        <v>43</v>
      </c>
      <c r="O285" s="87"/>
      <c r="P285" s="224">
        <f>O285*H285</f>
        <v>0</v>
      </c>
      <c r="Q285" s="224">
        <v>0.0022000000000000001</v>
      </c>
      <c r="R285" s="224">
        <f>Q285*H285</f>
        <v>0.0044000000000000003</v>
      </c>
      <c r="S285" s="224">
        <v>0</v>
      </c>
      <c r="T285" s="225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6" t="s">
        <v>745</v>
      </c>
      <c r="AT285" s="226" t="s">
        <v>648</v>
      </c>
      <c r="AU285" s="226" t="s">
        <v>81</v>
      </c>
      <c r="AY285" s="20" t="s">
        <v>187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20" t="s">
        <v>79</v>
      </c>
      <c r="BK285" s="227">
        <f>ROUND(I285*H285,2)</f>
        <v>0</v>
      </c>
      <c r="BL285" s="20" t="s">
        <v>265</v>
      </c>
      <c r="BM285" s="226" t="s">
        <v>1282</v>
      </c>
    </row>
    <row r="286" s="14" customFormat="1">
      <c r="A286" s="14"/>
      <c r="B286" s="244"/>
      <c r="C286" s="245"/>
      <c r="D286" s="235" t="s">
        <v>199</v>
      </c>
      <c r="E286" s="246" t="s">
        <v>19</v>
      </c>
      <c r="F286" s="247" t="s">
        <v>81</v>
      </c>
      <c r="G286" s="245"/>
      <c r="H286" s="248">
        <v>2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199</v>
      </c>
      <c r="AU286" s="254" t="s">
        <v>81</v>
      </c>
      <c r="AV286" s="14" t="s">
        <v>81</v>
      </c>
      <c r="AW286" s="14" t="s">
        <v>33</v>
      </c>
      <c r="AX286" s="14" t="s">
        <v>72</v>
      </c>
      <c r="AY286" s="254" t="s">
        <v>187</v>
      </c>
    </row>
    <row r="287" s="15" customFormat="1">
      <c r="A287" s="15"/>
      <c r="B287" s="255"/>
      <c r="C287" s="256"/>
      <c r="D287" s="235" t="s">
        <v>199</v>
      </c>
      <c r="E287" s="257" t="s">
        <v>19</v>
      </c>
      <c r="F287" s="258" t="s">
        <v>210</v>
      </c>
      <c r="G287" s="256"/>
      <c r="H287" s="259">
        <v>2</v>
      </c>
      <c r="I287" s="260"/>
      <c r="J287" s="256"/>
      <c r="K287" s="256"/>
      <c r="L287" s="261"/>
      <c r="M287" s="262"/>
      <c r="N287" s="263"/>
      <c r="O287" s="263"/>
      <c r="P287" s="263"/>
      <c r="Q287" s="263"/>
      <c r="R287" s="263"/>
      <c r="S287" s="263"/>
      <c r="T287" s="26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5" t="s">
        <v>199</v>
      </c>
      <c r="AU287" s="265" t="s">
        <v>81</v>
      </c>
      <c r="AV287" s="15" t="s">
        <v>195</v>
      </c>
      <c r="AW287" s="15" t="s">
        <v>33</v>
      </c>
      <c r="AX287" s="15" t="s">
        <v>79</v>
      </c>
      <c r="AY287" s="265" t="s">
        <v>187</v>
      </c>
    </row>
    <row r="288" s="2" customFormat="1" ht="16.5" customHeight="1">
      <c r="A288" s="41"/>
      <c r="B288" s="42"/>
      <c r="C288" s="215" t="s">
        <v>265</v>
      </c>
      <c r="D288" s="215" t="s">
        <v>190</v>
      </c>
      <c r="E288" s="216" t="s">
        <v>998</v>
      </c>
      <c r="F288" s="217" t="s">
        <v>999</v>
      </c>
      <c r="G288" s="218" t="s">
        <v>287</v>
      </c>
      <c r="H288" s="219">
        <v>3</v>
      </c>
      <c r="I288" s="220"/>
      <c r="J288" s="221">
        <f>ROUND(I288*H288,2)</f>
        <v>0</v>
      </c>
      <c r="K288" s="217" t="s">
        <v>194</v>
      </c>
      <c r="L288" s="47"/>
      <c r="M288" s="222" t="s">
        <v>19</v>
      </c>
      <c r="N288" s="223" t="s">
        <v>43</v>
      </c>
      <c r="O288" s="87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6" t="s">
        <v>265</v>
      </c>
      <c r="AT288" s="226" t="s">
        <v>190</v>
      </c>
      <c r="AU288" s="226" t="s">
        <v>81</v>
      </c>
      <c r="AY288" s="20" t="s">
        <v>187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20" t="s">
        <v>79</v>
      </c>
      <c r="BK288" s="227">
        <f>ROUND(I288*H288,2)</f>
        <v>0</v>
      </c>
      <c r="BL288" s="20" t="s">
        <v>265</v>
      </c>
      <c r="BM288" s="226" t="s">
        <v>1283</v>
      </c>
    </row>
    <row r="289" s="2" customFormat="1">
      <c r="A289" s="41"/>
      <c r="B289" s="42"/>
      <c r="C289" s="43"/>
      <c r="D289" s="228" t="s">
        <v>197</v>
      </c>
      <c r="E289" s="43"/>
      <c r="F289" s="229" t="s">
        <v>1001</v>
      </c>
      <c r="G289" s="43"/>
      <c r="H289" s="43"/>
      <c r="I289" s="230"/>
      <c r="J289" s="43"/>
      <c r="K289" s="43"/>
      <c r="L289" s="47"/>
      <c r="M289" s="231"/>
      <c r="N289" s="232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197</v>
      </c>
      <c r="AU289" s="20" t="s">
        <v>81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1284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1256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3" customFormat="1">
      <c r="A292" s="13"/>
      <c r="B292" s="233"/>
      <c r="C292" s="234"/>
      <c r="D292" s="235" t="s">
        <v>199</v>
      </c>
      <c r="E292" s="236" t="s">
        <v>19</v>
      </c>
      <c r="F292" s="237" t="s">
        <v>1002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199</v>
      </c>
      <c r="AU292" s="243" t="s">
        <v>81</v>
      </c>
      <c r="AV292" s="13" t="s">
        <v>79</v>
      </c>
      <c r="AW292" s="13" t="s">
        <v>33</v>
      </c>
      <c r="AX292" s="13" t="s">
        <v>72</v>
      </c>
      <c r="AY292" s="243" t="s">
        <v>187</v>
      </c>
    </row>
    <row r="293" s="13" customFormat="1">
      <c r="A293" s="13"/>
      <c r="B293" s="233"/>
      <c r="C293" s="234"/>
      <c r="D293" s="235" t="s">
        <v>199</v>
      </c>
      <c r="E293" s="236" t="s">
        <v>19</v>
      </c>
      <c r="F293" s="237" t="s">
        <v>1003</v>
      </c>
      <c r="G293" s="234"/>
      <c r="H293" s="236" t="s">
        <v>19</v>
      </c>
      <c r="I293" s="238"/>
      <c r="J293" s="234"/>
      <c r="K293" s="234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199</v>
      </c>
      <c r="AU293" s="243" t="s">
        <v>81</v>
      </c>
      <c r="AV293" s="13" t="s">
        <v>79</v>
      </c>
      <c r="AW293" s="13" t="s">
        <v>33</v>
      </c>
      <c r="AX293" s="13" t="s">
        <v>72</v>
      </c>
      <c r="AY293" s="243" t="s">
        <v>187</v>
      </c>
    </row>
    <row r="294" s="14" customFormat="1">
      <c r="A294" s="14"/>
      <c r="B294" s="244"/>
      <c r="C294" s="245"/>
      <c r="D294" s="235" t="s">
        <v>199</v>
      </c>
      <c r="E294" s="246" t="s">
        <v>19</v>
      </c>
      <c r="F294" s="247" t="s">
        <v>79</v>
      </c>
      <c r="G294" s="245"/>
      <c r="H294" s="248">
        <v>1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199</v>
      </c>
      <c r="AU294" s="254" t="s">
        <v>81</v>
      </c>
      <c r="AV294" s="14" t="s">
        <v>81</v>
      </c>
      <c r="AW294" s="14" t="s">
        <v>33</v>
      </c>
      <c r="AX294" s="14" t="s">
        <v>72</v>
      </c>
      <c r="AY294" s="254" t="s">
        <v>187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1285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476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3" customFormat="1">
      <c r="A297" s="13"/>
      <c r="B297" s="233"/>
      <c r="C297" s="234"/>
      <c r="D297" s="235" t="s">
        <v>199</v>
      </c>
      <c r="E297" s="236" t="s">
        <v>19</v>
      </c>
      <c r="F297" s="237" t="s">
        <v>1002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199</v>
      </c>
      <c r="AU297" s="243" t="s">
        <v>81</v>
      </c>
      <c r="AV297" s="13" t="s">
        <v>79</v>
      </c>
      <c r="AW297" s="13" t="s">
        <v>33</v>
      </c>
      <c r="AX297" s="13" t="s">
        <v>72</v>
      </c>
      <c r="AY297" s="243" t="s">
        <v>187</v>
      </c>
    </row>
    <row r="298" s="13" customFormat="1">
      <c r="A298" s="13"/>
      <c r="B298" s="233"/>
      <c r="C298" s="234"/>
      <c r="D298" s="235" t="s">
        <v>199</v>
      </c>
      <c r="E298" s="236" t="s">
        <v>19</v>
      </c>
      <c r="F298" s="237" t="s">
        <v>1003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199</v>
      </c>
      <c r="AU298" s="243" t="s">
        <v>81</v>
      </c>
      <c r="AV298" s="13" t="s">
        <v>79</v>
      </c>
      <c r="AW298" s="13" t="s">
        <v>33</v>
      </c>
      <c r="AX298" s="13" t="s">
        <v>72</v>
      </c>
      <c r="AY298" s="243" t="s">
        <v>187</v>
      </c>
    </row>
    <row r="299" s="14" customFormat="1">
      <c r="A299" s="14"/>
      <c r="B299" s="244"/>
      <c r="C299" s="245"/>
      <c r="D299" s="235" t="s">
        <v>199</v>
      </c>
      <c r="E299" s="246" t="s">
        <v>19</v>
      </c>
      <c r="F299" s="247" t="s">
        <v>79</v>
      </c>
      <c r="G299" s="245"/>
      <c r="H299" s="248">
        <v>1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199</v>
      </c>
      <c r="AU299" s="254" t="s">
        <v>81</v>
      </c>
      <c r="AV299" s="14" t="s">
        <v>81</v>
      </c>
      <c r="AW299" s="14" t="s">
        <v>33</v>
      </c>
      <c r="AX299" s="14" t="s">
        <v>72</v>
      </c>
      <c r="AY299" s="254" t="s">
        <v>187</v>
      </c>
    </row>
    <row r="300" s="13" customFormat="1">
      <c r="A300" s="13"/>
      <c r="B300" s="233"/>
      <c r="C300" s="234"/>
      <c r="D300" s="235" t="s">
        <v>199</v>
      </c>
      <c r="E300" s="236" t="s">
        <v>19</v>
      </c>
      <c r="F300" s="237" t="s">
        <v>1286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199</v>
      </c>
      <c r="AU300" s="243" t="s">
        <v>81</v>
      </c>
      <c r="AV300" s="13" t="s">
        <v>79</v>
      </c>
      <c r="AW300" s="13" t="s">
        <v>33</v>
      </c>
      <c r="AX300" s="13" t="s">
        <v>72</v>
      </c>
      <c r="AY300" s="243" t="s">
        <v>187</v>
      </c>
    </row>
    <row r="301" s="13" customFormat="1">
      <c r="A301" s="13"/>
      <c r="B301" s="233"/>
      <c r="C301" s="234"/>
      <c r="D301" s="235" t="s">
        <v>199</v>
      </c>
      <c r="E301" s="236" t="s">
        <v>19</v>
      </c>
      <c r="F301" s="237" t="s">
        <v>1256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199</v>
      </c>
      <c r="AU301" s="243" t="s">
        <v>81</v>
      </c>
      <c r="AV301" s="13" t="s">
        <v>79</v>
      </c>
      <c r="AW301" s="13" t="s">
        <v>33</v>
      </c>
      <c r="AX301" s="13" t="s">
        <v>72</v>
      </c>
      <c r="AY301" s="243" t="s">
        <v>187</v>
      </c>
    </row>
    <row r="302" s="13" customFormat="1">
      <c r="A302" s="13"/>
      <c r="B302" s="233"/>
      <c r="C302" s="234"/>
      <c r="D302" s="235" t="s">
        <v>199</v>
      </c>
      <c r="E302" s="236" t="s">
        <v>19</v>
      </c>
      <c r="F302" s="237" t="s">
        <v>1002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199</v>
      </c>
      <c r="AU302" s="243" t="s">
        <v>81</v>
      </c>
      <c r="AV302" s="13" t="s">
        <v>79</v>
      </c>
      <c r="AW302" s="13" t="s">
        <v>33</v>
      </c>
      <c r="AX302" s="13" t="s">
        <v>72</v>
      </c>
      <c r="AY302" s="243" t="s">
        <v>187</v>
      </c>
    </row>
    <row r="303" s="13" customFormat="1">
      <c r="A303" s="13"/>
      <c r="B303" s="233"/>
      <c r="C303" s="234"/>
      <c r="D303" s="235" t="s">
        <v>199</v>
      </c>
      <c r="E303" s="236" t="s">
        <v>19</v>
      </c>
      <c r="F303" s="237" t="s">
        <v>1003</v>
      </c>
      <c r="G303" s="234"/>
      <c r="H303" s="236" t="s">
        <v>19</v>
      </c>
      <c r="I303" s="238"/>
      <c r="J303" s="234"/>
      <c r="K303" s="234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199</v>
      </c>
      <c r="AU303" s="243" t="s">
        <v>81</v>
      </c>
      <c r="AV303" s="13" t="s">
        <v>79</v>
      </c>
      <c r="AW303" s="13" t="s">
        <v>33</v>
      </c>
      <c r="AX303" s="13" t="s">
        <v>72</v>
      </c>
      <c r="AY303" s="243" t="s">
        <v>187</v>
      </c>
    </row>
    <row r="304" s="14" customFormat="1">
      <c r="A304" s="14"/>
      <c r="B304" s="244"/>
      <c r="C304" s="245"/>
      <c r="D304" s="235" t="s">
        <v>199</v>
      </c>
      <c r="E304" s="246" t="s">
        <v>19</v>
      </c>
      <c r="F304" s="247" t="s">
        <v>79</v>
      </c>
      <c r="G304" s="245"/>
      <c r="H304" s="248">
        <v>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199</v>
      </c>
      <c r="AU304" s="254" t="s">
        <v>81</v>
      </c>
      <c r="AV304" s="14" t="s">
        <v>81</v>
      </c>
      <c r="AW304" s="14" t="s">
        <v>33</v>
      </c>
      <c r="AX304" s="14" t="s">
        <v>72</v>
      </c>
      <c r="AY304" s="254" t="s">
        <v>187</v>
      </c>
    </row>
    <row r="305" s="15" customFormat="1">
      <c r="A305" s="15"/>
      <c r="B305" s="255"/>
      <c r="C305" s="256"/>
      <c r="D305" s="235" t="s">
        <v>199</v>
      </c>
      <c r="E305" s="257" t="s">
        <v>19</v>
      </c>
      <c r="F305" s="258" t="s">
        <v>210</v>
      </c>
      <c r="G305" s="256"/>
      <c r="H305" s="259">
        <v>3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5" t="s">
        <v>199</v>
      </c>
      <c r="AU305" s="265" t="s">
        <v>81</v>
      </c>
      <c r="AV305" s="15" t="s">
        <v>195</v>
      </c>
      <c r="AW305" s="15" t="s">
        <v>33</v>
      </c>
      <c r="AX305" s="15" t="s">
        <v>79</v>
      </c>
      <c r="AY305" s="265" t="s">
        <v>187</v>
      </c>
    </row>
    <row r="306" s="2" customFormat="1" ht="16.5" customHeight="1">
      <c r="A306" s="41"/>
      <c r="B306" s="42"/>
      <c r="C306" s="269" t="s">
        <v>413</v>
      </c>
      <c r="D306" s="269" t="s">
        <v>648</v>
      </c>
      <c r="E306" s="270" t="s">
        <v>1004</v>
      </c>
      <c r="F306" s="271" t="s">
        <v>1005</v>
      </c>
      <c r="G306" s="272" t="s">
        <v>287</v>
      </c>
      <c r="H306" s="273">
        <v>3</v>
      </c>
      <c r="I306" s="274"/>
      <c r="J306" s="275">
        <f>ROUND(I306*H306,2)</f>
        <v>0</v>
      </c>
      <c r="K306" s="271" t="s">
        <v>19</v>
      </c>
      <c r="L306" s="276"/>
      <c r="M306" s="277" t="s">
        <v>19</v>
      </c>
      <c r="N306" s="278" t="s">
        <v>43</v>
      </c>
      <c r="O306" s="87"/>
      <c r="P306" s="224">
        <f>O306*H306</f>
        <v>0</v>
      </c>
      <c r="Q306" s="224">
        <v>0.00014999999999999999</v>
      </c>
      <c r="R306" s="224">
        <f>Q306*H306</f>
        <v>0.00044999999999999999</v>
      </c>
      <c r="S306" s="224">
        <v>0</v>
      </c>
      <c r="T306" s="225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6" t="s">
        <v>745</v>
      </c>
      <c r="AT306" s="226" t="s">
        <v>648</v>
      </c>
      <c r="AU306" s="226" t="s">
        <v>81</v>
      </c>
      <c r="AY306" s="20" t="s">
        <v>187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20" t="s">
        <v>79</v>
      </c>
      <c r="BK306" s="227">
        <f>ROUND(I306*H306,2)</f>
        <v>0</v>
      </c>
      <c r="BL306" s="20" t="s">
        <v>265</v>
      </c>
      <c r="BM306" s="226" t="s">
        <v>1287</v>
      </c>
    </row>
    <row r="307" s="13" customFormat="1">
      <c r="A307" s="13"/>
      <c r="B307" s="233"/>
      <c r="C307" s="234"/>
      <c r="D307" s="235" t="s">
        <v>199</v>
      </c>
      <c r="E307" s="236" t="s">
        <v>19</v>
      </c>
      <c r="F307" s="237" t="s">
        <v>1284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199</v>
      </c>
      <c r="AU307" s="243" t="s">
        <v>81</v>
      </c>
      <c r="AV307" s="13" t="s">
        <v>79</v>
      </c>
      <c r="AW307" s="13" t="s">
        <v>33</v>
      </c>
      <c r="AX307" s="13" t="s">
        <v>72</v>
      </c>
      <c r="AY307" s="243" t="s">
        <v>187</v>
      </c>
    </row>
    <row r="308" s="13" customFormat="1">
      <c r="A308" s="13"/>
      <c r="B308" s="233"/>
      <c r="C308" s="234"/>
      <c r="D308" s="235" t="s">
        <v>199</v>
      </c>
      <c r="E308" s="236" t="s">
        <v>19</v>
      </c>
      <c r="F308" s="237" t="s">
        <v>1256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199</v>
      </c>
      <c r="AU308" s="243" t="s">
        <v>81</v>
      </c>
      <c r="AV308" s="13" t="s">
        <v>79</v>
      </c>
      <c r="AW308" s="13" t="s">
        <v>33</v>
      </c>
      <c r="AX308" s="13" t="s">
        <v>72</v>
      </c>
      <c r="AY308" s="243" t="s">
        <v>187</v>
      </c>
    </row>
    <row r="309" s="13" customFormat="1">
      <c r="A309" s="13"/>
      <c r="B309" s="233"/>
      <c r="C309" s="234"/>
      <c r="D309" s="235" t="s">
        <v>199</v>
      </c>
      <c r="E309" s="236" t="s">
        <v>19</v>
      </c>
      <c r="F309" s="237" t="s">
        <v>1002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199</v>
      </c>
      <c r="AU309" s="243" t="s">
        <v>81</v>
      </c>
      <c r="AV309" s="13" t="s">
        <v>79</v>
      </c>
      <c r="AW309" s="13" t="s">
        <v>33</v>
      </c>
      <c r="AX309" s="13" t="s">
        <v>72</v>
      </c>
      <c r="AY309" s="243" t="s">
        <v>187</v>
      </c>
    </row>
    <row r="310" s="13" customFormat="1">
      <c r="A310" s="13"/>
      <c r="B310" s="233"/>
      <c r="C310" s="234"/>
      <c r="D310" s="235" t="s">
        <v>199</v>
      </c>
      <c r="E310" s="236" t="s">
        <v>19</v>
      </c>
      <c r="F310" s="237" t="s">
        <v>1003</v>
      </c>
      <c r="G310" s="234"/>
      <c r="H310" s="236" t="s">
        <v>19</v>
      </c>
      <c r="I310" s="238"/>
      <c r="J310" s="234"/>
      <c r="K310" s="234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199</v>
      </c>
      <c r="AU310" s="243" t="s">
        <v>81</v>
      </c>
      <c r="AV310" s="13" t="s">
        <v>79</v>
      </c>
      <c r="AW310" s="13" t="s">
        <v>33</v>
      </c>
      <c r="AX310" s="13" t="s">
        <v>72</v>
      </c>
      <c r="AY310" s="243" t="s">
        <v>187</v>
      </c>
    </row>
    <row r="311" s="14" customFormat="1">
      <c r="A311" s="14"/>
      <c r="B311" s="244"/>
      <c r="C311" s="245"/>
      <c r="D311" s="235" t="s">
        <v>199</v>
      </c>
      <c r="E311" s="246" t="s">
        <v>19</v>
      </c>
      <c r="F311" s="247" t="s">
        <v>79</v>
      </c>
      <c r="G311" s="245"/>
      <c r="H311" s="248">
        <v>1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199</v>
      </c>
      <c r="AU311" s="254" t="s">
        <v>81</v>
      </c>
      <c r="AV311" s="14" t="s">
        <v>81</v>
      </c>
      <c r="AW311" s="14" t="s">
        <v>33</v>
      </c>
      <c r="AX311" s="14" t="s">
        <v>72</v>
      </c>
      <c r="AY311" s="254" t="s">
        <v>187</v>
      </c>
    </row>
    <row r="312" s="13" customFormat="1">
      <c r="A312" s="13"/>
      <c r="B312" s="233"/>
      <c r="C312" s="234"/>
      <c r="D312" s="235" t="s">
        <v>199</v>
      </c>
      <c r="E312" s="236" t="s">
        <v>19</v>
      </c>
      <c r="F312" s="237" t="s">
        <v>1285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199</v>
      </c>
      <c r="AU312" s="243" t="s">
        <v>81</v>
      </c>
      <c r="AV312" s="13" t="s">
        <v>79</v>
      </c>
      <c r="AW312" s="13" t="s">
        <v>33</v>
      </c>
      <c r="AX312" s="13" t="s">
        <v>72</v>
      </c>
      <c r="AY312" s="243" t="s">
        <v>187</v>
      </c>
    </row>
    <row r="313" s="13" customFormat="1">
      <c r="A313" s="13"/>
      <c r="B313" s="233"/>
      <c r="C313" s="234"/>
      <c r="D313" s="235" t="s">
        <v>199</v>
      </c>
      <c r="E313" s="236" t="s">
        <v>19</v>
      </c>
      <c r="F313" s="237" t="s">
        <v>476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199</v>
      </c>
      <c r="AU313" s="243" t="s">
        <v>81</v>
      </c>
      <c r="AV313" s="13" t="s">
        <v>79</v>
      </c>
      <c r="AW313" s="13" t="s">
        <v>33</v>
      </c>
      <c r="AX313" s="13" t="s">
        <v>72</v>
      </c>
      <c r="AY313" s="243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1002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3" customFormat="1">
      <c r="A315" s="13"/>
      <c r="B315" s="233"/>
      <c r="C315" s="234"/>
      <c r="D315" s="235" t="s">
        <v>199</v>
      </c>
      <c r="E315" s="236" t="s">
        <v>19</v>
      </c>
      <c r="F315" s="237" t="s">
        <v>1003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199</v>
      </c>
      <c r="AU315" s="243" t="s">
        <v>81</v>
      </c>
      <c r="AV315" s="13" t="s">
        <v>79</v>
      </c>
      <c r="AW315" s="13" t="s">
        <v>33</v>
      </c>
      <c r="AX315" s="13" t="s">
        <v>72</v>
      </c>
      <c r="AY315" s="243" t="s">
        <v>187</v>
      </c>
    </row>
    <row r="316" s="14" customFormat="1">
      <c r="A316" s="14"/>
      <c r="B316" s="244"/>
      <c r="C316" s="245"/>
      <c r="D316" s="235" t="s">
        <v>199</v>
      </c>
      <c r="E316" s="246" t="s">
        <v>19</v>
      </c>
      <c r="F316" s="247" t="s">
        <v>79</v>
      </c>
      <c r="G316" s="245"/>
      <c r="H316" s="248">
        <v>1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199</v>
      </c>
      <c r="AU316" s="254" t="s">
        <v>81</v>
      </c>
      <c r="AV316" s="14" t="s">
        <v>81</v>
      </c>
      <c r="AW316" s="14" t="s">
        <v>33</v>
      </c>
      <c r="AX316" s="14" t="s">
        <v>72</v>
      </c>
      <c r="AY316" s="254" t="s">
        <v>187</v>
      </c>
    </row>
    <row r="317" s="13" customFormat="1">
      <c r="A317" s="13"/>
      <c r="B317" s="233"/>
      <c r="C317" s="234"/>
      <c r="D317" s="235" t="s">
        <v>199</v>
      </c>
      <c r="E317" s="236" t="s">
        <v>19</v>
      </c>
      <c r="F317" s="237" t="s">
        <v>1286</v>
      </c>
      <c r="G317" s="234"/>
      <c r="H317" s="236" t="s">
        <v>19</v>
      </c>
      <c r="I317" s="238"/>
      <c r="J317" s="234"/>
      <c r="K317" s="234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199</v>
      </c>
      <c r="AU317" s="243" t="s">
        <v>81</v>
      </c>
      <c r="AV317" s="13" t="s">
        <v>79</v>
      </c>
      <c r="AW317" s="13" t="s">
        <v>33</v>
      </c>
      <c r="AX317" s="13" t="s">
        <v>72</v>
      </c>
      <c r="AY317" s="243" t="s">
        <v>187</v>
      </c>
    </row>
    <row r="318" s="13" customFormat="1">
      <c r="A318" s="13"/>
      <c r="B318" s="233"/>
      <c r="C318" s="234"/>
      <c r="D318" s="235" t="s">
        <v>199</v>
      </c>
      <c r="E318" s="236" t="s">
        <v>19</v>
      </c>
      <c r="F318" s="237" t="s">
        <v>1256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199</v>
      </c>
      <c r="AU318" s="243" t="s">
        <v>81</v>
      </c>
      <c r="AV318" s="13" t="s">
        <v>79</v>
      </c>
      <c r="AW318" s="13" t="s">
        <v>33</v>
      </c>
      <c r="AX318" s="13" t="s">
        <v>72</v>
      </c>
      <c r="AY318" s="243" t="s">
        <v>187</v>
      </c>
    </row>
    <row r="319" s="13" customFormat="1">
      <c r="A319" s="13"/>
      <c r="B319" s="233"/>
      <c r="C319" s="234"/>
      <c r="D319" s="235" t="s">
        <v>199</v>
      </c>
      <c r="E319" s="236" t="s">
        <v>19</v>
      </c>
      <c r="F319" s="237" t="s">
        <v>1002</v>
      </c>
      <c r="G319" s="234"/>
      <c r="H319" s="236" t="s">
        <v>19</v>
      </c>
      <c r="I319" s="238"/>
      <c r="J319" s="234"/>
      <c r="K319" s="234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199</v>
      </c>
      <c r="AU319" s="243" t="s">
        <v>81</v>
      </c>
      <c r="AV319" s="13" t="s">
        <v>79</v>
      </c>
      <c r="AW319" s="13" t="s">
        <v>33</v>
      </c>
      <c r="AX319" s="13" t="s">
        <v>72</v>
      </c>
      <c r="AY319" s="243" t="s">
        <v>187</v>
      </c>
    </row>
    <row r="320" s="13" customFormat="1">
      <c r="A320" s="13"/>
      <c r="B320" s="233"/>
      <c r="C320" s="234"/>
      <c r="D320" s="235" t="s">
        <v>199</v>
      </c>
      <c r="E320" s="236" t="s">
        <v>19</v>
      </c>
      <c r="F320" s="237" t="s">
        <v>1003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199</v>
      </c>
      <c r="AU320" s="243" t="s">
        <v>81</v>
      </c>
      <c r="AV320" s="13" t="s">
        <v>79</v>
      </c>
      <c r="AW320" s="13" t="s">
        <v>33</v>
      </c>
      <c r="AX320" s="13" t="s">
        <v>72</v>
      </c>
      <c r="AY320" s="243" t="s">
        <v>187</v>
      </c>
    </row>
    <row r="321" s="14" customFormat="1">
      <c r="A321" s="14"/>
      <c r="B321" s="244"/>
      <c r="C321" s="245"/>
      <c r="D321" s="235" t="s">
        <v>199</v>
      </c>
      <c r="E321" s="246" t="s">
        <v>19</v>
      </c>
      <c r="F321" s="247" t="s">
        <v>79</v>
      </c>
      <c r="G321" s="245"/>
      <c r="H321" s="248">
        <v>1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199</v>
      </c>
      <c r="AU321" s="254" t="s">
        <v>81</v>
      </c>
      <c r="AV321" s="14" t="s">
        <v>81</v>
      </c>
      <c r="AW321" s="14" t="s">
        <v>33</v>
      </c>
      <c r="AX321" s="14" t="s">
        <v>72</v>
      </c>
      <c r="AY321" s="254" t="s">
        <v>187</v>
      </c>
    </row>
    <row r="322" s="15" customFormat="1">
      <c r="A322" s="15"/>
      <c r="B322" s="255"/>
      <c r="C322" s="256"/>
      <c r="D322" s="235" t="s">
        <v>199</v>
      </c>
      <c r="E322" s="257" t="s">
        <v>19</v>
      </c>
      <c r="F322" s="258" t="s">
        <v>210</v>
      </c>
      <c r="G322" s="256"/>
      <c r="H322" s="259">
        <v>3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5" t="s">
        <v>199</v>
      </c>
      <c r="AU322" s="265" t="s">
        <v>81</v>
      </c>
      <c r="AV322" s="15" t="s">
        <v>195</v>
      </c>
      <c r="AW322" s="15" t="s">
        <v>33</v>
      </c>
      <c r="AX322" s="15" t="s">
        <v>79</v>
      </c>
      <c r="AY322" s="265" t="s">
        <v>187</v>
      </c>
    </row>
    <row r="323" s="2" customFormat="1" ht="24.15" customHeight="1">
      <c r="A323" s="41"/>
      <c r="B323" s="42"/>
      <c r="C323" s="215" t="s">
        <v>747</v>
      </c>
      <c r="D323" s="215" t="s">
        <v>190</v>
      </c>
      <c r="E323" s="216" t="s">
        <v>1214</v>
      </c>
      <c r="F323" s="217" t="s">
        <v>1215</v>
      </c>
      <c r="G323" s="218" t="s">
        <v>233</v>
      </c>
      <c r="H323" s="219">
        <v>0.11700000000000001</v>
      </c>
      <c r="I323" s="220"/>
      <c r="J323" s="221">
        <f>ROUND(I323*H323,2)</f>
        <v>0</v>
      </c>
      <c r="K323" s="217" t="s">
        <v>194</v>
      </c>
      <c r="L323" s="47"/>
      <c r="M323" s="222" t="s">
        <v>19</v>
      </c>
      <c r="N323" s="223" t="s">
        <v>43</v>
      </c>
      <c r="O323" s="87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6" t="s">
        <v>265</v>
      </c>
      <c r="AT323" s="226" t="s">
        <v>190</v>
      </c>
      <c r="AU323" s="226" t="s">
        <v>81</v>
      </c>
      <c r="AY323" s="20" t="s">
        <v>187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20" t="s">
        <v>79</v>
      </c>
      <c r="BK323" s="227">
        <f>ROUND(I323*H323,2)</f>
        <v>0</v>
      </c>
      <c r="BL323" s="20" t="s">
        <v>265</v>
      </c>
      <c r="BM323" s="226" t="s">
        <v>1288</v>
      </c>
    </row>
    <row r="324" s="2" customFormat="1">
      <c r="A324" s="41"/>
      <c r="B324" s="42"/>
      <c r="C324" s="43"/>
      <c r="D324" s="228" t="s">
        <v>197</v>
      </c>
      <c r="E324" s="43"/>
      <c r="F324" s="229" t="s">
        <v>1217</v>
      </c>
      <c r="G324" s="43"/>
      <c r="H324" s="43"/>
      <c r="I324" s="230"/>
      <c r="J324" s="43"/>
      <c r="K324" s="43"/>
      <c r="L324" s="47"/>
      <c r="M324" s="231"/>
      <c r="N324" s="232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197</v>
      </c>
      <c r="AU324" s="20" t="s">
        <v>81</v>
      </c>
    </row>
    <row r="325" s="12" customFormat="1" ht="22.8" customHeight="1">
      <c r="A325" s="12"/>
      <c r="B325" s="199"/>
      <c r="C325" s="200"/>
      <c r="D325" s="201" t="s">
        <v>71</v>
      </c>
      <c r="E325" s="213" t="s">
        <v>847</v>
      </c>
      <c r="F325" s="213" t="s">
        <v>848</v>
      </c>
      <c r="G325" s="200"/>
      <c r="H325" s="200"/>
      <c r="I325" s="203"/>
      <c r="J325" s="214">
        <f>BK325</f>
        <v>0</v>
      </c>
      <c r="K325" s="200"/>
      <c r="L325" s="205"/>
      <c r="M325" s="206"/>
      <c r="N325" s="207"/>
      <c r="O325" s="207"/>
      <c r="P325" s="208">
        <f>SUM(P326:P591)</f>
        <v>0</v>
      </c>
      <c r="Q325" s="207"/>
      <c r="R325" s="208">
        <f>SUM(R326:R591)</f>
        <v>0.05233576165</v>
      </c>
      <c r="S325" s="207"/>
      <c r="T325" s="209">
        <f>SUM(T326:T591)</f>
        <v>0.00152355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0" t="s">
        <v>81</v>
      </c>
      <c r="AT325" s="211" t="s">
        <v>71</v>
      </c>
      <c r="AU325" s="211" t="s">
        <v>79</v>
      </c>
      <c r="AY325" s="210" t="s">
        <v>187</v>
      </c>
      <c r="BK325" s="212">
        <f>SUM(BK326:BK591)</f>
        <v>0</v>
      </c>
    </row>
    <row r="326" s="2" customFormat="1" ht="16.5" customHeight="1">
      <c r="A326" s="41"/>
      <c r="B326" s="42"/>
      <c r="C326" s="215" t="s">
        <v>751</v>
      </c>
      <c r="D326" s="215" t="s">
        <v>190</v>
      </c>
      <c r="E326" s="216" t="s">
        <v>850</v>
      </c>
      <c r="F326" s="217" t="s">
        <v>851</v>
      </c>
      <c r="G326" s="218" t="s">
        <v>193</v>
      </c>
      <c r="H326" s="219">
        <v>38.215000000000003</v>
      </c>
      <c r="I326" s="220"/>
      <c r="J326" s="221">
        <f>ROUND(I326*H326,2)</f>
        <v>0</v>
      </c>
      <c r="K326" s="217" t="s">
        <v>194</v>
      </c>
      <c r="L326" s="47"/>
      <c r="M326" s="222" t="s">
        <v>19</v>
      </c>
      <c r="N326" s="223" t="s">
        <v>43</v>
      </c>
      <c r="O326" s="87"/>
      <c r="P326" s="224">
        <f>O326*H326</f>
        <v>0</v>
      </c>
      <c r="Q326" s="224">
        <v>0</v>
      </c>
      <c r="R326" s="224">
        <f>Q326*H326</f>
        <v>0</v>
      </c>
      <c r="S326" s="224">
        <v>3.0000000000000001E-05</v>
      </c>
      <c r="T326" s="225">
        <f>S326*H326</f>
        <v>0.00114645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6" t="s">
        <v>265</v>
      </c>
      <c r="AT326" s="226" t="s">
        <v>190</v>
      </c>
      <c r="AU326" s="226" t="s">
        <v>81</v>
      </c>
      <c r="AY326" s="20" t="s">
        <v>187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20" t="s">
        <v>79</v>
      </c>
      <c r="BK326" s="227">
        <f>ROUND(I326*H326,2)</f>
        <v>0</v>
      </c>
      <c r="BL326" s="20" t="s">
        <v>265</v>
      </c>
      <c r="BM326" s="226" t="s">
        <v>1289</v>
      </c>
    </row>
    <row r="327" s="2" customFormat="1">
      <c r="A327" s="41"/>
      <c r="B327" s="42"/>
      <c r="C327" s="43"/>
      <c r="D327" s="228" t="s">
        <v>197</v>
      </c>
      <c r="E327" s="43"/>
      <c r="F327" s="229" t="s">
        <v>853</v>
      </c>
      <c r="G327" s="43"/>
      <c r="H327" s="43"/>
      <c r="I327" s="230"/>
      <c r="J327" s="43"/>
      <c r="K327" s="43"/>
      <c r="L327" s="47"/>
      <c r="M327" s="231"/>
      <c r="N327" s="232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197</v>
      </c>
      <c r="AU327" s="20" t="s">
        <v>81</v>
      </c>
    </row>
    <row r="328" s="13" customFormat="1">
      <c r="A328" s="13"/>
      <c r="B328" s="233"/>
      <c r="C328" s="234"/>
      <c r="D328" s="235" t="s">
        <v>199</v>
      </c>
      <c r="E328" s="236" t="s">
        <v>19</v>
      </c>
      <c r="F328" s="237" t="s">
        <v>1290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199</v>
      </c>
      <c r="AU328" s="243" t="s">
        <v>81</v>
      </c>
      <c r="AV328" s="13" t="s">
        <v>79</v>
      </c>
      <c r="AW328" s="13" t="s">
        <v>33</v>
      </c>
      <c r="AX328" s="13" t="s">
        <v>72</v>
      </c>
      <c r="AY328" s="243" t="s">
        <v>187</v>
      </c>
    </row>
    <row r="329" s="13" customFormat="1">
      <c r="A329" s="13"/>
      <c r="B329" s="233"/>
      <c r="C329" s="234"/>
      <c r="D329" s="235" t="s">
        <v>199</v>
      </c>
      <c r="E329" s="236" t="s">
        <v>19</v>
      </c>
      <c r="F329" s="237" t="s">
        <v>474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199</v>
      </c>
      <c r="AU329" s="243" t="s">
        <v>81</v>
      </c>
      <c r="AV329" s="13" t="s">
        <v>79</v>
      </c>
      <c r="AW329" s="13" t="s">
        <v>33</v>
      </c>
      <c r="AX329" s="13" t="s">
        <v>72</v>
      </c>
      <c r="AY329" s="243" t="s">
        <v>187</v>
      </c>
    </row>
    <row r="330" s="13" customFormat="1">
      <c r="A330" s="13"/>
      <c r="B330" s="233"/>
      <c r="C330" s="234"/>
      <c r="D330" s="235" t="s">
        <v>199</v>
      </c>
      <c r="E330" s="236" t="s">
        <v>19</v>
      </c>
      <c r="F330" s="237" t="s">
        <v>855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199</v>
      </c>
      <c r="AU330" s="243" t="s">
        <v>81</v>
      </c>
      <c r="AV330" s="13" t="s">
        <v>79</v>
      </c>
      <c r="AW330" s="13" t="s">
        <v>33</v>
      </c>
      <c r="AX330" s="13" t="s">
        <v>72</v>
      </c>
      <c r="AY330" s="243" t="s">
        <v>187</v>
      </c>
    </row>
    <row r="331" s="13" customFormat="1">
      <c r="A331" s="13"/>
      <c r="B331" s="233"/>
      <c r="C331" s="234"/>
      <c r="D331" s="235" t="s">
        <v>199</v>
      </c>
      <c r="E331" s="236" t="s">
        <v>19</v>
      </c>
      <c r="F331" s="237" t="s">
        <v>856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199</v>
      </c>
      <c r="AU331" s="243" t="s">
        <v>81</v>
      </c>
      <c r="AV331" s="13" t="s">
        <v>79</v>
      </c>
      <c r="AW331" s="13" t="s">
        <v>33</v>
      </c>
      <c r="AX331" s="13" t="s">
        <v>72</v>
      </c>
      <c r="AY331" s="243" t="s">
        <v>187</v>
      </c>
    </row>
    <row r="332" s="14" customFormat="1">
      <c r="A332" s="14"/>
      <c r="B332" s="244"/>
      <c r="C332" s="245"/>
      <c r="D332" s="235" t="s">
        <v>199</v>
      </c>
      <c r="E332" s="246" t="s">
        <v>19</v>
      </c>
      <c r="F332" s="247" t="s">
        <v>1097</v>
      </c>
      <c r="G332" s="245"/>
      <c r="H332" s="248">
        <v>6.9749999999999996</v>
      </c>
      <c r="I332" s="249"/>
      <c r="J332" s="245"/>
      <c r="K332" s="245"/>
      <c r="L332" s="250"/>
      <c r="M332" s="251"/>
      <c r="N332" s="252"/>
      <c r="O332" s="252"/>
      <c r="P332" s="252"/>
      <c r="Q332" s="252"/>
      <c r="R332" s="252"/>
      <c r="S332" s="252"/>
      <c r="T332" s="253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4" t="s">
        <v>199</v>
      </c>
      <c r="AU332" s="254" t="s">
        <v>81</v>
      </c>
      <c r="AV332" s="14" t="s">
        <v>81</v>
      </c>
      <c r="AW332" s="14" t="s">
        <v>33</v>
      </c>
      <c r="AX332" s="14" t="s">
        <v>72</v>
      </c>
      <c r="AY332" s="254" t="s">
        <v>187</v>
      </c>
    </row>
    <row r="333" s="13" customFormat="1">
      <c r="A333" s="13"/>
      <c r="B333" s="233"/>
      <c r="C333" s="234"/>
      <c r="D333" s="235" t="s">
        <v>199</v>
      </c>
      <c r="E333" s="236" t="s">
        <v>19</v>
      </c>
      <c r="F333" s="237" t="s">
        <v>1291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199</v>
      </c>
      <c r="AU333" s="243" t="s">
        <v>81</v>
      </c>
      <c r="AV333" s="13" t="s">
        <v>79</v>
      </c>
      <c r="AW333" s="13" t="s">
        <v>33</v>
      </c>
      <c r="AX333" s="13" t="s">
        <v>72</v>
      </c>
      <c r="AY333" s="243" t="s">
        <v>187</v>
      </c>
    </row>
    <row r="334" s="13" customFormat="1">
      <c r="A334" s="13"/>
      <c r="B334" s="233"/>
      <c r="C334" s="234"/>
      <c r="D334" s="235" t="s">
        <v>199</v>
      </c>
      <c r="E334" s="236" t="s">
        <v>19</v>
      </c>
      <c r="F334" s="237" t="s">
        <v>474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199</v>
      </c>
      <c r="AU334" s="243" t="s">
        <v>81</v>
      </c>
      <c r="AV334" s="13" t="s">
        <v>79</v>
      </c>
      <c r="AW334" s="13" t="s">
        <v>33</v>
      </c>
      <c r="AX334" s="13" t="s">
        <v>72</v>
      </c>
      <c r="AY334" s="243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855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3" customFormat="1">
      <c r="A336" s="13"/>
      <c r="B336" s="233"/>
      <c r="C336" s="234"/>
      <c r="D336" s="235" t="s">
        <v>199</v>
      </c>
      <c r="E336" s="236" t="s">
        <v>19</v>
      </c>
      <c r="F336" s="237" t="s">
        <v>856</v>
      </c>
      <c r="G336" s="234"/>
      <c r="H336" s="236" t="s">
        <v>19</v>
      </c>
      <c r="I336" s="238"/>
      <c r="J336" s="234"/>
      <c r="K336" s="234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199</v>
      </c>
      <c r="AU336" s="243" t="s">
        <v>81</v>
      </c>
      <c r="AV336" s="13" t="s">
        <v>79</v>
      </c>
      <c r="AW336" s="13" t="s">
        <v>33</v>
      </c>
      <c r="AX336" s="13" t="s">
        <v>72</v>
      </c>
      <c r="AY336" s="243" t="s">
        <v>187</v>
      </c>
    </row>
    <row r="337" s="14" customFormat="1">
      <c r="A337" s="14"/>
      <c r="B337" s="244"/>
      <c r="C337" s="245"/>
      <c r="D337" s="235" t="s">
        <v>199</v>
      </c>
      <c r="E337" s="246" t="s">
        <v>19</v>
      </c>
      <c r="F337" s="247" t="s">
        <v>606</v>
      </c>
      <c r="G337" s="245"/>
      <c r="H337" s="248">
        <v>9.0739999999999998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199</v>
      </c>
      <c r="AU337" s="254" t="s">
        <v>81</v>
      </c>
      <c r="AV337" s="14" t="s">
        <v>81</v>
      </c>
      <c r="AW337" s="14" t="s">
        <v>33</v>
      </c>
      <c r="AX337" s="14" t="s">
        <v>72</v>
      </c>
      <c r="AY337" s="254" t="s">
        <v>187</v>
      </c>
    </row>
    <row r="338" s="13" customFormat="1">
      <c r="A338" s="13"/>
      <c r="B338" s="233"/>
      <c r="C338" s="234"/>
      <c r="D338" s="235" t="s">
        <v>199</v>
      </c>
      <c r="E338" s="236" t="s">
        <v>19</v>
      </c>
      <c r="F338" s="237" t="s">
        <v>1292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199</v>
      </c>
      <c r="AU338" s="243" t="s">
        <v>81</v>
      </c>
      <c r="AV338" s="13" t="s">
        <v>79</v>
      </c>
      <c r="AW338" s="13" t="s">
        <v>33</v>
      </c>
      <c r="AX338" s="13" t="s">
        <v>72</v>
      </c>
      <c r="AY338" s="243" t="s">
        <v>187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476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3" customFormat="1">
      <c r="A340" s="13"/>
      <c r="B340" s="233"/>
      <c r="C340" s="234"/>
      <c r="D340" s="235" t="s">
        <v>199</v>
      </c>
      <c r="E340" s="236" t="s">
        <v>19</v>
      </c>
      <c r="F340" s="237" t="s">
        <v>855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199</v>
      </c>
      <c r="AU340" s="243" t="s">
        <v>81</v>
      </c>
      <c r="AV340" s="13" t="s">
        <v>79</v>
      </c>
      <c r="AW340" s="13" t="s">
        <v>33</v>
      </c>
      <c r="AX340" s="13" t="s">
        <v>72</v>
      </c>
      <c r="AY340" s="243" t="s">
        <v>187</v>
      </c>
    </row>
    <row r="341" s="13" customFormat="1">
      <c r="A341" s="13"/>
      <c r="B341" s="233"/>
      <c r="C341" s="234"/>
      <c r="D341" s="235" t="s">
        <v>199</v>
      </c>
      <c r="E341" s="236" t="s">
        <v>19</v>
      </c>
      <c r="F341" s="237" t="s">
        <v>856</v>
      </c>
      <c r="G341" s="234"/>
      <c r="H341" s="236" t="s">
        <v>19</v>
      </c>
      <c r="I341" s="238"/>
      <c r="J341" s="234"/>
      <c r="K341" s="234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199</v>
      </c>
      <c r="AU341" s="243" t="s">
        <v>81</v>
      </c>
      <c r="AV341" s="13" t="s">
        <v>79</v>
      </c>
      <c r="AW341" s="13" t="s">
        <v>33</v>
      </c>
      <c r="AX341" s="13" t="s">
        <v>72</v>
      </c>
      <c r="AY341" s="243" t="s">
        <v>187</v>
      </c>
    </row>
    <row r="342" s="14" customFormat="1">
      <c r="A342" s="14"/>
      <c r="B342" s="244"/>
      <c r="C342" s="245"/>
      <c r="D342" s="235" t="s">
        <v>199</v>
      </c>
      <c r="E342" s="246" t="s">
        <v>19</v>
      </c>
      <c r="F342" s="247" t="s">
        <v>950</v>
      </c>
      <c r="G342" s="245"/>
      <c r="H342" s="248">
        <v>1.7250000000000001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199</v>
      </c>
      <c r="AU342" s="254" t="s">
        <v>81</v>
      </c>
      <c r="AV342" s="14" t="s">
        <v>81</v>
      </c>
      <c r="AW342" s="14" t="s">
        <v>33</v>
      </c>
      <c r="AX342" s="14" t="s">
        <v>72</v>
      </c>
      <c r="AY342" s="254" t="s">
        <v>187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1293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3" customFormat="1">
      <c r="A344" s="13"/>
      <c r="B344" s="233"/>
      <c r="C344" s="234"/>
      <c r="D344" s="235" t="s">
        <v>199</v>
      </c>
      <c r="E344" s="236" t="s">
        <v>19</v>
      </c>
      <c r="F344" s="237" t="s">
        <v>478</v>
      </c>
      <c r="G344" s="234"/>
      <c r="H344" s="236" t="s">
        <v>19</v>
      </c>
      <c r="I344" s="238"/>
      <c r="J344" s="234"/>
      <c r="K344" s="234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199</v>
      </c>
      <c r="AU344" s="243" t="s">
        <v>81</v>
      </c>
      <c r="AV344" s="13" t="s">
        <v>79</v>
      </c>
      <c r="AW344" s="13" t="s">
        <v>33</v>
      </c>
      <c r="AX344" s="13" t="s">
        <v>72</v>
      </c>
      <c r="AY344" s="243" t="s">
        <v>187</v>
      </c>
    </row>
    <row r="345" s="13" customFormat="1">
      <c r="A345" s="13"/>
      <c r="B345" s="233"/>
      <c r="C345" s="234"/>
      <c r="D345" s="235" t="s">
        <v>199</v>
      </c>
      <c r="E345" s="236" t="s">
        <v>19</v>
      </c>
      <c r="F345" s="237" t="s">
        <v>855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199</v>
      </c>
      <c r="AU345" s="243" t="s">
        <v>81</v>
      </c>
      <c r="AV345" s="13" t="s">
        <v>79</v>
      </c>
      <c r="AW345" s="13" t="s">
        <v>33</v>
      </c>
      <c r="AX345" s="13" t="s">
        <v>72</v>
      </c>
      <c r="AY345" s="243" t="s">
        <v>187</v>
      </c>
    </row>
    <row r="346" s="13" customFormat="1">
      <c r="A346" s="13"/>
      <c r="B346" s="233"/>
      <c r="C346" s="234"/>
      <c r="D346" s="235" t="s">
        <v>199</v>
      </c>
      <c r="E346" s="236" t="s">
        <v>19</v>
      </c>
      <c r="F346" s="237" t="s">
        <v>856</v>
      </c>
      <c r="G346" s="234"/>
      <c r="H346" s="236" t="s">
        <v>19</v>
      </c>
      <c r="I346" s="238"/>
      <c r="J346" s="234"/>
      <c r="K346" s="234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199</v>
      </c>
      <c r="AU346" s="243" t="s">
        <v>81</v>
      </c>
      <c r="AV346" s="13" t="s">
        <v>79</v>
      </c>
      <c r="AW346" s="13" t="s">
        <v>33</v>
      </c>
      <c r="AX346" s="13" t="s">
        <v>72</v>
      </c>
      <c r="AY346" s="243" t="s">
        <v>187</v>
      </c>
    </row>
    <row r="347" s="14" customFormat="1">
      <c r="A347" s="14"/>
      <c r="B347" s="244"/>
      <c r="C347" s="245"/>
      <c r="D347" s="235" t="s">
        <v>199</v>
      </c>
      <c r="E347" s="246" t="s">
        <v>19</v>
      </c>
      <c r="F347" s="247" t="s">
        <v>1135</v>
      </c>
      <c r="G347" s="245"/>
      <c r="H347" s="248">
        <v>8.9700000000000006</v>
      </c>
      <c r="I347" s="249"/>
      <c r="J347" s="245"/>
      <c r="K347" s="245"/>
      <c r="L347" s="250"/>
      <c r="M347" s="251"/>
      <c r="N347" s="252"/>
      <c r="O347" s="252"/>
      <c r="P347" s="252"/>
      <c r="Q347" s="252"/>
      <c r="R347" s="252"/>
      <c r="S347" s="252"/>
      <c r="T347" s="25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4" t="s">
        <v>199</v>
      </c>
      <c r="AU347" s="254" t="s">
        <v>81</v>
      </c>
      <c r="AV347" s="14" t="s">
        <v>81</v>
      </c>
      <c r="AW347" s="14" t="s">
        <v>33</v>
      </c>
      <c r="AX347" s="14" t="s">
        <v>72</v>
      </c>
      <c r="AY347" s="254" t="s">
        <v>187</v>
      </c>
    </row>
    <row r="348" s="13" customFormat="1">
      <c r="A348" s="13"/>
      <c r="B348" s="233"/>
      <c r="C348" s="234"/>
      <c r="D348" s="235" t="s">
        <v>199</v>
      </c>
      <c r="E348" s="236" t="s">
        <v>19</v>
      </c>
      <c r="F348" s="237" t="s">
        <v>1294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199</v>
      </c>
      <c r="AU348" s="243" t="s">
        <v>81</v>
      </c>
      <c r="AV348" s="13" t="s">
        <v>79</v>
      </c>
      <c r="AW348" s="13" t="s">
        <v>33</v>
      </c>
      <c r="AX348" s="13" t="s">
        <v>72</v>
      </c>
      <c r="AY348" s="243" t="s">
        <v>187</v>
      </c>
    </row>
    <row r="349" s="13" customFormat="1">
      <c r="A349" s="13"/>
      <c r="B349" s="233"/>
      <c r="C349" s="234"/>
      <c r="D349" s="235" t="s">
        <v>199</v>
      </c>
      <c r="E349" s="236" t="s">
        <v>19</v>
      </c>
      <c r="F349" s="237" t="s">
        <v>478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199</v>
      </c>
      <c r="AU349" s="243" t="s">
        <v>81</v>
      </c>
      <c r="AV349" s="13" t="s">
        <v>79</v>
      </c>
      <c r="AW349" s="13" t="s">
        <v>33</v>
      </c>
      <c r="AX349" s="13" t="s">
        <v>72</v>
      </c>
      <c r="AY349" s="243" t="s">
        <v>187</v>
      </c>
    </row>
    <row r="350" s="13" customFormat="1">
      <c r="A350" s="13"/>
      <c r="B350" s="233"/>
      <c r="C350" s="234"/>
      <c r="D350" s="235" t="s">
        <v>199</v>
      </c>
      <c r="E350" s="236" t="s">
        <v>19</v>
      </c>
      <c r="F350" s="237" t="s">
        <v>855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199</v>
      </c>
      <c r="AU350" s="243" t="s">
        <v>81</v>
      </c>
      <c r="AV350" s="13" t="s">
        <v>79</v>
      </c>
      <c r="AW350" s="13" t="s">
        <v>33</v>
      </c>
      <c r="AX350" s="13" t="s">
        <v>72</v>
      </c>
      <c r="AY350" s="243" t="s">
        <v>187</v>
      </c>
    </row>
    <row r="351" s="13" customFormat="1">
      <c r="A351" s="13"/>
      <c r="B351" s="233"/>
      <c r="C351" s="234"/>
      <c r="D351" s="235" t="s">
        <v>199</v>
      </c>
      <c r="E351" s="236" t="s">
        <v>19</v>
      </c>
      <c r="F351" s="237" t="s">
        <v>856</v>
      </c>
      <c r="G351" s="234"/>
      <c r="H351" s="236" t="s">
        <v>19</v>
      </c>
      <c r="I351" s="238"/>
      <c r="J351" s="234"/>
      <c r="K351" s="234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199</v>
      </c>
      <c r="AU351" s="243" t="s">
        <v>81</v>
      </c>
      <c r="AV351" s="13" t="s">
        <v>79</v>
      </c>
      <c r="AW351" s="13" t="s">
        <v>33</v>
      </c>
      <c r="AX351" s="13" t="s">
        <v>72</v>
      </c>
      <c r="AY351" s="243" t="s">
        <v>187</v>
      </c>
    </row>
    <row r="352" s="14" customFormat="1">
      <c r="A352" s="14"/>
      <c r="B352" s="244"/>
      <c r="C352" s="245"/>
      <c r="D352" s="235" t="s">
        <v>199</v>
      </c>
      <c r="E352" s="246" t="s">
        <v>19</v>
      </c>
      <c r="F352" s="247" t="s">
        <v>1137</v>
      </c>
      <c r="G352" s="245"/>
      <c r="H352" s="248">
        <v>11.471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199</v>
      </c>
      <c r="AU352" s="254" t="s">
        <v>81</v>
      </c>
      <c r="AV352" s="14" t="s">
        <v>81</v>
      </c>
      <c r="AW352" s="14" t="s">
        <v>33</v>
      </c>
      <c r="AX352" s="14" t="s">
        <v>72</v>
      </c>
      <c r="AY352" s="254" t="s">
        <v>187</v>
      </c>
    </row>
    <row r="353" s="15" customFormat="1">
      <c r="A353" s="15"/>
      <c r="B353" s="255"/>
      <c r="C353" s="256"/>
      <c r="D353" s="235" t="s">
        <v>199</v>
      </c>
      <c r="E353" s="257" t="s">
        <v>19</v>
      </c>
      <c r="F353" s="258" t="s">
        <v>210</v>
      </c>
      <c r="G353" s="256"/>
      <c r="H353" s="259">
        <v>38.215000000000003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5" t="s">
        <v>199</v>
      </c>
      <c r="AU353" s="265" t="s">
        <v>81</v>
      </c>
      <c r="AV353" s="15" t="s">
        <v>195</v>
      </c>
      <c r="AW353" s="15" t="s">
        <v>33</v>
      </c>
      <c r="AX353" s="15" t="s">
        <v>79</v>
      </c>
      <c r="AY353" s="265" t="s">
        <v>187</v>
      </c>
    </row>
    <row r="354" s="2" customFormat="1" ht="16.5" customHeight="1">
      <c r="A354" s="41"/>
      <c r="B354" s="42"/>
      <c r="C354" s="269" t="s">
        <v>761</v>
      </c>
      <c r="D354" s="269" t="s">
        <v>648</v>
      </c>
      <c r="E354" s="270" t="s">
        <v>863</v>
      </c>
      <c r="F354" s="271" t="s">
        <v>864</v>
      </c>
      <c r="G354" s="272" t="s">
        <v>193</v>
      </c>
      <c r="H354" s="273">
        <v>42.036999999999999</v>
      </c>
      <c r="I354" s="274"/>
      <c r="J354" s="275">
        <f>ROUND(I354*H354,2)</f>
        <v>0</v>
      </c>
      <c r="K354" s="271" t="s">
        <v>194</v>
      </c>
      <c r="L354" s="276"/>
      <c r="M354" s="277" t="s">
        <v>19</v>
      </c>
      <c r="N354" s="278" t="s">
        <v>43</v>
      </c>
      <c r="O354" s="87"/>
      <c r="P354" s="224">
        <f>O354*H354</f>
        <v>0</v>
      </c>
      <c r="Q354" s="224">
        <v>2.0000000000000002E-05</v>
      </c>
      <c r="R354" s="224">
        <f>Q354*H354</f>
        <v>0.00084074000000000009</v>
      </c>
      <c r="S354" s="224">
        <v>0</v>
      </c>
      <c r="T354" s="225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6" t="s">
        <v>745</v>
      </c>
      <c r="AT354" s="226" t="s">
        <v>648</v>
      </c>
      <c r="AU354" s="226" t="s">
        <v>81</v>
      </c>
      <c r="AY354" s="20" t="s">
        <v>187</v>
      </c>
      <c r="BE354" s="227">
        <f>IF(N354="základní",J354,0)</f>
        <v>0</v>
      </c>
      <c r="BF354" s="227">
        <f>IF(N354="snížená",J354,0)</f>
        <v>0</v>
      </c>
      <c r="BG354" s="227">
        <f>IF(N354="zákl. přenesená",J354,0)</f>
        <v>0</v>
      </c>
      <c r="BH354" s="227">
        <f>IF(N354="sníž. přenesená",J354,0)</f>
        <v>0</v>
      </c>
      <c r="BI354" s="227">
        <f>IF(N354="nulová",J354,0)</f>
        <v>0</v>
      </c>
      <c r="BJ354" s="20" t="s">
        <v>79</v>
      </c>
      <c r="BK354" s="227">
        <f>ROUND(I354*H354,2)</f>
        <v>0</v>
      </c>
      <c r="BL354" s="20" t="s">
        <v>265</v>
      </c>
      <c r="BM354" s="226" t="s">
        <v>1295</v>
      </c>
    </row>
    <row r="355" s="13" customFormat="1">
      <c r="A355" s="13"/>
      <c r="B355" s="233"/>
      <c r="C355" s="234"/>
      <c r="D355" s="235" t="s">
        <v>199</v>
      </c>
      <c r="E355" s="236" t="s">
        <v>19</v>
      </c>
      <c r="F355" s="237" t="s">
        <v>1290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199</v>
      </c>
      <c r="AU355" s="243" t="s">
        <v>81</v>
      </c>
      <c r="AV355" s="13" t="s">
        <v>79</v>
      </c>
      <c r="AW355" s="13" t="s">
        <v>33</v>
      </c>
      <c r="AX355" s="13" t="s">
        <v>72</v>
      </c>
      <c r="AY355" s="243" t="s">
        <v>187</v>
      </c>
    </row>
    <row r="356" s="13" customFormat="1">
      <c r="A356" s="13"/>
      <c r="B356" s="233"/>
      <c r="C356" s="234"/>
      <c r="D356" s="235" t="s">
        <v>199</v>
      </c>
      <c r="E356" s="236" t="s">
        <v>19</v>
      </c>
      <c r="F356" s="237" t="s">
        <v>474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199</v>
      </c>
      <c r="AU356" s="243" t="s">
        <v>81</v>
      </c>
      <c r="AV356" s="13" t="s">
        <v>79</v>
      </c>
      <c r="AW356" s="13" t="s">
        <v>33</v>
      </c>
      <c r="AX356" s="13" t="s">
        <v>72</v>
      </c>
      <c r="AY356" s="243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855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3" customFormat="1">
      <c r="A358" s="13"/>
      <c r="B358" s="233"/>
      <c r="C358" s="234"/>
      <c r="D358" s="235" t="s">
        <v>199</v>
      </c>
      <c r="E358" s="236" t="s">
        <v>19</v>
      </c>
      <c r="F358" s="237" t="s">
        <v>856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199</v>
      </c>
      <c r="AU358" s="243" t="s">
        <v>81</v>
      </c>
      <c r="AV358" s="13" t="s">
        <v>79</v>
      </c>
      <c r="AW358" s="13" t="s">
        <v>33</v>
      </c>
      <c r="AX358" s="13" t="s">
        <v>72</v>
      </c>
      <c r="AY358" s="243" t="s">
        <v>187</v>
      </c>
    </row>
    <row r="359" s="14" customFormat="1">
      <c r="A359" s="14"/>
      <c r="B359" s="244"/>
      <c r="C359" s="245"/>
      <c r="D359" s="235" t="s">
        <v>199</v>
      </c>
      <c r="E359" s="246" t="s">
        <v>19</v>
      </c>
      <c r="F359" s="247" t="s">
        <v>1097</v>
      </c>
      <c r="G359" s="245"/>
      <c r="H359" s="248">
        <v>6.9749999999999996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199</v>
      </c>
      <c r="AU359" s="254" t="s">
        <v>81</v>
      </c>
      <c r="AV359" s="14" t="s">
        <v>81</v>
      </c>
      <c r="AW359" s="14" t="s">
        <v>33</v>
      </c>
      <c r="AX359" s="14" t="s">
        <v>72</v>
      </c>
      <c r="AY359" s="254" t="s">
        <v>187</v>
      </c>
    </row>
    <row r="360" s="13" customFormat="1">
      <c r="A360" s="13"/>
      <c r="B360" s="233"/>
      <c r="C360" s="234"/>
      <c r="D360" s="235" t="s">
        <v>199</v>
      </c>
      <c r="E360" s="236" t="s">
        <v>19</v>
      </c>
      <c r="F360" s="237" t="s">
        <v>1291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199</v>
      </c>
      <c r="AU360" s="243" t="s">
        <v>81</v>
      </c>
      <c r="AV360" s="13" t="s">
        <v>79</v>
      </c>
      <c r="AW360" s="13" t="s">
        <v>33</v>
      </c>
      <c r="AX360" s="13" t="s">
        <v>72</v>
      </c>
      <c r="AY360" s="243" t="s">
        <v>187</v>
      </c>
    </row>
    <row r="361" s="13" customFormat="1">
      <c r="A361" s="13"/>
      <c r="B361" s="233"/>
      <c r="C361" s="234"/>
      <c r="D361" s="235" t="s">
        <v>199</v>
      </c>
      <c r="E361" s="236" t="s">
        <v>19</v>
      </c>
      <c r="F361" s="237" t="s">
        <v>474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199</v>
      </c>
      <c r="AU361" s="243" t="s">
        <v>81</v>
      </c>
      <c r="AV361" s="13" t="s">
        <v>79</v>
      </c>
      <c r="AW361" s="13" t="s">
        <v>33</v>
      </c>
      <c r="AX361" s="13" t="s">
        <v>72</v>
      </c>
      <c r="AY361" s="243" t="s">
        <v>187</v>
      </c>
    </row>
    <row r="362" s="13" customFormat="1">
      <c r="A362" s="13"/>
      <c r="B362" s="233"/>
      <c r="C362" s="234"/>
      <c r="D362" s="235" t="s">
        <v>199</v>
      </c>
      <c r="E362" s="236" t="s">
        <v>19</v>
      </c>
      <c r="F362" s="237" t="s">
        <v>855</v>
      </c>
      <c r="G362" s="234"/>
      <c r="H362" s="236" t="s">
        <v>19</v>
      </c>
      <c r="I362" s="238"/>
      <c r="J362" s="234"/>
      <c r="K362" s="234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199</v>
      </c>
      <c r="AU362" s="243" t="s">
        <v>81</v>
      </c>
      <c r="AV362" s="13" t="s">
        <v>79</v>
      </c>
      <c r="AW362" s="13" t="s">
        <v>33</v>
      </c>
      <c r="AX362" s="13" t="s">
        <v>72</v>
      </c>
      <c r="AY362" s="243" t="s">
        <v>187</v>
      </c>
    </row>
    <row r="363" s="13" customFormat="1">
      <c r="A363" s="13"/>
      <c r="B363" s="233"/>
      <c r="C363" s="234"/>
      <c r="D363" s="235" t="s">
        <v>199</v>
      </c>
      <c r="E363" s="236" t="s">
        <v>19</v>
      </c>
      <c r="F363" s="237" t="s">
        <v>856</v>
      </c>
      <c r="G363" s="234"/>
      <c r="H363" s="236" t="s">
        <v>19</v>
      </c>
      <c r="I363" s="238"/>
      <c r="J363" s="234"/>
      <c r="K363" s="234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199</v>
      </c>
      <c r="AU363" s="243" t="s">
        <v>81</v>
      </c>
      <c r="AV363" s="13" t="s">
        <v>79</v>
      </c>
      <c r="AW363" s="13" t="s">
        <v>33</v>
      </c>
      <c r="AX363" s="13" t="s">
        <v>72</v>
      </c>
      <c r="AY363" s="243" t="s">
        <v>187</v>
      </c>
    </row>
    <row r="364" s="14" customFormat="1">
      <c r="A364" s="14"/>
      <c r="B364" s="244"/>
      <c r="C364" s="245"/>
      <c r="D364" s="235" t="s">
        <v>199</v>
      </c>
      <c r="E364" s="246" t="s">
        <v>19</v>
      </c>
      <c r="F364" s="247" t="s">
        <v>606</v>
      </c>
      <c r="G364" s="245"/>
      <c r="H364" s="248">
        <v>9.0739999999999998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199</v>
      </c>
      <c r="AU364" s="254" t="s">
        <v>81</v>
      </c>
      <c r="AV364" s="14" t="s">
        <v>81</v>
      </c>
      <c r="AW364" s="14" t="s">
        <v>33</v>
      </c>
      <c r="AX364" s="14" t="s">
        <v>72</v>
      </c>
      <c r="AY364" s="254" t="s">
        <v>187</v>
      </c>
    </row>
    <row r="365" s="13" customFormat="1">
      <c r="A365" s="13"/>
      <c r="B365" s="233"/>
      <c r="C365" s="234"/>
      <c r="D365" s="235" t="s">
        <v>199</v>
      </c>
      <c r="E365" s="236" t="s">
        <v>19</v>
      </c>
      <c r="F365" s="237" t="s">
        <v>1292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199</v>
      </c>
      <c r="AU365" s="243" t="s">
        <v>81</v>
      </c>
      <c r="AV365" s="13" t="s">
        <v>79</v>
      </c>
      <c r="AW365" s="13" t="s">
        <v>33</v>
      </c>
      <c r="AX365" s="13" t="s">
        <v>72</v>
      </c>
      <c r="AY365" s="243" t="s">
        <v>187</v>
      </c>
    </row>
    <row r="366" s="13" customFormat="1">
      <c r="A366" s="13"/>
      <c r="B366" s="233"/>
      <c r="C366" s="234"/>
      <c r="D366" s="235" t="s">
        <v>199</v>
      </c>
      <c r="E366" s="236" t="s">
        <v>19</v>
      </c>
      <c r="F366" s="237" t="s">
        <v>476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199</v>
      </c>
      <c r="AU366" s="243" t="s">
        <v>81</v>
      </c>
      <c r="AV366" s="13" t="s">
        <v>79</v>
      </c>
      <c r="AW366" s="13" t="s">
        <v>33</v>
      </c>
      <c r="AX366" s="13" t="s">
        <v>72</v>
      </c>
      <c r="AY366" s="243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855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3" customFormat="1">
      <c r="A368" s="13"/>
      <c r="B368" s="233"/>
      <c r="C368" s="234"/>
      <c r="D368" s="235" t="s">
        <v>199</v>
      </c>
      <c r="E368" s="236" t="s">
        <v>19</v>
      </c>
      <c r="F368" s="237" t="s">
        <v>856</v>
      </c>
      <c r="G368" s="234"/>
      <c r="H368" s="236" t="s">
        <v>19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199</v>
      </c>
      <c r="AU368" s="243" t="s">
        <v>81</v>
      </c>
      <c r="AV368" s="13" t="s">
        <v>79</v>
      </c>
      <c r="AW368" s="13" t="s">
        <v>33</v>
      </c>
      <c r="AX368" s="13" t="s">
        <v>72</v>
      </c>
      <c r="AY368" s="243" t="s">
        <v>187</v>
      </c>
    </row>
    <row r="369" s="14" customFormat="1">
      <c r="A369" s="14"/>
      <c r="B369" s="244"/>
      <c r="C369" s="245"/>
      <c r="D369" s="235" t="s">
        <v>199</v>
      </c>
      <c r="E369" s="246" t="s">
        <v>19</v>
      </c>
      <c r="F369" s="247" t="s">
        <v>950</v>
      </c>
      <c r="G369" s="245"/>
      <c r="H369" s="248">
        <v>1.7250000000000001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199</v>
      </c>
      <c r="AU369" s="254" t="s">
        <v>81</v>
      </c>
      <c r="AV369" s="14" t="s">
        <v>81</v>
      </c>
      <c r="AW369" s="14" t="s">
        <v>33</v>
      </c>
      <c r="AX369" s="14" t="s">
        <v>72</v>
      </c>
      <c r="AY369" s="254" t="s">
        <v>187</v>
      </c>
    </row>
    <row r="370" s="13" customFormat="1">
      <c r="A370" s="13"/>
      <c r="B370" s="233"/>
      <c r="C370" s="234"/>
      <c r="D370" s="235" t="s">
        <v>199</v>
      </c>
      <c r="E370" s="236" t="s">
        <v>19</v>
      </c>
      <c r="F370" s="237" t="s">
        <v>1293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199</v>
      </c>
      <c r="AU370" s="243" t="s">
        <v>81</v>
      </c>
      <c r="AV370" s="13" t="s">
        <v>79</v>
      </c>
      <c r="AW370" s="13" t="s">
        <v>33</v>
      </c>
      <c r="AX370" s="13" t="s">
        <v>72</v>
      </c>
      <c r="AY370" s="243" t="s">
        <v>187</v>
      </c>
    </row>
    <row r="371" s="13" customFormat="1">
      <c r="A371" s="13"/>
      <c r="B371" s="233"/>
      <c r="C371" s="234"/>
      <c r="D371" s="235" t="s">
        <v>199</v>
      </c>
      <c r="E371" s="236" t="s">
        <v>19</v>
      </c>
      <c r="F371" s="237" t="s">
        <v>478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199</v>
      </c>
      <c r="AU371" s="243" t="s">
        <v>81</v>
      </c>
      <c r="AV371" s="13" t="s">
        <v>79</v>
      </c>
      <c r="AW371" s="13" t="s">
        <v>33</v>
      </c>
      <c r="AX371" s="13" t="s">
        <v>72</v>
      </c>
      <c r="AY371" s="243" t="s">
        <v>187</v>
      </c>
    </row>
    <row r="372" s="13" customFormat="1">
      <c r="A372" s="13"/>
      <c r="B372" s="233"/>
      <c r="C372" s="234"/>
      <c r="D372" s="235" t="s">
        <v>199</v>
      </c>
      <c r="E372" s="236" t="s">
        <v>19</v>
      </c>
      <c r="F372" s="237" t="s">
        <v>855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199</v>
      </c>
      <c r="AU372" s="243" t="s">
        <v>81</v>
      </c>
      <c r="AV372" s="13" t="s">
        <v>79</v>
      </c>
      <c r="AW372" s="13" t="s">
        <v>33</v>
      </c>
      <c r="AX372" s="13" t="s">
        <v>72</v>
      </c>
      <c r="AY372" s="243" t="s">
        <v>187</v>
      </c>
    </row>
    <row r="373" s="13" customFormat="1">
      <c r="A373" s="13"/>
      <c r="B373" s="233"/>
      <c r="C373" s="234"/>
      <c r="D373" s="235" t="s">
        <v>199</v>
      </c>
      <c r="E373" s="236" t="s">
        <v>19</v>
      </c>
      <c r="F373" s="237" t="s">
        <v>856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199</v>
      </c>
      <c r="AU373" s="243" t="s">
        <v>81</v>
      </c>
      <c r="AV373" s="13" t="s">
        <v>79</v>
      </c>
      <c r="AW373" s="13" t="s">
        <v>33</v>
      </c>
      <c r="AX373" s="13" t="s">
        <v>72</v>
      </c>
      <c r="AY373" s="243" t="s">
        <v>187</v>
      </c>
    </row>
    <row r="374" s="14" customFormat="1">
      <c r="A374" s="14"/>
      <c r="B374" s="244"/>
      <c r="C374" s="245"/>
      <c r="D374" s="235" t="s">
        <v>199</v>
      </c>
      <c r="E374" s="246" t="s">
        <v>19</v>
      </c>
      <c r="F374" s="247" t="s">
        <v>1135</v>
      </c>
      <c r="G374" s="245"/>
      <c r="H374" s="248">
        <v>8.9700000000000006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199</v>
      </c>
      <c r="AU374" s="254" t="s">
        <v>81</v>
      </c>
      <c r="AV374" s="14" t="s">
        <v>81</v>
      </c>
      <c r="AW374" s="14" t="s">
        <v>33</v>
      </c>
      <c r="AX374" s="14" t="s">
        <v>72</v>
      </c>
      <c r="AY374" s="254" t="s">
        <v>187</v>
      </c>
    </row>
    <row r="375" s="13" customFormat="1">
      <c r="A375" s="13"/>
      <c r="B375" s="233"/>
      <c r="C375" s="234"/>
      <c r="D375" s="235" t="s">
        <v>199</v>
      </c>
      <c r="E375" s="236" t="s">
        <v>19</v>
      </c>
      <c r="F375" s="237" t="s">
        <v>1294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199</v>
      </c>
      <c r="AU375" s="243" t="s">
        <v>81</v>
      </c>
      <c r="AV375" s="13" t="s">
        <v>79</v>
      </c>
      <c r="AW375" s="13" t="s">
        <v>33</v>
      </c>
      <c r="AX375" s="13" t="s">
        <v>72</v>
      </c>
      <c r="AY375" s="243" t="s">
        <v>187</v>
      </c>
    </row>
    <row r="376" s="13" customFormat="1">
      <c r="A376" s="13"/>
      <c r="B376" s="233"/>
      <c r="C376" s="234"/>
      <c r="D376" s="235" t="s">
        <v>199</v>
      </c>
      <c r="E376" s="236" t="s">
        <v>19</v>
      </c>
      <c r="F376" s="237" t="s">
        <v>478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199</v>
      </c>
      <c r="AU376" s="243" t="s">
        <v>81</v>
      </c>
      <c r="AV376" s="13" t="s">
        <v>79</v>
      </c>
      <c r="AW376" s="13" t="s">
        <v>33</v>
      </c>
      <c r="AX376" s="13" t="s">
        <v>72</v>
      </c>
      <c r="AY376" s="243" t="s">
        <v>187</v>
      </c>
    </row>
    <row r="377" s="13" customFormat="1">
      <c r="A377" s="13"/>
      <c r="B377" s="233"/>
      <c r="C377" s="234"/>
      <c r="D377" s="235" t="s">
        <v>199</v>
      </c>
      <c r="E377" s="236" t="s">
        <v>19</v>
      </c>
      <c r="F377" s="237" t="s">
        <v>855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199</v>
      </c>
      <c r="AU377" s="243" t="s">
        <v>81</v>
      </c>
      <c r="AV377" s="13" t="s">
        <v>79</v>
      </c>
      <c r="AW377" s="13" t="s">
        <v>33</v>
      </c>
      <c r="AX377" s="13" t="s">
        <v>72</v>
      </c>
      <c r="AY377" s="243" t="s">
        <v>187</v>
      </c>
    </row>
    <row r="378" s="13" customFormat="1">
      <c r="A378" s="13"/>
      <c r="B378" s="233"/>
      <c r="C378" s="234"/>
      <c r="D378" s="235" t="s">
        <v>199</v>
      </c>
      <c r="E378" s="236" t="s">
        <v>19</v>
      </c>
      <c r="F378" s="237" t="s">
        <v>856</v>
      </c>
      <c r="G378" s="234"/>
      <c r="H378" s="236" t="s">
        <v>19</v>
      </c>
      <c r="I378" s="238"/>
      <c r="J378" s="234"/>
      <c r="K378" s="234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199</v>
      </c>
      <c r="AU378" s="243" t="s">
        <v>81</v>
      </c>
      <c r="AV378" s="13" t="s">
        <v>79</v>
      </c>
      <c r="AW378" s="13" t="s">
        <v>33</v>
      </c>
      <c r="AX378" s="13" t="s">
        <v>72</v>
      </c>
      <c r="AY378" s="243" t="s">
        <v>187</v>
      </c>
    </row>
    <row r="379" s="14" customFormat="1">
      <c r="A379" s="14"/>
      <c r="B379" s="244"/>
      <c r="C379" s="245"/>
      <c r="D379" s="235" t="s">
        <v>199</v>
      </c>
      <c r="E379" s="246" t="s">
        <v>19</v>
      </c>
      <c r="F379" s="247" t="s">
        <v>1137</v>
      </c>
      <c r="G379" s="245"/>
      <c r="H379" s="248">
        <v>11.471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199</v>
      </c>
      <c r="AU379" s="254" t="s">
        <v>81</v>
      </c>
      <c r="AV379" s="14" t="s">
        <v>81</v>
      </c>
      <c r="AW379" s="14" t="s">
        <v>33</v>
      </c>
      <c r="AX379" s="14" t="s">
        <v>72</v>
      </c>
      <c r="AY379" s="254" t="s">
        <v>187</v>
      </c>
    </row>
    <row r="380" s="15" customFormat="1">
      <c r="A380" s="15"/>
      <c r="B380" s="255"/>
      <c r="C380" s="256"/>
      <c r="D380" s="235" t="s">
        <v>199</v>
      </c>
      <c r="E380" s="257" t="s">
        <v>19</v>
      </c>
      <c r="F380" s="258" t="s">
        <v>210</v>
      </c>
      <c r="G380" s="256"/>
      <c r="H380" s="259">
        <v>38.215000000000003</v>
      </c>
      <c r="I380" s="260"/>
      <c r="J380" s="256"/>
      <c r="K380" s="256"/>
      <c r="L380" s="261"/>
      <c r="M380" s="262"/>
      <c r="N380" s="263"/>
      <c r="O380" s="263"/>
      <c r="P380" s="263"/>
      <c r="Q380" s="263"/>
      <c r="R380" s="263"/>
      <c r="S380" s="263"/>
      <c r="T380" s="264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5" t="s">
        <v>199</v>
      </c>
      <c r="AU380" s="265" t="s">
        <v>81</v>
      </c>
      <c r="AV380" s="15" t="s">
        <v>195</v>
      </c>
      <c r="AW380" s="15" t="s">
        <v>33</v>
      </c>
      <c r="AX380" s="15" t="s">
        <v>79</v>
      </c>
      <c r="AY380" s="265" t="s">
        <v>187</v>
      </c>
    </row>
    <row r="381" s="14" customFormat="1">
      <c r="A381" s="14"/>
      <c r="B381" s="244"/>
      <c r="C381" s="245"/>
      <c r="D381" s="235" t="s">
        <v>199</v>
      </c>
      <c r="E381" s="245"/>
      <c r="F381" s="247" t="s">
        <v>1139</v>
      </c>
      <c r="G381" s="245"/>
      <c r="H381" s="248">
        <v>42.036999999999999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199</v>
      </c>
      <c r="AU381" s="254" t="s">
        <v>81</v>
      </c>
      <c r="AV381" s="14" t="s">
        <v>81</v>
      </c>
      <c r="AW381" s="14" t="s">
        <v>4</v>
      </c>
      <c r="AX381" s="14" t="s">
        <v>79</v>
      </c>
      <c r="AY381" s="254" t="s">
        <v>187</v>
      </c>
    </row>
    <row r="382" s="2" customFormat="1" ht="24.15" customHeight="1">
      <c r="A382" s="41"/>
      <c r="B382" s="42"/>
      <c r="C382" s="215" t="s">
        <v>7</v>
      </c>
      <c r="D382" s="215" t="s">
        <v>190</v>
      </c>
      <c r="E382" s="216" t="s">
        <v>868</v>
      </c>
      <c r="F382" s="217" t="s">
        <v>869</v>
      </c>
      <c r="G382" s="218" t="s">
        <v>193</v>
      </c>
      <c r="H382" s="219">
        <v>12.57</v>
      </c>
      <c r="I382" s="220"/>
      <c r="J382" s="221">
        <f>ROUND(I382*H382,2)</f>
        <v>0</v>
      </c>
      <c r="K382" s="217" t="s">
        <v>194</v>
      </c>
      <c r="L382" s="47"/>
      <c r="M382" s="222" t="s">
        <v>19</v>
      </c>
      <c r="N382" s="223" t="s">
        <v>43</v>
      </c>
      <c r="O382" s="87"/>
      <c r="P382" s="224">
        <f>O382*H382</f>
        <v>0</v>
      </c>
      <c r="Q382" s="224">
        <v>0</v>
      </c>
      <c r="R382" s="224">
        <f>Q382*H382</f>
        <v>0</v>
      </c>
      <c r="S382" s="224">
        <v>3.0000000000000001E-05</v>
      </c>
      <c r="T382" s="225">
        <f>S382*H382</f>
        <v>0.0003771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6" t="s">
        <v>265</v>
      </c>
      <c r="AT382" s="226" t="s">
        <v>190</v>
      </c>
      <c r="AU382" s="226" t="s">
        <v>81</v>
      </c>
      <c r="AY382" s="20" t="s">
        <v>187</v>
      </c>
      <c r="BE382" s="227">
        <f>IF(N382="základní",J382,0)</f>
        <v>0</v>
      </c>
      <c r="BF382" s="227">
        <f>IF(N382="snížená",J382,0)</f>
        <v>0</v>
      </c>
      <c r="BG382" s="227">
        <f>IF(N382="zákl. přenesená",J382,0)</f>
        <v>0</v>
      </c>
      <c r="BH382" s="227">
        <f>IF(N382="sníž. přenesená",J382,0)</f>
        <v>0</v>
      </c>
      <c r="BI382" s="227">
        <f>IF(N382="nulová",J382,0)</f>
        <v>0</v>
      </c>
      <c r="BJ382" s="20" t="s">
        <v>79</v>
      </c>
      <c r="BK382" s="227">
        <f>ROUND(I382*H382,2)</f>
        <v>0</v>
      </c>
      <c r="BL382" s="20" t="s">
        <v>265</v>
      </c>
      <c r="BM382" s="226" t="s">
        <v>1296</v>
      </c>
    </row>
    <row r="383" s="2" customFormat="1">
      <c r="A383" s="41"/>
      <c r="B383" s="42"/>
      <c r="C383" s="43"/>
      <c r="D383" s="228" t="s">
        <v>197</v>
      </c>
      <c r="E383" s="43"/>
      <c r="F383" s="229" t="s">
        <v>871</v>
      </c>
      <c r="G383" s="43"/>
      <c r="H383" s="43"/>
      <c r="I383" s="230"/>
      <c r="J383" s="43"/>
      <c r="K383" s="43"/>
      <c r="L383" s="47"/>
      <c r="M383" s="231"/>
      <c r="N383" s="232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197</v>
      </c>
      <c r="AU383" s="20" t="s">
        <v>81</v>
      </c>
    </row>
    <row r="384" s="13" customFormat="1">
      <c r="A384" s="13"/>
      <c r="B384" s="233"/>
      <c r="C384" s="234"/>
      <c r="D384" s="235" t="s">
        <v>199</v>
      </c>
      <c r="E384" s="236" t="s">
        <v>19</v>
      </c>
      <c r="F384" s="237" t="s">
        <v>1297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199</v>
      </c>
      <c r="AU384" s="243" t="s">
        <v>81</v>
      </c>
      <c r="AV384" s="13" t="s">
        <v>79</v>
      </c>
      <c r="AW384" s="13" t="s">
        <v>33</v>
      </c>
      <c r="AX384" s="13" t="s">
        <v>72</v>
      </c>
      <c r="AY384" s="243" t="s">
        <v>187</v>
      </c>
    </row>
    <row r="385" s="13" customFormat="1">
      <c r="A385" s="13"/>
      <c r="B385" s="233"/>
      <c r="C385" s="234"/>
      <c r="D385" s="235" t="s">
        <v>199</v>
      </c>
      <c r="E385" s="236" t="s">
        <v>19</v>
      </c>
      <c r="F385" s="237" t="s">
        <v>474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199</v>
      </c>
      <c r="AU385" s="243" t="s">
        <v>81</v>
      </c>
      <c r="AV385" s="13" t="s">
        <v>79</v>
      </c>
      <c r="AW385" s="13" t="s">
        <v>33</v>
      </c>
      <c r="AX385" s="13" t="s">
        <v>72</v>
      </c>
      <c r="AY385" s="243" t="s">
        <v>187</v>
      </c>
    </row>
    <row r="386" s="13" customFormat="1">
      <c r="A386" s="13"/>
      <c r="B386" s="233"/>
      <c r="C386" s="234"/>
      <c r="D386" s="235" t="s">
        <v>199</v>
      </c>
      <c r="E386" s="236" t="s">
        <v>19</v>
      </c>
      <c r="F386" s="237" t="s">
        <v>855</v>
      </c>
      <c r="G386" s="234"/>
      <c r="H386" s="236" t="s">
        <v>19</v>
      </c>
      <c r="I386" s="238"/>
      <c r="J386" s="234"/>
      <c r="K386" s="234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199</v>
      </c>
      <c r="AU386" s="243" t="s">
        <v>81</v>
      </c>
      <c r="AV386" s="13" t="s">
        <v>79</v>
      </c>
      <c r="AW386" s="13" t="s">
        <v>33</v>
      </c>
      <c r="AX386" s="13" t="s">
        <v>72</v>
      </c>
      <c r="AY386" s="243" t="s">
        <v>187</v>
      </c>
    </row>
    <row r="387" s="13" customFormat="1">
      <c r="A387" s="13"/>
      <c r="B387" s="233"/>
      <c r="C387" s="234"/>
      <c r="D387" s="235" t="s">
        <v>199</v>
      </c>
      <c r="E387" s="236" t="s">
        <v>19</v>
      </c>
      <c r="F387" s="237" t="s">
        <v>1142</v>
      </c>
      <c r="G387" s="234"/>
      <c r="H387" s="236" t="s">
        <v>19</v>
      </c>
      <c r="I387" s="238"/>
      <c r="J387" s="234"/>
      <c r="K387" s="234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199</v>
      </c>
      <c r="AU387" s="243" t="s">
        <v>81</v>
      </c>
      <c r="AV387" s="13" t="s">
        <v>79</v>
      </c>
      <c r="AW387" s="13" t="s">
        <v>33</v>
      </c>
      <c r="AX387" s="13" t="s">
        <v>72</v>
      </c>
      <c r="AY387" s="243" t="s">
        <v>187</v>
      </c>
    </row>
    <row r="388" s="14" customFormat="1">
      <c r="A388" s="14"/>
      <c r="B388" s="244"/>
      <c r="C388" s="245"/>
      <c r="D388" s="235" t="s">
        <v>199</v>
      </c>
      <c r="E388" s="246" t="s">
        <v>19</v>
      </c>
      <c r="F388" s="247" t="s">
        <v>1143</v>
      </c>
      <c r="G388" s="245"/>
      <c r="H388" s="248">
        <v>1.44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199</v>
      </c>
      <c r="AU388" s="254" t="s">
        <v>81</v>
      </c>
      <c r="AV388" s="14" t="s">
        <v>81</v>
      </c>
      <c r="AW388" s="14" t="s">
        <v>33</v>
      </c>
      <c r="AX388" s="14" t="s">
        <v>72</v>
      </c>
      <c r="AY388" s="254" t="s">
        <v>187</v>
      </c>
    </row>
    <row r="389" s="13" customFormat="1">
      <c r="A389" s="13"/>
      <c r="B389" s="233"/>
      <c r="C389" s="234"/>
      <c r="D389" s="235" t="s">
        <v>199</v>
      </c>
      <c r="E389" s="236" t="s">
        <v>19</v>
      </c>
      <c r="F389" s="237" t="s">
        <v>1298</v>
      </c>
      <c r="G389" s="234"/>
      <c r="H389" s="236" t="s">
        <v>19</v>
      </c>
      <c r="I389" s="238"/>
      <c r="J389" s="234"/>
      <c r="K389" s="234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199</v>
      </c>
      <c r="AU389" s="243" t="s">
        <v>81</v>
      </c>
      <c r="AV389" s="13" t="s">
        <v>79</v>
      </c>
      <c r="AW389" s="13" t="s">
        <v>33</v>
      </c>
      <c r="AX389" s="13" t="s">
        <v>72</v>
      </c>
      <c r="AY389" s="243" t="s">
        <v>187</v>
      </c>
    </row>
    <row r="390" s="13" customFormat="1">
      <c r="A390" s="13"/>
      <c r="B390" s="233"/>
      <c r="C390" s="234"/>
      <c r="D390" s="235" t="s">
        <v>199</v>
      </c>
      <c r="E390" s="236" t="s">
        <v>19</v>
      </c>
      <c r="F390" s="237" t="s">
        <v>478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199</v>
      </c>
      <c r="AU390" s="243" t="s">
        <v>81</v>
      </c>
      <c r="AV390" s="13" t="s">
        <v>79</v>
      </c>
      <c r="AW390" s="13" t="s">
        <v>33</v>
      </c>
      <c r="AX390" s="13" t="s">
        <v>72</v>
      </c>
      <c r="AY390" s="243" t="s">
        <v>187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855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3" customFormat="1">
      <c r="A392" s="13"/>
      <c r="B392" s="233"/>
      <c r="C392" s="234"/>
      <c r="D392" s="235" t="s">
        <v>199</v>
      </c>
      <c r="E392" s="236" t="s">
        <v>19</v>
      </c>
      <c r="F392" s="237" t="s">
        <v>1142</v>
      </c>
      <c r="G392" s="234"/>
      <c r="H392" s="236" t="s">
        <v>19</v>
      </c>
      <c r="I392" s="238"/>
      <c r="J392" s="234"/>
      <c r="K392" s="234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199</v>
      </c>
      <c r="AU392" s="243" t="s">
        <v>81</v>
      </c>
      <c r="AV392" s="13" t="s">
        <v>79</v>
      </c>
      <c r="AW392" s="13" t="s">
        <v>33</v>
      </c>
      <c r="AX392" s="13" t="s">
        <v>72</v>
      </c>
      <c r="AY392" s="243" t="s">
        <v>187</v>
      </c>
    </row>
    <row r="393" s="14" customFormat="1">
      <c r="A393" s="14"/>
      <c r="B393" s="244"/>
      <c r="C393" s="245"/>
      <c r="D393" s="235" t="s">
        <v>199</v>
      </c>
      <c r="E393" s="246" t="s">
        <v>19</v>
      </c>
      <c r="F393" s="247" t="s">
        <v>1143</v>
      </c>
      <c r="G393" s="245"/>
      <c r="H393" s="248">
        <v>1.44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199</v>
      </c>
      <c r="AU393" s="254" t="s">
        <v>81</v>
      </c>
      <c r="AV393" s="14" t="s">
        <v>81</v>
      </c>
      <c r="AW393" s="14" t="s">
        <v>33</v>
      </c>
      <c r="AX393" s="14" t="s">
        <v>72</v>
      </c>
      <c r="AY393" s="254" t="s">
        <v>187</v>
      </c>
    </row>
    <row r="394" s="16" customFormat="1">
      <c r="A394" s="16"/>
      <c r="B394" s="279"/>
      <c r="C394" s="280"/>
      <c r="D394" s="235" t="s">
        <v>199</v>
      </c>
      <c r="E394" s="281" t="s">
        <v>19</v>
      </c>
      <c r="F394" s="282" t="s">
        <v>763</v>
      </c>
      <c r="G394" s="280"/>
      <c r="H394" s="283">
        <v>2.8799999999999999</v>
      </c>
      <c r="I394" s="284"/>
      <c r="J394" s="280"/>
      <c r="K394" s="280"/>
      <c r="L394" s="285"/>
      <c r="M394" s="286"/>
      <c r="N394" s="287"/>
      <c r="O394" s="287"/>
      <c r="P394" s="287"/>
      <c r="Q394" s="287"/>
      <c r="R394" s="287"/>
      <c r="S394" s="287"/>
      <c r="T394" s="288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T394" s="289" t="s">
        <v>199</v>
      </c>
      <c r="AU394" s="289" t="s">
        <v>81</v>
      </c>
      <c r="AV394" s="16" t="s">
        <v>230</v>
      </c>
      <c r="AW394" s="16" t="s">
        <v>33</v>
      </c>
      <c r="AX394" s="16" t="s">
        <v>72</v>
      </c>
      <c r="AY394" s="289" t="s">
        <v>187</v>
      </c>
    </row>
    <row r="395" s="13" customFormat="1">
      <c r="A395" s="13"/>
      <c r="B395" s="233"/>
      <c r="C395" s="234"/>
      <c r="D395" s="235" t="s">
        <v>199</v>
      </c>
      <c r="E395" s="236" t="s">
        <v>19</v>
      </c>
      <c r="F395" s="237" t="s">
        <v>1299</v>
      </c>
      <c r="G395" s="234"/>
      <c r="H395" s="236" t="s">
        <v>19</v>
      </c>
      <c r="I395" s="238"/>
      <c r="J395" s="234"/>
      <c r="K395" s="234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199</v>
      </c>
      <c r="AU395" s="243" t="s">
        <v>81</v>
      </c>
      <c r="AV395" s="13" t="s">
        <v>79</v>
      </c>
      <c r="AW395" s="13" t="s">
        <v>33</v>
      </c>
      <c r="AX395" s="13" t="s">
        <v>72</v>
      </c>
      <c r="AY395" s="243" t="s">
        <v>187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474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3" customFormat="1">
      <c r="A397" s="13"/>
      <c r="B397" s="233"/>
      <c r="C397" s="234"/>
      <c r="D397" s="235" t="s">
        <v>199</v>
      </c>
      <c r="E397" s="236" t="s">
        <v>19</v>
      </c>
      <c r="F397" s="237" t="s">
        <v>855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199</v>
      </c>
      <c r="AU397" s="243" t="s">
        <v>81</v>
      </c>
      <c r="AV397" s="13" t="s">
        <v>79</v>
      </c>
      <c r="AW397" s="13" t="s">
        <v>33</v>
      </c>
      <c r="AX397" s="13" t="s">
        <v>72</v>
      </c>
      <c r="AY397" s="243" t="s">
        <v>187</v>
      </c>
    </row>
    <row r="398" s="13" customFormat="1">
      <c r="A398" s="13"/>
      <c r="B398" s="233"/>
      <c r="C398" s="234"/>
      <c r="D398" s="235" t="s">
        <v>199</v>
      </c>
      <c r="E398" s="236" t="s">
        <v>19</v>
      </c>
      <c r="F398" s="237" t="s">
        <v>873</v>
      </c>
      <c r="G398" s="234"/>
      <c r="H398" s="236" t="s">
        <v>19</v>
      </c>
      <c r="I398" s="238"/>
      <c r="J398" s="234"/>
      <c r="K398" s="234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199</v>
      </c>
      <c r="AU398" s="243" t="s">
        <v>81</v>
      </c>
      <c r="AV398" s="13" t="s">
        <v>79</v>
      </c>
      <c r="AW398" s="13" t="s">
        <v>33</v>
      </c>
      <c r="AX398" s="13" t="s">
        <v>72</v>
      </c>
      <c r="AY398" s="243" t="s">
        <v>187</v>
      </c>
    </row>
    <row r="399" s="14" customFormat="1">
      <c r="A399" s="14"/>
      <c r="B399" s="244"/>
      <c r="C399" s="245"/>
      <c r="D399" s="235" t="s">
        <v>199</v>
      </c>
      <c r="E399" s="246" t="s">
        <v>19</v>
      </c>
      <c r="F399" s="247" t="s">
        <v>1046</v>
      </c>
      <c r="G399" s="245"/>
      <c r="H399" s="248">
        <v>2.9550000000000001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199</v>
      </c>
      <c r="AU399" s="254" t="s">
        <v>81</v>
      </c>
      <c r="AV399" s="14" t="s">
        <v>81</v>
      </c>
      <c r="AW399" s="14" t="s">
        <v>33</v>
      </c>
      <c r="AX399" s="14" t="s">
        <v>72</v>
      </c>
      <c r="AY399" s="254" t="s">
        <v>187</v>
      </c>
    </row>
    <row r="400" s="13" customFormat="1">
      <c r="A400" s="13"/>
      <c r="B400" s="233"/>
      <c r="C400" s="234"/>
      <c r="D400" s="235" t="s">
        <v>199</v>
      </c>
      <c r="E400" s="236" t="s">
        <v>19</v>
      </c>
      <c r="F400" s="237" t="s">
        <v>1300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199</v>
      </c>
      <c r="AU400" s="243" t="s">
        <v>81</v>
      </c>
      <c r="AV400" s="13" t="s">
        <v>79</v>
      </c>
      <c r="AW400" s="13" t="s">
        <v>33</v>
      </c>
      <c r="AX400" s="13" t="s">
        <v>72</v>
      </c>
      <c r="AY400" s="243" t="s">
        <v>187</v>
      </c>
    </row>
    <row r="401" s="13" customFormat="1">
      <c r="A401" s="13"/>
      <c r="B401" s="233"/>
      <c r="C401" s="234"/>
      <c r="D401" s="235" t="s">
        <v>199</v>
      </c>
      <c r="E401" s="236" t="s">
        <v>19</v>
      </c>
      <c r="F401" s="237" t="s">
        <v>474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199</v>
      </c>
      <c r="AU401" s="243" t="s">
        <v>81</v>
      </c>
      <c r="AV401" s="13" t="s">
        <v>79</v>
      </c>
      <c r="AW401" s="13" t="s">
        <v>33</v>
      </c>
      <c r="AX401" s="13" t="s">
        <v>72</v>
      </c>
      <c r="AY401" s="243" t="s">
        <v>187</v>
      </c>
    </row>
    <row r="402" s="13" customFormat="1">
      <c r="A402" s="13"/>
      <c r="B402" s="233"/>
      <c r="C402" s="234"/>
      <c r="D402" s="235" t="s">
        <v>199</v>
      </c>
      <c r="E402" s="236" t="s">
        <v>19</v>
      </c>
      <c r="F402" s="237" t="s">
        <v>855</v>
      </c>
      <c r="G402" s="234"/>
      <c r="H402" s="236" t="s">
        <v>19</v>
      </c>
      <c r="I402" s="238"/>
      <c r="J402" s="234"/>
      <c r="K402" s="234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199</v>
      </c>
      <c r="AU402" s="243" t="s">
        <v>81</v>
      </c>
      <c r="AV402" s="13" t="s">
        <v>79</v>
      </c>
      <c r="AW402" s="13" t="s">
        <v>33</v>
      </c>
      <c r="AX402" s="13" t="s">
        <v>72</v>
      </c>
      <c r="AY402" s="243" t="s">
        <v>187</v>
      </c>
    </row>
    <row r="403" s="13" customFormat="1">
      <c r="A403" s="13"/>
      <c r="B403" s="233"/>
      <c r="C403" s="234"/>
      <c r="D403" s="235" t="s">
        <v>199</v>
      </c>
      <c r="E403" s="236" t="s">
        <v>19</v>
      </c>
      <c r="F403" s="237" t="s">
        <v>873</v>
      </c>
      <c r="G403" s="234"/>
      <c r="H403" s="236" t="s">
        <v>19</v>
      </c>
      <c r="I403" s="238"/>
      <c r="J403" s="234"/>
      <c r="K403" s="234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199</v>
      </c>
      <c r="AU403" s="243" t="s">
        <v>81</v>
      </c>
      <c r="AV403" s="13" t="s">
        <v>79</v>
      </c>
      <c r="AW403" s="13" t="s">
        <v>33</v>
      </c>
      <c r="AX403" s="13" t="s">
        <v>72</v>
      </c>
      <c r="AY403" s="243" t="s">
        <v>187</v>
      </c>
    </row>
    <row r="404" s="14" customFormat="1">
      <c r="A404" s="14"/>
      <c r="B404" s="244"/>
      <c r="C404" s="245"/>
      <c r="D404" s="235" t="s">
        <v>199</v>
      </c>
      <c r="E404" s="246" t="s">
        <v>19</v>
      </c>
      <c r="F404" s="247" t="s">
        <v>1147</v>
      </c>
      <c r="G404" s="245"/>
      <c r="H404" s="248">
        <v>1.8899999999999999</v>
      </c>
      <c r="I404" s="249"/>
      <c r="J404" s="245"/>
      <c r="K404" s="245"/>
      <c r="L404" s="250"/>
      <c r="M404" s="251"/>
      <c r="N404" s="252"/>
      <c r="O404" s="252"/>
      <c r="P404" s="252"/>
      <c r="Q404" s="252"/>
      <c r="R404" s="252"/>
      <c r="S404" s="252"/>
      <c r="T404" s="25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4" t="s">
        <v>199</v>
      </c>
      <c r="AU404" s="254" t="s">
        <v>81</v>
      </c>
      <c r="AV404" s="14" t="s">
        <v>81</v>
      </c>
      <c r="AW404" s="14" t="s">
        <v>33</v>
      </c>
      <c r="AX404" s="14" t="s">
        <v>72</v>
      </c>
      <c r="AY404" s="254" t="s">
        <v>187</v>
      </c>
    </row>
    <row r="405" s="13" customFormat="1">
      <c r="A405" s="13"/>
      <c r="B405" s="233"/>
      <c r="C405" s="234"/>
      <c r="D405" s="235" t="s">
        <v>199</v>
      </c>
      <c r="E405" s="236" t="s">
        <v>19</v>
      </c>
      <c r="F405" s="237" t="s">
        <v>1301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199</v>
      </c>
      <c r="AU405" s="243" t="s">
        <v>81</v>
      </c>
      <c r="AV405" s="13" t="s">
        <v>79</v>
      </c>
      <c r="AW405" s="13" t="s">
        <v>33</v>
      </c>
      <c r="AX405" s="13" t="s">
        <v>72</v>
      </c>
      <c r="AY405" s="243" t="s">
        <v>187</v>
      </c>
    </row>
    <row r="406" s="13" customFormat="1">
      <c r="A406" s="13"/>
      <c r="B406" s="233"/>
      <c r="C406" s="234"/>
      <c r="D406" s="235" t="s">
        <v>199</v>
      </c>
      <c r="E406" s="236" t="s">
        <v>19</v>
      </c>
      <c r="F406" s="237" t="s">
        <v>476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199</v>
      </c>
      <c r="AU406" s="243" t="s">
        <v>81</v>
      </c>
      <c r="AV406" s="13" t="s">
        <v>79</v>
      </c>
      <c r="AW406" s="13" t="s">
        <v>33</v>
      </c>
      <c r="AX406" s="13" t="s">
        <v>72</v>
      </c>
      <c r="AY406" s="243" t="s">
        <v>187</v>
      </c>
    </row>
    <row r="407" s="13" customFormat="1">
      <c r="A407" s="13"/>
      <c r="B407" s="233"/>
      <c r="C407" s="234"/>
      <c r="D407" s="235" t="s">
        <v>199</v>
      </c>
      <c r="E407" s="236" t="s">
        <v>19</v>
      </c>
      <c r="F407" s="237" t="s">
        <v>855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199</v>
      </c>
      <c r="AU407" s="243" t="s">
        <v>81</v>
      </c>
      <c r="AV407" s="13" t="s">
        <v>79</v>
      </c>
      <c r="AW407" s="13" t="s">
        <v>33</v>
      </c>
      <c r="AX407" s="13" t="s">
        <v>72</v>
      </c>
      <c r="AY407" s="243" t="s">
        <v>187</v>
      </c>
    </row>
    <row r="408" s="13" customFormat="1">
      <c r="A408" s="13"/>
      <c r="B408" s="233"/>
      <c r="C408" s="234"/>
      <c r="D408" s="235" t="s">
        <v>199</v>
      </c>
      <c r="E408" s="236" t="s">
        <v>19</v>
      </c>
      <c r="F408" s="237" t="s">
        <v>873</v>
      </c>
      <c r="G408" s="234"/>
      <c r="H408" s="236" t="s">
        <v>19</v>
      </c>
      <c r="I408" s="238"/>
      <c r="J408" s="234"/>
      <c r="K408" s="234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199</v>
      </c>
      <c r="AU408" s="243" t="s">
        <v>81</v>
      </c>
      <c r="AV408" s="13" t="s">
        <v>79</v>
      </c>
      <c r="AW408" s="13" t="s">
        <v>33</v>
      </c>
      <c r="AX408" s="13" t="s">
        <v>72</v>
      </c>
      <c r="AY408" s="243" t="s">
        <v>187</v>
      </c>
    </row>
    <row r="409" s="14" customFormat="1">
      <c r="A409" s="14"/>
      <c r="B409" s="244"/>
      <c r="C409" s="245"/>
      <c r="D409" s="235" t="s">
        <v>199</v>
      </c>
      <c r="E409" s="246" t="s">
        <v>19</v>
      </c>
      <c r="F409" s="247" t="s">
        <v>209</v>
      </c>
      <c r="G409" s="245"/>
      <c r="H409" s="248">
        <v>1.1819999999999999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199</v>
      </c>
      <c r="AU409" s="254" t="s">
        <v>81</v>
      </c>
      <c r="AV409" s="14" t="s">
        <v>81</v>
      </c>
      <c r="AW409" s="14" t="s">
        <v>33</v>
      </c>
      <c r="AX409" s="14" t="s">
        <v>72</v>
      </c>
      <c r="AY409" s="254" t="s">
        <v>187</v>
      </c>
    </row>
    <row r="410" s="13" customFormat="1">
      <c r="A410" s="13"/>
      <c r="B410" s="233"/>
      <c r="C410" s="234"/>
      <c r="D410" s="235" t="s">
        <v>199</v>
      </c>
      <c r="E410" s="236" t="s">
        <v>19</v>
      </c>
      <c r="F410" s="237" t="s">
        <v>1302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199</v>
      </c>
      <c r="AU410" s="243" t="s">
        <v>81</v>
      </c>
      <c r="AV410" s="13" t="s">
        <v>79</v>
      </c>
      <c r="AW410" s="13" t="s">
        <v>33</v>
      </c>
      <c r="AX410" s="13" t="s">
        <v>72</v>
      </c>
      <c r="AY410" s="243" t="s">
        <v>187</v>
      </c>
    </row>
    <row r="411" s="13" customFormat="1">
      <c r="A411" s="13"/>
      <c r="B411" s="233"/>
      <c r="C411" s="234"/>
      <c r="D411" s="235" t="s">
        <v>199</v>
      </c>
      <c r="E411" s="236" t="s">
        <v>19</v>
      </c>
      <c r="F411" s="237" t="s">
        <v>478</v>
      </c>
      <c r="G411" s="234"/>
      <c r="H411" s="236" t="s">
        <v>19</v>
      </c>
      <c r="I411" s="238"/>
      <c r="J411" s="234"/>
      <c r="K411" s="234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199</v>
      </c>
      <c r="AU411" s="243" t="s">
        <v>81</v>
      </c>
      <c r="AV411" s="13" t="s">
        <v>79</v>
      </c>
      <c r="AW411" s="13" t="s">
        <v>33</v>
      </c>
      <c r="AX411" s="13" t="s">
        <v>72</v>
      </c>
      <c r="AY411" s="243" t="s">
        <v>187</v>
      </c>
    </row>
    <row r="412" s="13" customFormat="1">
      <c r="A412" s="13"/>
      <c r="B412" s="233"/>
      <c r="C412" s="234"/>
      <c r="D412" s="235" t="s">
        <v>199</v>
      </c>
      <c r="E412" s="236" t="s">
        <v>19</v>
      </c>
      <c r="F412" s="237" t="s">
        <v>855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199</v>
      </c>
      <c r="AU412" s="243" t="s">
        <v>81</v>
      </c>
      <c r="AV412" s="13" t="s">
        <v>79</v>
      </c>
      <c r="AW412" s="13" t="s">
        <v>33</v>
      </c>
      <c r="AX412" s="13" t="s">
        <v>72</v>
      </c>
      <c r="AY412" s="243" t="s">
        <v>187</v>
      </c>
    </row>
    <row r="413" s="13" customFormat="1">
      <c r="A413" s="13"/>
      <c r="B413" s="233"/>
      <c r="C413" s="234"/>
      <c r="D413" s="235" t="s">
        <v>199</v>
      </c>
      <c r="E413" s="236" t="s">
        <v>19</v>
      </c>
      <c r="F413" s="237" t="s">
        <v>873</v>
      </c>
      <c r="G413" s="234"/>
      <c r="H413" s="236" t="s">
        <v>19</v>
      </c>
      <c r="I413" s="238"/>
      <c r="J413" s="234"/>
      <c r="K413" s="234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199</v>
      </c>
      <c r="AU413" s="243" t="s">
        <v>81</v>
      </c>
      <c r="AV413" s="13" t="s">
        <v>79</v>
      </c>
      <c r="AW413" s="13" t="s">
        <v>33</v>
      </c>
      <c r="AX413" s="13" t="s">
        <v>72</v>
      </c>
      <c r="AY413" s="243" t="s">
        <v>187</v>
      </c>
    </row>
    <row r="414" s="14" customFormat="1">
      <c r="A414" s="14"/>
      <c r="B414" s="244"/>
      <c r="C414" s="245"/>
      <c r="D414" s="235" t="s">
        <v>199</v>
      </c>
      <c r="E414" s="246" t="s">
        <v>19</v>
      </c>
      <c r="F414" s="247" t="s">
        <v>1051</v>
      </c>
      <c r="G414" s="245"/>
      <c r="H414" s="248">
        <v>1.7729999999999999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199</v>
      </c>
      <c r="AU414" s="254" t="s">
        <v>81</v>
      </c>
      <c r="AV414" s="14" t="s">
        <v>81</v>
      </c>
      <c r="AW414" s="14" t="s">
        <v>33</v>
      </c>
      <c r="AX414" s="14" t="s">
        <v>72</v>
      </c>
      <c r="AY414" s="254" t="s">
        <v>187</v>
      </c>
    </row>
    <row r="415" s="13" customFormat="1">
      <c r="A415" s="13"/>
      <c r="B415" s="233"/>
      <c r="C415" s="234"/>
      <c r="D415" s="235" t="s">
        <v>199</v>
      </c>
      <c r="E415" s="236" t="s">
        <v>19</v>
      </c>
      <c r="F415" s="237" t="s">
        <v>1303</v>
      </c>
      <c r="G415" s="234"/>
      <c r="H415" s="236" t="s">
        <v>19</v>
      </c>
      <c r="I415" s="238"/>
      <c r="J415" s="234"/>
      <c r="K415" s="234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199</v>
      </c>
      <c r="AU415" s="243" t="s">
        <v>81</v>
      </c>
      <c r="AV415" s="13" t="s">
        <v>79</v>
      </c>
      <c r="AW415" s="13" t="s">
        <v>33</v>
      </c>
      <c r="AX415" s="13" t="s">
        <v>72</v>
      </c>
      <c r="AY415" s="243" t="s">
        <v>187</v>
      </c>
    </row>
    <row r="416" s="13" customFormat="1">
      <c r="A416" s="13"/>
      <c r="B416" s="233"/>
      <c r="C416" s="234"/>
      <c r="D416" s="235" t="s">
        <v>199</v>
      </c>
      <c r="E416" s="236" t="s">
        <v>19</v>
      </c>
      <c r="F416" s="237" t="s">
        <v>478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199</v>
      </c>
      <c r="AU416" s="243" t="s">
        <v>81</v>
      </c>
      <c r="AV416" s="13" t="s">
        <v>79</v>
      </c>
      <c r="AW416" s="13" t="s">
        <v>33</v>
      </c>
      <c r="AX416" s="13" t="s">
        <v>72</v>
      </c>
      <c r="AY416" s="243" t="s">
        <v>187</v>
      </c>
    </row>
    <row r="417" s="13" customFormat="1">
      <c r="A417" s="13"/>
      <c r="B417" s="233"/>
      <c r="C417" s="234"/>
      <c r="D417" s="235" t="s">
        <v>199</v>
      </c>
      <c r="E417" s="236" t="s">
        <v>19</v>
      </c>
      <c r="F417" s="237" t="s">
        <v>855</v>
      </c>
      <c r="G417" s="234"/>
      <c r="H417" s="236" t="s">
        <v>19</v>
      </c>
      <c r="I417" s="238"/>
      <c r="J417" s="234"/>
      <c r="K417" s="234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199</v>
      </c>
      <c r="AU417" s="243" t="s">
        <v>81</v>
      </c>
      <c r="AV417" s="13" t="s">
        <v>79</v>
      </c>
      <c r="AW417" s="13" t="s">
        <v>33</v>
      </c>
      <c r="AX417" s="13" t="s">
        <v>72</v>
      </c>
      <c r="AY417" s="243" t="s">
        <v>187</v>
      </c>
    </row>
    <row r="418" s="13" customFormat="1">
      <c r="A418" s="13"/>
      <c r="B418" s="233"/>
      <c r="C418" s="234"/>
      <c r="D418" s="235" t="s">
        <v>199</v>
      </c>
      <c r="E418" s="236" t="s">
        <v>19</v>
      </c>
      <c r="F418" s="237" t="s">
        <v>873</v>
      </c>
      <c r="G418" s="234"/>
      <c r="H418" s="236" t="s">
        <v>19</v>
      </c>
      <c r="I418" s="238"/>
      <c r="J418" s="234"/>
      <c r="K418" s="234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199</v>
      </c>
      <c r="AU418" s="243" t="s">
        <v>81</v>
      </c>
      <c r="AV418" s="13" t="s">
        <v>79</v>
      </c>
      <c r="AW418" s="13" t="s">
        <v>33</v>
      </c>
      <c r="AX418" s="13" t="s">
        <v>72</v>
      </c>
      <c r="AY418" s="243" t="s">
        <v>187</v>
      </c>
    </row>
    <row r="419" s="14" customFormat="1">
      <c r="A419" s="14"/>
      <c r="B419" s="244"/>
      <c r="C419" s="245"/>
      <c r="D419" s="235" t="s">
        <v>199</v>
      </c>
      <c r="E419" s="246" t="s">
        <v>19</v>
      </c>
      <c r="F419" s="247" t="s">
        <v>1147</v>
      </c>
      <c r="G419" s="245"/>
      <c r="H419" s="248">
        <v>1.8899999999999999</v>
      </c>
      <c r="I419" s="249"/>
      <c r="J419" s="245"/>
      <c r="K419" s="245"/>
      <c r="L419" s="250"/>
      <c r="M419" s="251"/>
      <c r="N419" s="252"/>
      <c r="O419" s="252"/>
      <c r="P419" s="252"/>
      <c r="Q419" s="252"/>
      <c r="R419" s="252"/>
      <c r="S419" s="252"/>
      <c r="T419" s="253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4" t="s">
        <v>199</v>
      </c>
      <c r="AU419" s="254" t="s">
        <v>81</v>
      </c>
      <c r="AV419" s="14" t="s">
        <v>81</v>
      </c>
      <c r="AW419" s="14" t="s">
        <v>33</v>
      </c>
      <c r="AX419" s="14" t="s">
        <v>72</v>
      </c>
      <c r="AY419" s="254" t="s">
        <v>187</v>
      </c>
    </row>
    <row r="420" s="16" customFormat="1">
      <c r="A420" s="16"/>
      <c r="B420" s="279"/>
      <c r="C420" s="280"/>
      <c r="D420" s="235" t="s">
        <v>199</v>
      </c>
      <c r="E420" s="281" t="s">
        <v>19</v>
      </c>
      <c r="F420" s="282" t="s">
        <v>763</v>
      </c>
      <c r="G420" s="280"/>
      <c r="H420" s="283">
        <v>9.6899999999999995</v>
      </c>
      <c r="I420" s="284"/>
      <c r="J420" s="280"/>
      <c r="K420" s="280"/>
      <c r="L420" s="285"/>
      <c r="M420" s="286"/>
      <c r="N420" s="287"/>
      <c r="O420" s="287"/>
      <c r="P420" s="287"/>
      <c r="Q420" s="287"/>
      <c r="R420" s="287"/>
      <c r="S420" s="287"/>
      <c r="T420" s="288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T420" s="289" t="s">
        <v>199</v>
      </c>
      <c r="AU420" s="289" t="s">
        <v>81</v>
      </c>
      <c r="AV420" s="16" t="s">
        <v>230</v>
      </c>
      <c r="AW420" s="16" t="s">
        <v>33</v>
      </c>
      <c r="AX420" s="16" t="s">
        <v>72</v>
      </c>
      <c r="AY420" s="289" t="s">
        <v>187</v>
      </c>
    </row>
    <row r="421" s="15" customFormat="1">
      <c r="A421" s="15"/>
      <c r="B421" s="255"/>
      <c r="C421" s="256"/>
      <c r="D421" s="235" t="s">
        <v>199</v>
      </c>
      <c r="E421" s="257" t="s">
        <v>19</v>
      </c>
      <c r="F421" s="258" t="s">
        <v>210</v>
      </c>
      <c r="G421" s="256"/>
      <c r="H421" s="259">
        <v>12.57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5" t="s">
        <v>199</v>
      </c>
      <c r="AU421" s="265" t="s">
        <v>81</v>
      </c>
      <c r="AV421" s="15" t="s">
        <v>195</v>
      </c>
      <c r="AW421" s="15" t="s">
        <v>33</v>
      </c>
      <c r="AX421" s="15" t="s">
        <v>79</v>
      </c>
      <c r="AY421" s="265" t="s">
        <v>187</v>
      </c>
    </row>
    <row r="422" s="2" customFormat="1" ht="16.5" customHeight="1">
      <c r="A422" s="41"/>
      <c r="B422" s="42"/>
      <c r="C422" s="269" t="s">
        <v>772</v>
      </c>
      <c r="D422" s="269" t="s">
        <v>648</v>
      </c>
      <c r="E422" s="270" t="s">
        <v>863</v>
      </c>
      <c r="F422" s="271" t="s">
        <v>864</v>
      </c>
      <c r="G422" s="272" t="s">
        <v>193</v>
      </c>
      <c r="H422" s="273">
        <v>13.827</v>
      </c>
      <c r="I422" s="274"/>
      <c r="J422" s="275">
        <f>ROUND(I422*H422,2)</f>
        <v>0</v>
      </c>
      <c r="K422" s="271" t="s">
        <v>194</v>
      </c>
      <c r="L422" s="276"/>
      <c r="M422" s="277" t="s">
        <v>19</v>
      </c>
      <c r="N422" s="278" t="s">
        <v>43</v>
      </c>
      <c r="O422" s="87"/>
      <c r="P422" s="224">
        <f>O422*H422</f>
        <v>0</v>
      </c>
      <c r="Q422" s="224">
        <v>2.0000000000000002E-05</v>
      </c>
      <c r="R422" s="224">
        <f>Q422*H422</f>
        <v>0.00027654000000000003</v>
      </c>
      <c r="S422" s="224">
        <v>0</v>
      </c>
      <c r="T422" s="225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6" t="s">
        <v>745</v>
      </c>
      <c r="AT422" s="226" t="s">
        <v>648</v>
      </c>
      <c r="AU422" s="226" t="s">
        <v>81</v>
      </c>
      <c r="AY422" s="20" t="s">
        <v>187</v>
      </c>
      <c r="BE422" s="227">
        <f>IF(N422="základní",J422,0)</f>
        <v>0</v>
      </c>
      <c r="BF422" s="227">
        <f>IF(N422="snížená",J422,0)</f>
        <v>0</v>
      </c>
      <c r="BG422" s="227">
        <f>IF(N422="zákl. přenesená",J422,0)</f>
        <v>0</v>
      </c>
      <c r="BH422" s="227">
        <f>IF(N422="sníž. přenesená",J422,0)</f>
        <v>0</v>
      </c>
      <c r="BI422" s="227">
        <f>IF(N422="nulová",J422,0)</f>
        <v>0</v>
      </c>
      <c r="BJ422" s="20" t="s">
        <v>79</v>
      </c>
      <c r="BK422" s="227">
        <f>ROUND(I422*H422,2)</f>
        <v>0</v>
      </c>
      <c r="BL422" s="20" t="s">
        <v>265</v>
      </c>
      <c r="BM422" s="226" t="s">
        <v>1304</v>
      </c>
    </row>
    <row r="423" s="13" customFormat="1">
      <c r="A423" s="13"/>
      <c r="B423" s="233"/>
      <c r="C423" s="234"/>
      <c r="D423" s="235" t="s">
        <v>199</v>
      </c>
      <c r="E423" s="236" t="s">
        <v>19</v>
      </c>
      <c r="F423" s="237" t="s">
        <v>1297</v>
      </c>
      <c r="G423" s="234"/>
      <c r="H423" s="236" t="s">
        <v>19</v>
      </c>
      <c r="I423" s="238"/>
      <c r="J423" s="234"/>
      <c r="K423" s="234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199</v>
      </c>
      <c r="AU423" s="243" t="s">
        <v>81</v>
      </c>
      <c r="AV423" s="13" t="s">
        <v>79</v>
      </c>
      <c r="AW423" s="13" t="s">
        <v>33</v>
      </c>
      <c r="AX423" s="13" t="s">
        <v>72</v>
      </c>
      <c r="AY423" s="243" t="s">
        <v>187</v>
      </c>
    </row>
    <row r="424" s="13" customFormat="1">
      <c r="A424" s="13"/>
      <c r="B424" s="233"/>
      <c r="C424" s="234"/>
      <c r="D424" s="235" t="s">
        <v>199</v>
      </c>
      <c r="E424" s="236" t="s">
        <v>19</v>
      </c>
      <c r="F424" s="237" t="s">
        <v>474</v>
      </c>
      <c r="G424" s="234"/>
      <c r="H424" s="236" t="s">
        <v>19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199</v>
      </c>
      <c r="AU424" s="243" t="s">
        <v>81</v>
      </c>
      <c r="AV424" s="13" t="s">
        <v>79</v>
      </c>
      <c r="AW424" s="13" t="s">
        <v>33</v>
      </c>
      <c r="AX424" s="13" t="s">
        <v>72</v>
      </c>
      <c r="AY424" s="243" t="s">
        <v>187</v>
      </c>
    </row>
    <row r="425" s="13" customFormat="1">
      <c r="A425" s="13"/>
      <c r="B425" s="233"/>
      <c r="C425" s="234"/>
      <c r="D425" s="235" t="s">
        <v>199</v>
      </c>
      <c r="E425" s="236" t="s">
        <v>19</v>
      </c>
      <c r="F425" s="237" t="s">
        <v>855</v>
      </c>
      <c r="G425" s="234"/>
      <c r="H425" s="236" t="s">
        <v>19</v>
      </c>
      <c r="I425" s="238"/>
      <c r="J425" s="234"/>
      <c r="K425" s="234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199</v>
      </c>
      <c r="AU425" s="243" t="s">
        <v>81</v>
      </c>
      <c r="AV425" s="13" t="s">
        <v>79</v>
      </c>
      <c r="AW425" s="13" t="s">
        <v>33</v>
      </c>
      <c r="AX425" s="13" t="s">
        <v>72</v>
      </c>
      <c r="AY425" s="243" t="s">
        <v>187</v>
      </c>
    </row>
    <row r="426" s="13" customFormat="1">
      <c r="A426" s="13"/>
      <c r="B426" s="233"/>
      <c r="C426" s="234"/>
      <c r="D426" s="235" t="s">
        <v>199</v>
      </c>
      <c r="E426" s="236" t="s">
        <v>19</v>
      </c>
      <c r="F426" s="237" t="s">
        <v>1142</v>
      </c>
      <c r="G426" s="234"/>
      <c r="H426" s="236" t="s">
        <v>19</v>
      </c>
      <c r="I426" s="238"/>
      <c r="J426" s="234"/>
      <c r="K426" s="234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199</v>
      </c>
      <c r="AU426" s="243" t="s">
        <v>81</v>
      </c>
      <c r="AV426" s="13" t="s">
        <v>79</v>
      </c>
      <c r="AW426" s="13" t="s">
        <v>33</v>
      </c>
      <c r="AX426" s="13" t="s">
        <v>72</v>
      </c>
      <c r="AY426" s="243" t="s">
        <v>187</v>
      </c>
    </row>
    <row r="427" s="14" customFormat="1">
      <c r="A427" s="14"/>
      <c r="B427" s="244"/>
      <c r="C427" s="245"/>
      <c r="D427" s="235" t="s">
        <v>199</v>
      </c>
      <c r="E427" s="246" t="s">
        <v>19</v>
      </c>
      <c r="F427" s="247" t="s">
        <v>1143</v>
      </c>
      <c r="G427" s="245"/>
      <c r="H427" s="248">
        <v>1.44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199</v>
      </c>
      <c r="AU427" s="254" t="s">
        <v>81</v>
      </c>
      <c r="AV427" s="14" t="s">
        <v>81</v>
      </c>
      <c r="AW427" s="14" t="s">
        <v>33</v>
      </c>
      <c r="AX427" s="14" t="s">
        <v>72</v>
      </c>
      <c r="AY427" s="254" t="s">
        <v>187</v>
      </c>
    </row>
    <row r="428" s="13" customFormat="1">
      <c r="A428" s="13"/>
      <c r="B428" s="233"/>
      <c r="C428" s="234"/>
      <c r="D428" s="235" t="s">
        <v>199</v>
      </c>
      <c r="E428" s="236" t="s">
        <v>19</v>
      </c>
      <c r="F428" s="237" t="s">
        <v>1298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199</v>
      </c>
      <c r="AU428" s="243" t="s">
        <v>81</v>
      </c>
      <c r="AV428" s="13" t="s">
        <v>79</v>
      </c>
      <c r="AW428" s="13" t="s">
        <v>33</v>
      </c>
      <c r="AX428" s="13" t="s">
        <v>72</v>
      </c>
      <c r="AY428" s="243" t="s">
        <v>187</v>
      </c>
    </row>
    <row r="429" s="13" customFormat="1">
      <c r="A429" s="13"/>
      <c r="B429" s="233"/>
      <c r="C429" s="234"/>
      <c r="D429" s="235" t="s">
        <v>199</v>
      </c>
      <c r="E429" s="236" t="s">
        <v>19</v>
      </c>
      <c r="F429" s="237" t="s">
        <v>478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199</v>
      </c>
      <c r="AU429" s="243" t="s">
        <v>81</v>
      </c>
      <c r="AV429" s="13" t="s">
        <v>79</v>
      </c>
      <c r="AW429" s="13" t="s">
        <v>33</v>
      </c>
      <c r="AX429" s="13" t="s">
        <v>72</v>
      </c>
      <c r="AY429" s="243" t="s">
        <v>187</v>
      </c>
    </row>
    <row r="430" s="13" customFormat="1">
      <c r="A430" s="13"/>
      <c r="B430" s="233"/>
      <c r="C430" s="234"/>
      <c r="D430" s="235" t="s">
        <v>199</v>
      </c>
      <c r="E430" s="236" t="s">
        <v>19</v>
      </c>
      <c r="F430" s="237" t="s">
        <v>855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199</v>
      </c>
      <c r="AU430" s="243" t="s">
        <v>81</v>
      </c>
      <c r="AV430" s="13" t="s">
        <v>79</v>
      </c>
      <c r="AW430" s="13" t="s">
        <v>33</v>
      </c>
      <c r="AX430" s="13" t="s">
        <v>72</v>
      </c>
      <c r="AY430" s="243" t="s">
        <v>187</v>
      </c>
    </row>
    <row r="431" s="13" customFormat="1">
      <c r="A431" s="13"/>
      <c r="B431" s="233"/>
      <c r="C431" s="234"/>
      <c r="D431" s="235" t="s">
        <v>199</v>
      </c>
      <c r="E431" s="236" t="s">
        <v>19</v>
      </c>
      <c r="F431" s="237" t="s">
        <v>1142</v>
      </c>
      <c r="G431" s="234"/>
      <c r="H431" s="236" t="s">
        <v>19</v>
      </c>
      <c r="I431" s="238"/>
      <c r="J431" s="234"/>
      <c r="K431" s="234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199</v>
      </c>
      <c r="AU431" s="243" t="s">
        <v>81</v>
      </c>
      <c r="AV431" s="13" t="s">
        <v>79</v>
      </c>
      <c r="AW431" s="13" t="s">
        <v>33</v>
      </c>
      <c r="AX431" s="13" t="s">
        <v>72</v>
      </c>
      <c r="AY431" s="243" t="s">
        <v>187</v>
      </c>
    </row>
    <row r="432" s="14" customFormat="1">
      <c r="A432" s="14"/>
      <c r="B432" s="244"/>
      <c r="C432" s="245"/>
      <c r="D432" s="235" t="s">
        <v>199</v>
      </c>
      <c r="E432" s="246" t="s">
        <v>19</v>
      </c>
      <c r="F432" s="247" t="s">
        <v>1143</v>
      </c>
      <c r="G432" s="245"/>
      <c r="H432" s="248">
        <v>1.44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199</v>
      </c>
      <c r="AU432" s="254" t="s">
        <v>81</v>
      </c>
      <c r="AV432" s="14" t="s">
        <v>81</v>
      </c>
      <c r="AW432" s="14" t="s">
        <v>33</v>
      </c>
      <c r="AX432" s="14" t="s">
        <v>72</v>
      </c>
      <c r="AY432" s="254" t="s">
        <v>187</v>
      </c>
    </row>
    <row r="433" s="16" customFormat="1">
      <c r="A433" s="16"/>
      <c r="B433" s="279"/>
      <c r="C433" s="280"/>
      <c r="D433" s="235" t="s">
        <v>199</v>
      </c>
      <c r="E433" s="281" t="s">
        <v>19</v>
      </c>
      <c r="F433" s="282" t="s">
        <v>763</v>
      </c>
      <c r="G433" s="280"/>
      <c r="H433" s="283">
        <v>2.8799999999999999</v>
      </c>
      <c r="I433" s="284"/>
      <c r="J433" s="280"/>
      <c r="K433" s="280"/>
      <c r="L433" s="285"/>
      <c r="M433" s="286"/>
      <c r="N433" s="287"/>
      <c r="O433" s="287"/>
      <c r="P433" s="287"/>
      <c r="Q433" s="287"/>
      <c r="R433" s="287"/>
      <c r="S433" s="287"/>
      <c r="T433" s="288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T433" s="289" t="s">
        <v>199</v>
      </c>
      <c r="AU433" s="289" t="s">
        <v>81</v>
      </c>
      <c r="AV433" s="16" t="s">
        <v>230</v>
      </c>
      <c r="AW433" s="16" t="s">
        <v>33</v>
      </c>
      <c r="AX433" s="16" t="s">
        <v>72</v>
      </c>
      <c r="AY433" s="289" t="s">
        <v>187</v>
      </c>
    </row>
    <row r="434" s="13" customFormat="1">
      <c r="A434" s="13"/>
      <c r="B434" s="233"/>
      <c r="C434" s="234"/>
      <c r="D434" s="235" t="s">
        <v>199</v>
      </c>
      <c r="E434" s="236" t="s">
        <v>19</v>
      </c>
      <c r="F434" s="237" t="s">
        <v>1299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199</v>
      </c>
      <c r="AU434" s="243" t="s">
        <v>81</v>
      </c>
      <c r="AV434" s="13" t="s">
        <v>79</v>
      </c>
      <c r="AW434" s="13" t="s">
        <v>33</v>
      </c>
      <c r="AX434" s="13" t="s">
        <v>72</v>
      </c>
      <c r="AY434" s="243" t="s">
        <v>187</v>
      </c>
    </row>
    <row r="435" s="13" customFormat="1">
      <c r="A435" s="13"/>
      <c r="B435" s="233"/>
      <c r="C435" s="234"/>
      <c r="D435" s="235" t="s">
        <v>199</v>
      </c>
      <c r="E435" s="236" t="s">
        <v>19</v>
      </c>
      <c r="F435" s="237" t="s">
        <v>474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199</v>
      </c>
      <c r="AU435" s="243" t="s">
        <v>81</v>
      </c>
      <c r="AV435" s="13" t="s">
        <v>79</v>
      </c>
      <c r="AW435" s="13" t="s">
        <v>33</v>
      </c>
      <c r="AX435" s="13" t="s">
        <v>72</v>
      </c>
      <c r="AY435" s="243" t="s">
        <v>187</v>
      </c>
    </row>
    <row r="436" s="13" customFormat="1">
      <c r="A436" s="13"/>
      <c r="B436" s="233"/>
      <c r="C436" s="234"/>
      <c r="D436" s="235" t="s">
        <v>199</v>
      </c>
      <c r="E436" s="236" t="s">
        <v>19</v>
      </c>
      <c r="F436" s="237" t="s">
        <v>855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199</v>
      </c>
      <c r="AU436" s="243" t="s">
        <v>81</v>
      </c>
      <c r="AV436" s="13" t="s">
        <v>79</v>
      </c>
      <c r="AW436" s="13" t="s">
        <v>33</v>
      </c>
      <c r="AX436" s="13" t="s">
        <v>72</v>
      </c>
      <c r="AY436" s="243" t="s">
        <v>187</v>
      </c>
    </row>
    <row r="437" s="13" customFormat="1">
      <c r="A437" s="13"/>
      <c r="B437" s="233"/>
      <c r="C437" s="234"/>
      <c r="D437" s="235" t="s">
        <v>199</v>
      </c>
      <c r="E437" s="236" t="s">
        <v>19</v>
      </c>
      <c r="F437" s="237" t="s">
        <v>873</v>
      </c>
      <c r="G437" s="234"/>
      <c r="H437" s="236" t="s">
        <v>19</v>
      </c>
      <c r="I437" s="238"/>
      <c r="J437" s="234"/>
      <c r="K437" s="234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199</v>
      </c>
      <c r="AU437" s="243" t="s">
        <v>81</v>
      </c>
      <c r="AV437" s="13" t="s">
        <v>79</v>
      </c>
      <c r="AW437" s="13" t="s">
        <v>33</v>
      </c>
      <c r="AX437" s="13" t="s">
        <v>72</v>
      </c>
      <c r="AY437" s="243" t="s">
        <v>187</v>
      </c>
    </row>
    <row r="438" s="14" customFormat="1">
      <c r="A438" s="14"/>
      <c r="B438" s="244"/>
      <c r="C438" s="245"/>
      <c r="D438" s="235" t="s">
        <v>199</v>
      </c>
      <c r="E438" s="246" t="s">
        <v>19</v>
      </c>
      <c r="F438" s="247" t="s">
        <v>1046</v>
      </c>
      <c r="G438" s="245"/>
      <c r="H438" s="248">
        <v>2.9550000000000001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199</v>
      </c>
      <c r="AU438" s="254" t="s">
        <v>81</v>
      </c>
      <c r="AV438" s="14" t="s">
        <v>81</v>
      </c>
      <c r="AW438" s="14" t="s">
        <v>33</v>
      </c>
      <c r="AX438" s="14" t="s">
        <v>72</v>
      </c>
      <c r="AY438" s="254" t="s">
        <v>187</v>
      </c>
    </row>
    <row r="439" s="13" customFormat="1">
      <c r="A439" s="13"/>
      <c r="B439" s="233"/>
      <c r="C439" s="234"/>
      <c r="D439" s="235" t="s">
        <v>199</v>
      </c>
      <c r="E439" s="236" t="s">
        <v>19</v>
      </c>
      <c r="F439" s="237" t="s">
        <v>1300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199</v>
      </c>
      <c r="AU439" s="243" t="s">
        <v>81</v>
      </c>
      <c r="AV439" s="13" t="s">
        <v>79</v>
      </c>
      <c r="AW439" s="13" t="s">
        <v>33</v>
      </c>
      <c r="AX439" s="13" t="s">
        <v>72</v>
      </c>
      <c r="AY439" s="243" t="s">
        <v>187</v>
      </c>
    </row>
    <row r="440" s="13" customFormat="1">
      <c r="A440" s="13"/>
      <c r="B440" s="233"/>
      <c r="C440" s="234"/>
      <c r="D440" s="235" t="s">
        <v>199</v>
      </c>
      <c r="E440" s="236" t="s">
        <v>19</v>
      </c>
      <c r="F440" s="237" t="s">
        <v>474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199</v>
      </c>
      <c r="AU440" s="243" t="s">
        <v>81</v>
      </c>
      <c r="AV440" s="13" t="s">
        <v>79</v>
      </c>
      <c r="AW440" s="13" t="s">
        <v>33</v>
      </c>
      <c r="AX440" s="13" t="s">
        <v>72</v>
      </c>
      <c r="AY440" s="243" t="s">
        <v>187</v>
      </c>
    </row>
    <row r="441" s="13" customFormat="1">
      <c r="A441" s="13"/>
      <c r="B441" s="233"/>
      <c r="C441" s="234"/>
      <c r="D441" s="235" t="s">
        <v>199</v>
      </c>
      <c r="E441" s="236" t="s">
        <v>19</v>
      </c>
      <c r="F441" s="237" t="s">
        <v>855</v>
      </c>
      <c r="G441" s="234"/>
      <c r="H441" s="236" t="s">
        <v>19</v>
      </c>
      <c r="I441" s="238"/>
      <c r="J441" s="234"/>
      <c r="K441" s="234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199</v>
      </c>
      <c r="AU441" s="243" t="s">
        <v>81</v>
      </c>
      <c r="AV441" s="13" t="s">
        <v>79</v>
      </c>
      <c r="AW441" s="13" t="s">
        <v>33</v>
      </c>
      <c r="AX441" s="13" t="s">
        <v>72</v>
      </c>
      <c r="AY441" s="243" t="s">
        <v>187</v>
      </c>
    </row>
    <row r="442" s="13" customFormat="1">
      <c r="A442" s="13"/>
      <c r="B442" s="233"/>
      <c r="C442" s="234"/>
      <c r="D442" s="235" t="s">
        <v>199</v>
      </c>
      <c r="E442" s="236" t="s">
        <v>19</v>
      </c>
      <c r="F442" s="237" t="s">
        <v>873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199</v>
      </c>
      <c r="AU442" s="243" t="s">
        <v>81</v>
      </c>
      <c r="AV442" s="13" t="s">
        <v>79</v>
      </c>
      <c r="AW442" s="13" t="s">
        <v>33</v>
      </c>
      <c r="AX442" s="13" t="s">
        <v>72</v>
      </c>
      <c r="AY442" s="243" t="s">
        <v>187</v>
      </c>
    </row>
    <row r="443" s="14" customFormat="1">
      <c r="A443" s="14"/>
      <c r="B443" s="244"/>
      <c r="C443" s="245"/>
      <c r="D443" s="235" t="s">
        <v>199</v>
      </c>
      <c r="E443" s="246" t="s">
        <v>19</v>
      </c>
      <c r="F443" s="247" t="s">
        <v>1147</v>
      </c>
      <c r="G443" s="245"/>
      <c r="H443" s="248">
        <v>1.8899999999999999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199</v>
      </c>
      <c r="AU443" s="254" t="s">
        <v>81</v>
      </c>
      <c r="AV443" s="14" t="s">
        <v>81</v>
      </c>
      <c r="AW443" s="14" t="s">
        <v>33</v>
      </c>
      <c r="AX443" s="14" t="s">
        <v>72</v>
      </c>
      <c r="AY443" s="254" t="s">
        <v>187</v>
      </c>
    </row>
    <row r="444" s="13" customFormat="1">
      <c r="A444" s="13"/>
      <c r="B444" s="233"/>
      <c r="C444" s="234"/>
      <c r="D444" s="235" t="s">
        <v>199</v>
      </c>
      <c r="E444" s="236" t="s">
        <v>19</v>
      </c>
      <c r="F444" s="237" t="s">
        <v>1301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199</v>
      </c>
      <c r="AU444" s="243" t="s">
        <v>81</v>
      </c>
      <c r="AV444" s="13" t="s">
        <v>79</v>
      </c>
      <c r="AW444" s="13" t="s">
        <v>33</v>
      </c>
      <c r="AX444" s="13" t="s">
        <v>72</v>
      </c>
      <c r="AY444" s="243" t="s">
        <v>187</v>
      </c>
    </row>
    <row r="445" s="13" customFormat="1">
      <c r="A445" s="13"/>
      <c r="B445" s="233"/>
      <c r="C445" s="234"/>
      <c r="D445" s="235" t="s">
        <v>199</v>
      </c>
      <c r="E445" s="236" t="s">
        <v>19</v>
      </c>
      <c r="F445" s="237" t="s">
        <v>476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199</v>
      </c>
      <c r="AU445" s="243" t="s">
        <v>81</v>
      </c>
      <c r="AV445" s="13" t="s">
        <v>79</v>
      </c>
      <c r="AW445" s="13" t="s">
        <v>33</v>
      </c>
      <c r="AX445" s="13" t="s">
        <v>72</v>
      </c>
      <c r="AY445" s="243" t="s">
        <v>187</v>
      </c>
    </row>
    <row r="446" s="13" customFormat="1">
      <c r="A446" s="13"/>
      <c r="B446" s="233"/>
      <c r="C446" s="234"/>
      <c r="D446" s="235" t="s">
        <v>199</v>
      </c>
      <c r="E446" s="236" t="s">
        <v>19</v>
      </c>
      <c r="F446" s="237" t="s">
        <v>855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199</v>
      </c>
      <c r="AU446" s="243" t="s">
        <v>81</v>
      </c>
      <c r="AV446" s="13" t="s">
        <v>79</v>
      </c>
      <c r="AW446" s="13" t="s">
        <v>33</v>
      </c>
      <c r="AX446" s="13" t="s">
        <v>72</v>
      </c>
      <c r="AY446" s="243" t="s">
        <v>187</v>
      </c>
    </row>
    <row r="447" s="13" customFormat="1">
      <c r="A447" s="13"/>
      <c r="B447" s="233"/>
      <c r="C447" s="234"/>
      <c r="D447" s="235" t="s">
        <v>199</v>
      </c>
      <c r="E447" s="236" t="s">
        <v>19</v>
      </c>
      <c r="F447" s="237" t="s">
        <v>873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199</v>
      </c>
      <c r="AU447" s="243" t="s">
        <v>81</v>
      </c>
      <c r="AV447" s="13" t="s">
        <v>79</v>
      </c>
      <c r="AW447" s="13" t="s">
        <v>33</v>
      </c>
      <c r="AX447" s="13" t="s">
        <v>72</v>
      </c>
      <c r="AY447" s="243" t="s">
        <v>187</v>
      </c>
    </row>
    <row r="448" s="14" customFormat="1">
      <c r="A448" s="14"/>
      <c r="B448" s="244"/>
      <c r="C448" s="245"/>
      <c r="D448" s="235" t="s">
        <v>199</v>
      </c>
      <c r="E448" s="246" t="s">
        <v>19</v>
      </c>
      <c r="F448" s="247" t="s">
        <v>209</v>
      </c>
      <c r="G448" s="245"/>
      <c r="H448" s="248">
        <v>1.1819999999999999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199</v>
      </c>
      <c r="AU448" s="254" t="s">
        <v>81</v>
      </c>
      <c r="AV448" s="14" t="s">
        <v>81</v>
      </c>
      <c r="AW448" s="14" t="s">
        <v>33</v>
      </c>
      <c r="AX448" s="14" t="s">
        <v>72</v>
      </c>
      <c r="AY448" s="254" t="s">
        <v>187</v>
      </c>
    </row>
    <row r="449" s="13" customFormat="1">
      <c r="A449" s="13"/>
      <c r="B449" s="233"/>
      <c r="C449" s="234"/>
      <c r="D449" s="235" t="s">
        <v>199</v>
      </c>
      <c r="E449" s="236" t="s">
        <v>19</v>
      </c>
      <c r="F449" s="237" t="s">
        <v>1302</v>
      </c>
      <c r="G449" s="234"/>
      <c r="H449" s="236" t="s">
        <v>19</v>
      </c>
      <c r="I449" s="238"/>
      <c r="J449" s="234"/>
      <c r="K449" s="234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199</v>
      </c>
      <c r="AU449" s="243" t="s">
        <v>81</v>
      </c>
      <c r="AV449" s="13" t="s">
        <v>79</v>
      </c>
      <c r="AW449" s="13" t="s">
        <v>33</v>
      </c>
      <c r="AX449" s="13" t="s">
        <v>72</v>
      </c>
      <c r="AY449" s="243" t="s">
        <v>187</v>
      </c>
    </row>
    <row r="450" s="13" customFormat="1">
      <c r="A450" s="13"/>
      <c r="B450" s="233"/>
      <c r="C450" s="234"/>
      <c r="D450" s="235" t="s">
        <v>199</v>
      </c>
      <c r="E450" s="236" t="s">
        <v>19</v>
      </c>
      <c r="F450" s="237" t="s">
        <v>478</v>
      </c>
      <c r="G450" s="234"/>
      <c r="H450" s="236" t="s">
        <v>19</v>
      </c>
      <c r="I450" s="238"/>
      <c r="J450" s="234"/>
      <c r="K450" s="234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199</v>
      </c>
      <c r="AU450" s="243" t="s">
        <v>81</v>
      </c>
      <c r="AV450" s="13" t="s">
        <v>79</v>
      </c>
      <c r="AW450" s="13" t="s">
        <v>33</v>
      </c>
      <c r="AX450" s="13" t="s">
        <v>72</v>
      </c>
      <c r="AY450" s="243" t="s">
        <v>187</v>
      </c>
    </row>
    <row r="451" s="13" customFormat="1">
      <c r="A451" s="13"/>
      <c r="B451" s="233"/>
      <c r="C451" s="234"/>
      <c r="D451" s="235" t="s">
        <v>199</v>
      </c>
      <c r="E451" s="236" t="s">
        <v>19</v>
      </c>
      <c r="F451" s="237" t="s">
        <v>855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199</v>
      </c>
      <c r="AU451" s="243" t="s">
        <v>81</v>
      </c>
      <c r="AV451" s="13" t="s">
        <v>79</v>
      </c>
      <c r="AW451" s="13" t="s">
        <v>33</v>
      </c>
      <c r="AX451" s="13" t="s">
        <v>72</v>
      </c>
      <c r="AY451" s="243" t="s">
        <v>187</v>
      </c>
    </row>
    <row r="452" s="13" customFormat="1">
      <c r="A452" s="13"/>
      <c r="B452" s="233"/>
      <c r="C452" s="234"/>
      <c r="D452" s="235" t="s">
        <v>199</v>
      </c>
      <c r="E452" s="236" t="s">
        <v>19</v>
      </c>
      <c r="F452" s="237" t="s">
        <v>873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199</v>
      </c>
      <c r="AU452" s="243" t="s">
        <v>81</v>
      </c>
      <c r="AV452" s="13" t="s">
        <v>79</v>
      </c>
      <c r="AW452" s="13" t="s">
        <v>33</v>
      </c>
      <c r="AX452" s="13" t="s">
        <v>72</v>
      </c>
      <c r="AY452" s="243" t="s">
        <v>187</v>
      </c>
    </row>
    <row r="453" s="14" customFormat="1">
      <c r="A453" s="14"/>
      <c r="B453" s="244"/>
      <c r="C453" s="245"/>
      <c r="D453" s="235" t="s">
        <v>199</v>
      </c>
      <c r="E453" s="246" t="s">
        <v>19</v>
      </c>
      <c r="F453" s="247" t="s">
        <v>1051</v>
      </c>
      <c r="G453" s="245"/>
      <c r="H453" s="248">
        <v>1.7729999999999999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199</v>
      </c>
      <c r="AU453" s="254" t="s">
        <v>81</v>
      </c>
      <c r="AV453" s="14" t="s">
        <v>81</v>
      </c>
      <c r="AW453" s="14" t="s">
        <v>33</v>
      </c>
      <c r="AX453" s="14" t="s">
        <v>72</v>
      </c>
      <c r="AY453" s="254" t="s">
        <v>187</v>
      </c>
    </row>
    <row r="454" s="13" customFormat="1">
      <c r="A454" s="13"/>
      <c r="B454" s="233"/>
      <c r="C454" s="234"/>
      <c r="D454" s="235" t="s">
        <v>199</v>
      </c>
      <c r="E454" s="236" t="s">
        <v>19</v>
      </c>
      <c r="F454" s="237" t="s">
        <v>1303</v>
      </c>
      <c r="G454" s="234"/>
      <c r="H454" s="236" t="s">
        <v>19</v>
      </c>
      <c r="I454" s="238"/>
      <c r="J454" s="234"/>
      <c r="K454" s="234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199</v>
      </c>
      <c r="AU454" s="243" t="s">
        <v>81</v>
      </c>
      <c r="AV454" s="13" t="s">
        <v>79</v>
      </c>
      <c r="AW454" s="13" t="s">
        <v>33</v>
      </c>
      <c r="AX454" s="13" t="s">
        <v>72</v>
      </c>
      <c r="AY454" s="243" t="s">
        <v>187</v>
      </c>
    </row>
    <row r="455" s="13" customFormat="1">
      <c r="A455" s="13"/>
      <c r="B455" s="233"/>
      <c r="C455" s="234"/>
      <c r="D455" s="235" t="s">
        <v>199</v>
      </c>
      <c r="E455" s="236" t="s">
        <v>19</v>
      </c>
      <c r="F455" s="237" t="s">
        <v>478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199</v>
      </c>
      <c r="AU455" s="243" t="s">
        <v>81</v>
      </c>
      <c r="AV455" s="13" t="s">
        <v>79</v>
      </c>
      <c r="AW455" s="13" t="s">
        <v>33</v>
      </c>
      <c r="AX455" s="13" t="s">
        <v>72</v>
      </c>
      <c r="AY455" s="243" t="s">
        <v>187</v>
      </c>
    </row>
    <row r="456" s="13" customFormat="1">
      <c r="A456" s="13"/>
      <c r="B456" s="233"/>
      <c r="C456" s="234"/>
      <c r="D456" s="235" t="s">
        <v>199</v>
      </c>
      <c r="E456" s="236" t="s">
        <v>19</v>
      </c>
      <c r="F456" s="237" t="s">
        <v>855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199</v>
      </c>
      <c r="AU456" s="243" t="s">
        <v>81</v>
      </c>
      <c r="AV456" s="13" t="s">
        <v>79</v>
      </c>
      <c r="AW456" s="13" t="s">
        <v>33</v>
      </c>
      <c r="AX456" s="13" t="s">
        <v>72</v>
      </c>
      <c r="AY456" s="243" t="s">
        <v>187</v>
      </c>
    </row>
    <row r="457" s="13" customFormat="1">
      <c r="A457" s="13"/>
      <c r="B457" s="233"/>
      <c r="C457" s="234"/>
      <c r="D457" s="235" t="s">
        <v>199</v>
      </c>
      <c r="E457" s="236" t="s">
        <v>19</v>
      </c>
      <c r="F457" s="237" t="s">
        <v>873</v>
      </c>
      <c r="G457" s="234"/>
      <c r="H457" s="236" t="s">
        <v>19</v>
      </c>
      <c r="I457" s="238"/>
      <c r="J457" s="234"/>
      <c r="K457" s="234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199</v>
      </c>
      <c r="AU457" s="243" t="s">
        <v>81</v>
      </c>
      <c r="AV457" s="13" t="s">
        <v>79</v>
      </c>
      <c r="AW457" s="13" t="s">
        <v>33</v>
      </c>
      <c r="AX457" s="13" t="s">
        <v>72</v>
      </c>
      <c r="AY457" s="243" t="s">
        <v>187</v>
      </c>
    </row>
    <row r="458" s="14" customFormat="1">
      <c r="A458" s="14"/>
      <c r="B458" s="244"/>
      <c r="C458" s="245"/>
      <c r="D458" s="235" t="s">
        <v>199</v>
      </c>
      <c r="E458" s="246" t="s">
        <v>19</v>
      </c>
      <c r="F458" s="247" t="s">
        <v>1147</v>
      </c>
      <c r="G458" s="245"/>
      <c r="H458" s="248">
        <v>1.8899999999999999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199</v>
      </c>
      <c r="AU458" s="254" t="s">
        <v>81</v>
      </c>
      <c r="AV458" s="14" t="s">
        <v>81</v>
      </c>
      <c r="AW458" s="14" t="s">
        <v>33</v>
      </c>
      <c r="AX458" s="14" t="s">
        <v>72</v>
      </c>
      <c r="AY458" s="254" t="s">
        <v>187</v>
      </c>
    </row>
    <row r="459" s="16" customFormat="1">
      <c r="A459" s="16"/>
      <c r="B459" s="279"/>
      <c r="C459" s="280"/>
      <c r="D459" s="235" t="s">
        <v>199</v>
      </c>
      <c r="E459" s="281" t="s">
        <v>19</v>
      </c>
      <c r="F459" s="282" t="s">
        <v>763</v>
      </c>
      <c r="G459" s="280"/>
      <c r="H459" s="283">
        <v>9.6899999999999995</v>
      </c>
      <c r="I459" s="284"/>
      <c r="J459" s="280"/>
      <c r="K459" s="280"/>
      <c r="L459" s="285"/>
      <c r="M459" s="286"/>
      <c r="N459" s="287"/>
      <c r="O459" s="287"/>
      <c r="P459" s="287"/>
      <c r="Q459" s="287"/>
      <c r="R459" s="287"/>
      <c r="S459" s="287"/>
      <c r="T459" s="288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T459" s="289" t="s">
        <v>199</v>
      </c>
      <c r="AU459" s="289" t="s">
        <v>81</v>
      </c>
      <c r="AV459" s="16" t="s">
        <v>230</v>
      </c>
      <c r="AW459" s="16" t="s">
        <v>33</v>
      </c>
      <c r="AX459" s="16" t="s">
        <v>72</v>
      </c>
      <c r="AY459" s="289" t="s">
        <v>187</v>
      </c>
    </row>
    <row r="460" s="15" customFormat="1">
      <c r="A460" s="15"/>
      <c r="B460" s="255"/>
      <c r="C460" s="256"/>
      <c r="D460" s="235" t="s">
        <v>199</v>
      </c>
      <c r="E460" s="257" t="s">
        <v>19</v>
      </c>
      <c r="F460" s="258" t="s">
        <v>210</v>
      </c>
      <c r="G460" s="256"/>
      <c r="H460" s="259">
        <v>12.57</v>
      </c>
      <c r="I460" s="260"/>
      <c r="J460" s="256"/>
      <c r="K460" s="256"/>
      <c r="L460" s="261"/>
      <c r="M460" s="262"/>
      <c r="N460" s="263"/>
      <c r="O460" s="263"/>
      <c r="P460" s="263"/>
      <c r="Q460" s="263"/>
      <c r="R460" s="263"/>
      <c r="S460" s="263"/>
      <c r="T460" s="26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5" t="s">
        <v>199</v>
      </c>
      <c r="AU460" s="265" t="s">
        <v>81</v>
      </c>
      <c r="AV460" s="15" t="s">
        <v>195</v>
      </c>
      <c r="AW460" s="15" t="s">
        <v>33</v>
      </c>
      <c r="AX460" s="15" t="s">
        <v>79</v>
      </c>
      <c r="AY460" s="265" t="s">
        <v>187</v>
      </c>
    </row>
    <row r="461" s="14" customFormat="1">
      <c r="A461" s="14"/>
      <c r="B461" s="244"/>
      <c r="C461" s="245"/>
      <c r="D461" s="235" t="s">
        <v>199</v>
      </c>
      <c r="E461" s="245"/>
      <c r="F461" s="247" t="s">
        <v>1152</v>
      </c>
      <c r="G461" s="245"/>
      <c r="H461" s="248">
        <v>13.827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199</v>
      </c>
      <c r="AU461" s="254" t="s">
        <v>81</v>
      </c>
      <c r="AV461" s="14" t="s">
        <v>81</v>
      </c>
      <c r="AW461" s="14" t="s">
        <v>4</v>
      </c>
      <c r="AX461" s="14" t="s">
        <v>79</v>
      </c>
      <c r="AY461" s="254" t="s">
        <v>187</v>
      </c>
    </row>
    <row r="462" s="2" customFormat="1" ht="16.5" customHeight="1">
      <c r="A462" s="41"/>
      <c r="B462" s="42"/>
      <c r="C462" s="215" t="s">
        <v>777</v>
      </c>
      <c r="D462" s="215" t="s">
        <v>190</v>
      </c>
      <c r="E462" s="216" t="s">
        <v>887</v>
      </c>
      <c r="F462" s="217" t="s">
        <v>888</v>
      </c>
      <c r="G462" s="218" t="s">
        <v>193</v>
      </c>
      <c r="H462" s="219">
        <v>103.798</v>
      </c>
      <c r="I462" s="220"/>
      <c r="J462" s="221">
        <f>ROUND(I462*H462,2)</f>
        <v>0</v>
      </c>
      <c r="K462" s="217" t="s">
        <v>194</v>
      </c>
      <c r="L462" s="47"/>
      <c r="M462" s="222" t="s">
        <v>19</v>
      </c>
      <c r="N462" s="223" t="s">
        <v>43</v>
      </c>
      <c r="O462" s="87"/>
      <c r="P462" s="224">
        <f>O462*H462</f>
        <v>0</v>
      </c>
      <c r="Q462" s="224">
        <v>0.000205</v>
      </c>
      <c r="R462" s="224">
        <f>Q462*H462</f>
        <v>0.02127859</v>
      </c>
      <c r="S462" s="224">
        <v>0</v>
      </c>
      <c r="T462" s="225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6" t="s">
        <v>265</v>
      </c>
      <c r="AT462" s="226" t="s">
        <v>190</v>
      </c>
      <c r="AU462" s="226" t="s">
        <v>81</v>
      </c>
      <c r="AY462" s="20" t="s">
        <v>187</v>
      </c>
      <c r="BE462" s="227">
        <f>IF(N462="základní",J462,0)</f>
        <v>0</v>
      </c>
      <c r="BF462" s="227">
        <f>IF(N462="snížená",J462,0)</f>
        <v>0</v>
      </c>
      <c r="BG462" s="227">
        <f>IF(N462="zákl. přenesená",J462,0)</f>
        <v>0</v>
      </c>
      <c r="BH462" s="227">
        <f>IF(N462="sníž. přenesená",J462,0)</f>
        <v>0</v>
      </c>
      <c r="BI462" s="227">
        <f>IF(N462="nulová",J462,0)</f>
        <v>0</v>
      </c>
      <c r="BJ462" s="20" t="s">
        <v>79</v>
      </c>
      <c r="BK462" s="227">
        <f>ROUND(I462*H462,2)</f>
        <v>0</v>
      </c>
      <c r="BL462" s="20" t="s">
        <v>265</v>
      </c>
      <c r="BM462" s="226" t="s">
        <v>1305</v>
      </c>
    </row>
    <row r="463" s="2" customFormat="1">
      <c r="A463" s="41"/>
      <c r="B463" s="42"/>
      <c r="C463" s="43"/>
      <c r="D463" s="228" t="s">
        <v>197</v>
      </c>
      <c r="E463" s="43"/>
      <c r="F463" s="229" t="s">
        <v>890</v>
      </c>
      <c r="G463" s="43"/>
      <c r="H463" s="43"/>
      <c r="I463" s="230"/>
      <c r="J463" s="43"/>
      <c r="K463" s="43"/>
      <c r="L463" s="47"/>
      <c r="M463" s="231"/>
      <c r="N463" s="232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197</v>
      </c>
      <c r="AU463" s="20" t="s">
        <v>81</v>
      </c>
    </row>
    <row r="464" s="13" customFormat="1">
      <c r="A464" s="13"/>
      <c r="B464" s="233"/>
      <c r="C464" s="234"/>
      <c r="D464" s="235" t="s">
        <v>199</v>
      </c>
      <c r="E464" s="236" t="s">
        <v>19</v>
      </c>
      <c r="F464" s="237" t="s">
        <v>1306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199</v>
      </c>
      <c r="AU464" s="243" t="s">
        <v>81</v>
      </c>
      <c r="AV464" s="13" t="s">
        <v>79</v>
      </c>
      <c r="AW464" s="13" t="s">
        <v>33</v>
      </c>
      <c r="AX464" s="13" t="s">
        <v>72</v>
      </c>
      <c r="AY464" s="243" t="s">
        <v>187</v>
      </c>
    </row>
    <row r="465" s="13" customFormat="1">
      <c r="A465" s="13"/>
      <c r="B465" s="233"/>
      <c r="C465" s="234"/>
      <c r="D465" s="235" t="s">
        <v>199</v>
      </c>
      <c r="E465" s="236" t="s">
        <v>19</v>
      </c>
      <c r="F465" s="237" t="s">
        <v>474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199</v>
      </c>
      <c r="AU465" s="243" t="s">
        <v>81</v>
      </c>
      <c r="AV465" s="13" t="s">
        <v>79</v>
      </c>
      <c r="AW465" s="13" t="s">
        <v>33</v>
      </c>
      <c r="AX465" s="13" t="s">
        <v>72</v>
      </c>
      <c r="AY465" s="243" t="s">
        <v>187</v>
      </c>
    </row>
    <row r="466" s="13" customFormat="1">
      <c r="A466" s="13"/>
      <c r="B466" s="233"/>
      <c r="C466" s="234"/>
      <c r="D466" s="235" t="s">
        <v>199</v>
      </c>
      <c r="E466" s="236" t="s">
        <v>19</v>
      </c>
      <c r="F466" s="237" t="s">
        <v>892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199</v>
      </c>
      <c r="AU466" s="243" t="s">
        <v>81</v>
      </c>
      <c r="AV466" s="13" t="s">
        <v>79</v>
      </c>
      <c r="AW466" s="13" t="s">
        <v>33</v>
      </c>
      <c r="AX466" s="13" t="s">
        <v>72</v>
      </c>
      <c r="AY466" s="243" t="s">
        <v>187</v>
      </c>
    </row>
    <row r="467" s="13" customFormat="1">
      <c r="A467" s="13"/>
      <c r="B467" s="233"/>
      <c r="C467" s="234"/>
      <c r="D467" s="235" t="s">
        <v>199</v>
      </c>
      <c r="E467" s="236" t="s">
        <v>19</v>
      </c>
      <c r="F467" s="237" t="s">
        <v>893</v>
      </c>
      <c r="G467" s="234"/>
      <c r="H467" s="236" t="s">
        <v>19</v>
      </c>
      <c r="I467" s="238"/>
      <c r="J467" s="234"/>
      <c r="K467" s="234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199</v>
      </c>
      <c r="AU467" s="243" t="s">
        <v>81</v>
      </c>
      <c r="AV467" s="13" t="s">
        <v>79</v>
      </c>
      <c r="AW467" s="13" t="s">
        <v>33</v>
      </c>
      <c r="AX467" s="13" t="s">
        <v>72</v>
      </c>
      <c r="AY467" s="243" t="s">
        <v>187</v>
      </c>
    </row>
    <row r="468" s="14" customFormat="1">
      <c r="A468" s="14"/>
      <c r="B468" s="244"/>
      <c r="C468" s="245"/>
      <c r="D468" s="235" t="s">
        <v>199</v>
      </c>
      <c r="E468" s="246" t="s">
        <v>19</v>
      </c>
      <c r="F468" s="247" t="s">
        <v>1080</v>
      </c>
      <c r="G468" s="245"/>
      <c r="H468" s="248">
        <v>23.276</v>
      </c>
      <c r="I468" s="249"/>
      <c r="J468" s="245"/>
      <c r="K468" s="245"/>
      <c r="L468" s="250"/>
      <c r="M468" s="251"/>
      <c r="N468" s="252"/>
      <c r="O468" s="252"/>
      <c r="P468" s="252"/>
      <c r="Q468" s="252"/>
      <c r="R468" s="252"/>
      <c r="S468" s="252"/>
      <c r="T468" s="25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4" t="s">
        <v>199</v>
      </c>
      <c r="AU468" s="254" t="s">
        <v>81</v>
      </c>
      <c r="AV468" s="14" t="s">
        <v>81</v>
      </c>
      <c r="AW468" s="14" t="s">
        <v>33</v>
      </c>
      <c r="AX468" s="14" t="s">
        <v>72</v>
      </c>
      <c r="AY468" s="254" t="s">
        <v>187</v>
      </c>
    </row>
    <row r="469" s="13" customFormat="1">
      <c r="A469" s="13"/>
      <c r="B469" s="233"/>
      <c r="C469" s="234"/>
      <c r="D469" s="235" t="s">
        <v>199</v>
      </c>
      <c r="E469" s="236" t="s">
        <v>19</v>
      </c>
      <c r="F469" s="237" t="s">
        <v>1307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199</v>
      </c>
      <c r="AU469" s="243" t="s">
        <v>81</v>
      </c>
      <c r="AV469" s="13" t="s">
        <v>79</v>
      </c>
      <c r="AW469" s="13" t="s">
        <v>33</v>
      </c>
      <c r="AX469" s="13" t="s">
        <v>72</v>
      </c>
      <c r="AY469" s="243" t="s">
        <v>187</v>
      </c>
    </row>
    <row r="470" s="13" customFormat="1">
      <c r="A470" s="13"/>
      <c r="B470" s="233"/>
      <c r="C470" s="234"/>
      <c r="D470" s="235" t="s">
        <v>199</v>
      </c>
      <c r="E470" s="236" t="s">
        <v>19</v>
      </c>
      <c r="F470" s="237" t="s">
        <v>476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199</v>
      </c>
      <c r="AU470" s="243" t="s">
        <v>81</v>
      </c>
      <c r="AV470" s="13" t="s">
        <v>79</v>
      </c>
      <c r="AW470" s="13" t="s">
        <v>33</v>
      </c>
      <c r="AX470" s="13" t="s">
        <v>72</v>
      </c>
      <c r="AY470" s="243" t="s">
        <v>187</v>
      </c>
    </row>
    <row r="471" s="13" customFormat="1">
      <c r="A471" s="13"/>
      <c r="B471" s="233"/>
      <c r="C471" s="234"/>
      <c r="D471" s="235" t="s">
        <v>199</v>
      </c>
      <c r="E471" s="236" t="s">
        <v>19</v>
      </c>
      <c r="F471" s="237" t="s">
        <v>892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199</v>
      </c>
      <c r="AU471" s="243" t="s">
        <v>81</v>
      </c>
      <c r="AV471" s="13" t="s">
        <v>79</v>
      </c>
      <c r="AW471" s="13" t="s">
        <v>33</v>
      </c>
      <c r="AX471" s="13" t="s">
        <v>72</v>
      </c>
      <c r="AY471" s="243" t="s">
        <v>187</v>
      </c>
    </row>
    <row r="472" s="13" customFormat="1">
      <c r="A472" s="13"/>
      <c r="B472" s="233"/>
      <c r="C472" s="234"/>
      <c r="D472" s="235" t="s">
        <v>199</v>
      </c>
      <c r="E472" s="236" t="s">
        <v>19</v>
      </c>
      <c r="F472" s="237" t="s">
        <v>893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199</v>
      </c>
      <c r="AU472" s="243" t="s">
        <v>81</v>
      </c>
      <c r="AV472" s="13" t="s">
        <v>79</v>
      </c>
      <c r="AW472" s="13" t="s">
        <v>33</v>
      </c>
      <c r="AX472" s="13" t="s">
        <v>72</v>
      </c>
      <c r="AY472" s="243" t="s">
        <v>187</v>
      </c>
    </row>
    <row r="473" s="14" customFormat="1">
      <c r="A473" s="14"/>
      <c r="B473" s="244"/>
      <c r="C473" s="245"/>
      <c r="D473" s="235" t="s">
        <v>199</v>
      </c>
      <c r="E473" s="246" t="s">
        <v>19</v>
      </c>
      <c r="F473" s="247" t="s">
        <v>923</v>
      </c>
      <c r="G473" s="245"/>
      <c r="H473" s="248">
        <v>13.939</v>
      </c>
      <c r="I473" s="249"/>
      <c r="J473" s="245"/>
      <c r="K473" s="245"/>
      <c r="L473" s="250"/>
      <c r="M473" s="251"/>
      <c r="N473" s="252"/>
      <c r="O473" s="252"/>
      <c r="P473" s="252"/>
      <c r="Q473" s="252"/>
      <c r="R473" s="252"/>
      <c r="S473" s="252"/>
      <c r="T473" s="25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4" t="s">
        <v>199</v>
      </c>
      <c r="AU473" s="254" t="s">
        <v>81</v>
      </c>
      <c r="AV473" s="14" t="s">
        <v>81</v>
      </c>
      <c r="AW473" s="14" t="s">
        <v>33</v>
      </c>
      <c r="AX473" s="14" t="s">
        <v>72</v>
      </c>
      <c r="AY473" s="254" t="s">
        <v>187</v>
      </c>
    </row>
    <row r="474" s="13" customFormat="1">
      <c r="A474" s="13"/>
      <c r="B474" s="233"/>
      <c r="C474" s="234"/>
      <c r="D474" s="235" t="s">
        <v>199</v>
      </c>
      <c r="E474" s="236" t="s">
        <v>19</v>
      </c>
      <c r="F474" s="237" t="s">
        <v>1308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199</v>
      </c>
      <c r="AU474" s="243" t="s">
        <v>81</v>
      </c>
      <c r="AV474" s="13" t="s">
        <v>79</v>
      </c>
      <c r="AW474" s="13" t="s">
        <v>33</v>
      </c>
      <c r="AX474" s="13" t="s">
        <v>72</v>
      </c>
      <c r="AY474" s="243" t="s">
        <v>187</v>
      </c>
    </row>
    <row r="475" s="13" customFormat="1">
      <c r="A475" s="13"/>
      <c r="B475" s="233"/>
      <c r="C475" s="234"/>
      <c r="D475" s="235" t="s">
        <v>199</v>
      </c>
      <c r="E475" s="236" t="s">
        <v>19</v>
      </c>
      <c r="F475" s="237" t="s">
        <v>478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199</v>
      </c>
      <c r="AU475" s="243" t="s">
        <v>81</v>
      </c>
      <c r="AV475" s="13" t="s">
        <v>79</v>
      </c>
      <c r="AW475" s="13" t="s">
        <v>33</v>
      </c>
      <c r="AX475" s="13" t="s">
        <v>72</v>
      </c>
      <c r="AY475" s="243" t="s">
        <v>187</v>
      </c>
    </row>
    <row r="476" s="13" customFormat="1">
      <c r="A476" s="13"/>
      <c r="B476" s="233"/>
      <c r="C476" s="234"/>
      <c r="D476" s="235" t="s">
        <v>199</v>
      </c>
      <c r="E476" s="236" t="s">
        <v>19</v>
      </c>
      <c r="F476" s="237" t="s">
        <v>892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199</v>
      </c>
      <c r="AU476" s="243" t="s">
        <v>81</v>
      </c>
      <c r="AV476" s="13" t="s">
        <v>79</v>
      </c>
      <c r="AW476" s="13" t="s">
        <v>33</v>
      </c>
      <c r="AX476" s="13" t="s">
        <v>72</v>
      </c>
      <c r="AY476" s="243" t="s">
        <v>187</v>
      </c>
    </row>
    <row r="477" s="13" customFormat="1">
      <c r="A477" s="13"/>
      <c r="B477" s="233"/>
      <c r="C477" s="234"/>
      <c r="D477" s="235" t="s">
        <v>199</v>
      </c>
      <c r="E477" s="236" t="s">
        <v>19</v>
      </c>
      <c r="F477" s="237" t="s">
        <v>893</v>
      </c>
      <c r="G477" s="234"/>
      <c r="H477" s="236" t="s">
        <v>19</v>
      </c>
      <c r="I477" s="238"/>
      <c r="J477" s="234"/>
      <c r="K477" s="234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199</v>
      </c>
      <c r="AU477" s="243" t="s">
        <v>81</v>
      </c>
      <c r="AV477" s="13" t="s">
        <v>79</v>
      </c>
      <c r="AW477" s="13" t="s">
        <v>33</v>
      </c>
      <c r="AX477" s="13" t="s">
        <v>72</v>
      </c>
      <c r="AY477" s="243" t="s">
        <v>187</v>
      </c>
    </row>
    <row r="478" s="14" customFormat="1">
      <c r="A478" s="14"/>
      <c r="B478" s="244"/>
      <c r="C478" s="245"/>
      <c r="D478" s="235" t="s">
        <v>199</v>
      </c>
      <c r="E478" s="246" t="s">
        <v>19</v>
      </c>
      <c r="F478" s="247" t="s">
        <v>1080</v>
      </c>
      <c r="G478" s="245"/>
      <c r="H478" s="248">
        <v>23.276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199</v>
      </c>
      <c r="AU478" s="254" t="s">
        <v>81</v>
      </c>
      <c r="AV478" s="14" t="s">
        <v>81</v>
      </c>
      <c r="AW478" s="14" t="s">
        <v>33</v>
      </c>
      <c r="AX478" s="14" t="s">
        <v>72</v>
      </c>
      <c r="AY478" s="254" t="s">
        <v>187</v>
      </c>
    </row>
    <row r="479" s="16" customFormat="1">
      <c r="A479" s="16"/>
      <c r="B479" s="279"/>
      <c r="C479" s="280"/>
      <c r="D479" s="235" t="s">
        <v>199</v>
      </c>
      <c r="E479" s="281" t="s">
        <v>19</v>
      </c>
      <c r="F479" s="282" t="s">
        <v>763</v>
      </c>
      <c r="G479" s="280"/>
      <c r="H479" s="283">
        <v>60.491</v>
      </c>
      <c r="I479" s="284"/>
      <c r="J479" s="280"/>
      <c r="K479" s="280"/>
      <c r="L479" s="285"/>
      <c r="M479" s="286"/>
      <c r="N479" s="287"/>
      <c r="O479" s="287"/>
      <c r="P479" s="287"/>
      <c r="Q479" s="287"/>
      <c r="R479" s="287"/>
      <c r="S479" s="287"/>
      <c r="T479" s="288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89" t="s">
        <v>199</v>
      </c>
      <c r="AU479" s="289" t="s">
        <v>81</v>
      </c>
      <c r="AV479" s="16" t="s">
        <v>230</v>
      </c>
      <c r="AW479" s="16" t="s">
        <v>33</v>
      </c>
      <c r="AX479" s="16" t="s">
        <v>72</v>
      </c>
      <c r="AY479" s="289" t="s">
        <v>187</v>
      </c>
    </row>
    <row r="480" s="13" customFormat="1">
      <c r="A480" s="13"/>
      <c r="B480" s="233"/>
      <c r="C480" s="234"/>
      <c r="D480" s="235" t="s">
        <v>199</v>
      </c>
      <c r="E480" s="236" t="s">
        <v>19</v>
      </c>
      <c r="F480" s="237" t="s">
        <v>1309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199</v>
      </c>
      <c r="AU480" s="243" t="s">
        <v>81</v>
      </c>
      <c r="AV480" s="13" t="s">
        <v>79</v>
      </c>
      <c r="AW480" s="13" t="s">
        <v>33</v>
      </c>
      <c r="AX480" s="13" t="s">
        <v>72</v>
      </c>
      <c r="AY480" s="243" t="s">
        <v>187</v>
      </c>
    </row>
    <row r="481" s="13" customFormat="1">
      <c r="A481" s="13"/>
      <c r="B481" s="233"/>
      <c r="C481" s="234"/>
      <c r="D481" s="235" t="s">
        <v>199</v>
      </c>
      <c r="E481" s="236" t="s">
        <v>19</v>
      </c>
      <c r="F481" s="237" t="s">
        <v>474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199</v>
      </c>
      <c r="AU481" s="243" t="s">
        <v>81</v>
      </c>
      <c r="AV481" s="13" t="s">
        <v>79</v>
      </c>
      <c r="AW481" s="13" t="s">
        <v>33</v>
      </c>
      <c r="AX481" s="13" t="s">
        <v>72</v>
      </c>
      <c r="AY481" s="243" t="s">
        <v>187</v>
      </c>
    </row>
    <row r="482" s="13" customFormat="1">
      <c r="A482" s="13"/>
      <c r="B482" s="233"/>
      <c r="C482" s="234"/>
      <c r="D482" s="235" t="s">
        <v>199</v>
      </c>
      <c r="E482" s="236" t="s">
        <v>19</v>
      </c>
      <c r="F482" s="237" t="s">
        <v>1062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199</v>
      </c>
      <c r="AU482" s="243" t="s">
        <v>81</v>
      </c>
      <c r="AV482" s="13" t="s">
        <v>79</v>
      </c>
      <c r="AW482" s="13" t="s">
        <v>33</v>
      </c>
      <c r="AX482" s="13" t="s">
        <v>72</v>
      </c>
      <c r="AY482" s="243" t="s">
        <v>187</v>
      </c>
    </row>
    <row r="483" s="13" customFormat="1">
      <c r="A483" s="13"/>
      <c r="B483" s="233"/>
      <c r="C483" s="234"/>
      <c r="D483" s="235" t="s">
        <v>199</v>
      </c>
      <c r="E483" s="236" t="s">
        <v>19</v>
      </c>
      <c r="F483" s="237" t="s">
        <v>893</v>
      </c>
      <c r="G483" s="234"/>
      <c r="H483" s="236" t="s">
        <v>19</v>
      </c>
      <c r="I483" s="238"/>
      <c r="J483" s="234"/>
      <c r="K483" s="234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199</v>
      </c>
      <c r="AU483" s="243" t="s">
        <v>81</v>
      </c>
      <c r="AV483" s="13" t="s">
        <v>79</v>
      </c>
      <c r="AW483" s="13" t="s">
        <v>33</v>
      </c>
      <c r="AX483" s="13" t="s">
        <v>72</v>
      </c>
      <c r="AY483" s="243" t="s">
        <v>187</v>
      </c>
    </row>
    <row r="484" s="14" customFormat="1">
      <c r="A484" s="14"/>
      <c r="B484" s="244"/>
      <c r="C484" s="245"/>
      <c r="D484" s="235" t="s">
        <v>199</v>
      </c>
      <c r="E484" s="246" t="s">
        <v>19</v>
      </c>
      <c r="F484" s="247" t="s">
        <v>1158</v>
      </c>
      <c r="G484" s="245"/>
      <c r="H484" s="248">
        <v>22.135000000000002</v>
      </c>
      <c r="I484" s="249"/>
      <c r="J484" s="245"/>
      <c r="K484" s="245"/>
      <c r="L484" s="250"/>
      <c r="M484" s="251"/>
      <c r="N484" s="252"/>
      <c r="O484" s="252"/>
      <c r="P484" s="252"/>
      <c r="Q484" s="252"/>
      <c r="R484" s="252"/>
      <c r="S484" s="252"/>
      <c r="T484" s="25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4" t="s">
        <v>199</v>
      </c>
      <c r="AU484" s="254" t="s">
        <v>81</v>
      </c>
      <c r="AV484" s="14" t="s">
        <v>81</v>
      </c>
      <c r="AW484" s="14" t="s">
        <v>33</v>
      </c>
      <c r="AX484" s="14" t="s">
        <v>72</v>
      </c>
      <c r="AY484" s="254" t="s">
        <v>187</v>
      </c>
    </row>
    <row r="485" s="13" customFormat="1">
      <c r="A485" s="13"/>
      <c r="B485" s="233"/>
      <c r="C485" s="234"/>
      <c r="D485" s="235" t="s">
        <v>199</v>
      </c>
      <c r="E485" s="236" t="s">
        <v>19</v>
      </c>
      <c r="F485" s="237" t="s">
        <v>1310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199</v>
      </c>
      <c r="AU485" s="243" t="s">
        <v>81</v>
      </c>
      <c r="AV485" s="13" t="s">
        <v>79</v>
      </c>
      <c r="AW485" s="13" t="s">
        <v>33</v>
      </c>
      <c r="AX485" s="13" t="s">
        <v>72</v>
      </c>
      <c r="AY485" s="243" t="s">
        <v>187</v>
      </c>
    </row>
    <row r="486" s="13" customFormat="1">
      <c r="A486" s="13"/>
      <c r="B486" s="233"/>
      <c r="C486" s="234"/>
      <c r="D486" s="235" t="s">
        <v>199</v>
      </c>
      <c r="E486" s="236" t="s">
        <v>19</v>
      </c>
      <c r="F486" s="237" t="s">
        <v>478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199</v>
      </c>
      <c r="AU486" s="243" t="s">
        <v>81</v>
      </c>
      <c r="AV486" s="13" t="s">
        <v>79</v>
      </c>
      <c r="AW486" s="13" t="s">
        <v>33</v>
      </c>
      <c r="AX486" s="13" t="s">
        <v>72</v>
      </c>
      <c r="AY486" s="243" t="s">
        <v>187</v>
      </c>
    </row>
    <row r="487" s="13" customFormat="1">
      <c r="A487" s="13"/>
      <c r="B487" s="233"/>
      <c r="C487" s="234"/>
      <c r="D487" s="235" t="s">
        <v>199</v>
      </c>
      <c r="E487" s="236" t="s">
        <v>19</v>
      </c>
      <c r="F487" s="237" t="s">
        <v>1062</v>
      </c>
      <c r="G487" s="234"/>
      <c r="H487" s="236" t="s">
        <v>19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199</v>
      </c>
      <c r="AU487" s="243" t="s">
        <v>81</v>
      </c>
      <c r="AV487" s="13" t="s">
        <v>79</v>
      </c>
      <c r="AW487" s="13" t="s">
        <v>33</v>
      </c>
      <c r="AX487" s="13" t="s">
        <v>72</v>
      </c>
      <c r="AY487" s="243" t="s">
        <v>187</v>
      </c>
    </row>
    <row r="488" s="13" customFormat="1">
      <c r="A488" s="13"/>
      <c r="B488" s="233"/>
      <c r="C488" s="234"/>
      <c r="D488" s="235" t="s">
        <v>199</v>
      </c>
      <c r="E488" s="236" t="s">
        <v>19</v>
      </c>
      <c r="F488" s="237" t="s">
        <v>893</v>
      </c>
      <c r="G488" s="234"/>
      <c r="H488" s="236" t="s">
        <v>19</v>
      </c>
      <c r="I488" s="238"/>
      <c r="J488" s="234"/>
      <c r="K488" s="234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199</v>
      </c>
      <c r="AU488" s="243" t="s">
        <v>81</v>
      </c>
      <c r="AV488" s="13" t="s">
        <v>79</v>
      </c>
      <c r="AW488" s="13" t="s">
        <v>33</v>
      </c>
      <c r="AX488" s="13" t="s">
        <v>72</v>
      </c>
      <c r="AY488" s="243" t="s">
        <v>187</v>
      </c>
    </row>
    <row r="489" s="14" customFormat="1">
      <c r="A489" s="14"/>
      <c r="B489" s="244"/>
      <c r="C489" s="245"/>
      <c r="D489" s="235" t="s">
        <v>199</v>
      </c>
      <c r="E489" s="246" t="s">
        <v>19</v>
      </c>
      <c r="F489" s="247" t="s">
        <v>1160</v>
      </c>
      <c r="G489" s="245"/>
      <c r="H489" s="248">
        <v>21.172000000000001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199</v>
      </c>
      <c r="AU489" s="254" t="s">
        <v>81</v>
      </c>
      <c r="AV489" s="14" t="s">
        <v>81</v>
      </c>
      <c r="AW489" s="14" t="s">
        <v>33</v>
      </c>
      <c r="AX489" s="14" t="s">
        <v>72</v>
      </c>
      <c r="AY489" s="254" t="s">
        <v>187</v>
      </c>
    </row>
    <row r="490" s="16" customFormat="1">
      <c r="A490" s="16"/>
      <c r="B490" s="279"/>
      <c r="C490" s="280"/>
      <c r="D490" s="235" t="s">
        <v>199</v>
      </c>
      <c r="E490" s="281" t="s">
        <v>19</v>
      </c>
      <c r="F490" s="282" t="s">
        <v>763</v>
      </c>
      <c r="G490" s="280"/>
      <c r="H490" s="283">
        <v>43.307000000000002</v>
      </c>
      <c r="I490" s="284"/>
      <c r="J490" s="280"/>
      <c r="K490" s="280"/>
      <c r="L490" s="285"/>
      <c r="M490" s="286"/>
      <c r="N490" s="287"/>
      <c r="O490" s="287"/>
      <c r="P490" s="287"/>
      <c r="Q490" s="287"/>
      <c r="R490" s="287"/>
      <c r="S490" s="287"/>
      <c r="T490" s="288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T490" s="289" t="s">
        <v>199</v>
      </c>
      <c r="AU490" s="289" t="s">
        <v>81</v>
      </c>
      <c r="AV490" s="16" t="s">
        <v>230</v>
      </c>
      <c r="AW490" s="16" t="s">
        <v>33</v>
      </c>
      <c r="AX490" s="16" t="s">
        <v>72</v>
      </c>
      <c r="AY490" s="289" t="s">
        <v>187</v>
      </c>
    </row>
    <row r="491" s="15" customFormat="1">
      <c r="A491" s="15"/>
      <c r="B491" s="255"/>
      <c r="C491" s="256"/>
      <c r="D491" s="235" t="s">
        <v>199</v>
      </c>
      <c r="E491" s="257" t="s">
        <v>19</v>
      </c>
      <c r="F491" s="258" t="s">
        <v>210</v>
      </c>
      <c r="G491" s="256"/>
      <c r="H491" s="259">
        <v>103.798</v>
      </c>
      <c r="I491" s="260"/>
      <c r="J491" s="256"/>
      <c r="K491" s="256"/>
      <c r="L491" s="261"/>
      <c r="M491" s="262"/>
      <c r="N491" s="263"/>
      <c r="O491" s="263"/>
      <c r="P491" s="263"/>
      <c r="Q491" s="263"/>
      <c r="R491" s="263"/>
      <c r="S491" s="263"/>
      <c r="T491" s="264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T491" s="265" t="s">
        <v>199</v>
      </c>
      <c r="AU491" s="265" t="s">
        <v>81</v>
      </c>
      <c r="AV491" s="15" t="s">
        <v>195</v>
      </c>
      <c r="AW491" s="15" t="s">
        <v>33</v>
      </c>
      <c r="AX491" s="15" t="s">
        <v>79</v>
      </c>
      <c r="AY491" s="265" t="s">
        <v>187</v>
      </c>
    </row>
    <row r="492" s="2" customFormat="1" ht="21.75" customHeight="1">
      <c r="A492" s="41"/>
      <c r="B492" s="42"/>
      <c r="C492" s="215" t="s">
        <v>781</v>
      </c>
      <c r="D492" s="215" t="s">
        <v>190</v>
      </c>
      <c r="E492" s="216" t="s">
        <v>1161</v>
      </c>
      <c r="F492" s="217" t="s">
        <v>1162</v>
      </c>
      <c r="G492" s="218" t="s">
        <v>193</v>
      </c>
      <c r="H492" s="219">
        <v>2.8799999999999999</v>
      </c>
      <c r="I492" s="220"/>
      <c r="J492" s="221">
        <f>ROUND(I492*H492,2)</f>
        <v>0</v>
      </c>
      <c r="K492" s="217" t="s">
        <v>194</v>
      </c>
      <c r="L492" s="47"/>
      <c r="M492" s="222" t="s">
        <v>19</v>
      </c>
      <c r="N492" s="223" t="s">
        <v>43</v>
      </c>
      <c r="O492" s="87"/>
      <c r="P492" s="224">
        <f>O492*H492</f>
        <v>0</v>
      </c>
      <c r="Q492" s="224">
        <v>1.713E-05</v>
      </c>
      <c r="R492" s="224">
        <f>Q492*H492</f>
        <v>4.93344E-05</v>
      </c>
      <c r="S492" s="224">
        <v>0</v>
      </c>
      <c r="T492" s="225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6" t="s">
        <v>265</v>
      </c>
      <c r="AT492" s="226" t="s">
        <v>190</v>
      </c>
      <c r="AU492" s="226" t="s">
        <v>81</v>
      </c>
      <c r="AY492" s="20" t="s">
        <v>187</v>
      </c>
      <c r="BE492" s="227">
        <f>IF(N492="základní",J492,0)</f>
        <v>0</v>
      </c>
      <c r="BF492" s="227">
        <f>IF(N492="snížená",J492,0)</f>
        <v>0</v>
      </c>
      <c r="BG492" s="227">
        <f>IF(N492="zákl. přenesená",J492,0)</f>
        <v>0</v>
      </c>
      <c r="BH492" s="227">
        <f>IF(N492="sníž. přenesená",J492,0)</f>
        <v>0</v>
      </c>
      <c r="BI492" s="227">
        <f>IF(N492="nulová",J492,0)</f>
        <v>0</v>
      </c>
      <c r="BJ492" s="20" t="s">
        <v>79</v>
      </c>
      <c r="BK492" s="227">
        <f>ROUND(I492*H492,2)</f>
        <v>0</v>
      </c>
      <c r="BL492" s="20" t="s">
        <v>265</v>
      </c>
      <c r="BM492" s="226" t="s">
        <v>1311</v>
      </c>
    </row>
    <row r="493" s="2" customFormat="1">
      <c r="A493" s="41"/>
      <c r="B493" s="42"/>
      <c r="C493" s="43"/>
      <c r="D493" s="228" t="s">
        <v>197</v>
      </c>
      <c r="E493" s="43"/>
      <c r="F493" s="229" t="s">
        <v>1164</v>
      </c>
      <c r="G493" s="43"/>
      <c r="H493" s="43"/>
      <c r="I493" s="230"/>
      <c r="J493" s="43"/>
      <c r="K493" s="43"/>
      <c r="L493" s="47"/>
      <c r="M493" s="231"/>
      <c r="N493" s="232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197</v>
      </c>
      <c r="AU493" s="20" t="s">
        <v>81</v>
      </c>
    </row>
    <row r="494" s="13" customFormat="1">
      <c r="A494" s="13"/>
      <c r="B494" s="233"/>
      <c r="C494" s="234"/>
      <c r="D494" s="235" t="s">
        <v>199</v>
      </c>
      <c r="E494" s="236" t="s">
        <v>19</v>
      </c>
      <c r="F494" s="237" t="s">
        <v>1297</v>
      </c>
      <c r="G494" s="234"/>
      <c r="H494" s="236" t="s">
        <v>19</v>
      </c>
      <c r="I494" s="238"/>
      <c r="J494" s="234"/>
      <c r="K494" s="234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199</v>
      </c>
      <c r="AU494" s="243" t="s">
        <v>81</v>
      </c>
      <c r="AV494" s="13" t="s">
        <v>79</v>
      </c>
      <c r="AW494" s="13" t="s">
        <v>33</v>
      </c>
      <c r="AX494" s="13" t="s">
        <v>72</v>
      </c>
      <c r="AY494" s="243" t="s">
        <v>187</v>
      </c>
    </row>
    <row r="495" s="13" customFormat="1">
      <c r="A495" s="13"/>
      <c r="B495" s="233"/>
      <c r="C495" s="234"/>
      <c r="D495" s="235" t="s">
        <v>199</v>
      </c>
      <c r="E495" s="236" t="s">
        <v>19</v>
      </c>
      <c r="F495" s="237" t="s">
        <v>474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199</v>
      </c>
      <c r="AU495" s="243" t="s">
        <v>81</v>
      </c>
      <c r="AV495" s="13" t="s">
        <v>79</v>
      </c>
      <c r="AW495" s="13" t="s">
        <v>33</v>
      </c>
      <c r="AX495" s="13" t="s">
        <v>72</v>
      </c>
      <c r="AY495" s="243" t="s">
        <v>187</v>
      </c>
    </row>
    <row r="496" s="13" customFormat="1">
      <c r="A496" s="13"/>
      <c r="B496" s="233"/>
      <c r="C496" s="234"/>
      <c r="D496" s="235" t="s">
        <v>199</v>
      </c>
      <c r="E496" s="236" t="s">
        <v>19</v>
      </c>
      <c r="F496" s="237" t="s">
        <v>855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199</v>
      </c>
      <c r="AU496" s="243" t="s">
        <v>81</v>
      </c>
      <c r="AV496" s="13" t="s">
        <v>79</v>
      </c>
      <c r="AW496" s="13" t="s">
        <v>33</v>
      </c>
      <c r="AX496" s="13" t="s">
        <v>72</v>
      </c>
      <c r="AY496" s="243" t="s">
        <v>187</v>
      </c>
    </row>
    <row r="497" s="13" customFormat="1">
      <c r="A497" s="13"/>
      <c r="B497" s="233"/>
      <c r="C497" s="234"/>
      <c r="D497" s="235" t="s">
        <v>199</v>
      </c>
      <c r="E497" s="236" t="s">
        <v>19</v>
      </c>
      <c r="F497" s="237" t="s">
        <v>1142</v>
      </c>
      <c r="G497" s="234"/>
      <c r="H497" s="236" t="s">
        <v>19</v>
      </c>
      <c r="I497" s="238"/>
      <c r="J497" s="234"/>
      <c r="K497" s="234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199</v>
      </c>
      <c r="AU497" s="243" t="s">
        <v>81</v>
      </c>
      <c r="AV497" s="13" t="s">
        <v>79</v>
      </c>
      <c r="AW497" s="13" t="s">
        <v>33</v>
      </c>
      <c r="AX497" s="13" t="s">
        <v>72</v>
      </c>
      <c r="AY497" s="243" t="s">
        <v>187</v>
      </c>
    </row>
    <row r="498" s="14" customFormat="1">
      <c r="A498" s="14"/>
      <c r="B498" s="244"/>
      <c r="C498" s="245"/>
      <c r="D498" s="235" t="s">
        <v>199</v>
      </c>
      <c r="E498" s="246" t="s">
        <v>19</v>
      </c>
      <c r="F498" s="247" t="s">
        <v>1143</v>
      </c>
      <c r="G498" s="245"/>
      <c r="H498" s="248">
        <v>1.44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199</v>
      </c>
      <c r="AU498" s="254" t="s">
        <v>81</v>
      </c>
      <c r="AV498" s="14" t="s">
        <v>81</v>
      </c>
      <c r="AW498" s="14" t="s">
        <v>33</v>
      </c>
      <c r="AX498" s="14" t="s">
        <v>72</v>
      </c>
      <c r="AY498" s="254" t="s">
        <v>187</v>
      </c>
    </row>
    <row r="499" s="13" customFormat="1">
      <c r="A499" s="13"/>
      <c r="B499" s="233"/>
      <c r="C499" s="234"/>
      <c r="D499" s="235" t="s">
        <v>199</v>
      </c>
      <c r="E499" s="236" t="s">
        <v>19</v>
      </c>
      <c r="F499" s="237" t="s">
        <v>1298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199</v>
      </c>
      <c r="AU499" s="243" t="s">
        <v>81</v>
      </c>
      <c r="AV499" s="13" t="s">
        <v>79</v>
      </c>
      <c r="AW499" s="13" t="s">
        <v>33</v>
      </c>
      <c r="AX499" s="13" t="s">
        <v>72</v>
      </c>
      <c r="AY499" s="243" t="s">
        <v>187</v>
      </c>
    </row>
    <row r="500" s="13" customFormat="1">
      <c r="A500" s="13"/>
      <c r="B500" s="233"/>
      <c r="C500" s="234"/>
      <c r="D500" s="235" t="s">
        <v>199</v>
      </c>
      <c r="E500" s="236" t="s">
        <v>19</v>
      </c>
      <c r="F500" s="237" t="s">
        <v>478</v>
      </c>
      <c r="G500" s="234"/>
      <c r="H500" s="236" t="s">
        <v>19</v>
      </c>
      <c r="I500" s="238"/>
      <c r="J500" s="234"/>
      <c r="K500" s="234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199</v>
      </c>
      <c r="AU500" s="243" t="s">
        <v>81</v>
      </c>
      <c r="AV500" s="13" t="s">
        <v>79</v>
      </c>
      <c r="AW500" s="13" t="s">
        <v>33</v>
      </c>
      <c r="AX500" s="13" t="s">
        <v>72</v>
      </c>
      <c r="AY500" s="243" t="s">
        <v>187</v>
      </c>
    </row>
    <row r="501" s="13" customFormat="1">
      <c r="A501" s="13"/>
      <c r="B501" s="233"/>
      <c r="C501" s="234"/>
      <c r="D501" s="235" t="s">
        <v>199</v>
      </c>
      <c r="E501" s="236" t="s">
        <v>19</v>
      </c>
      <c r="F501" s="237" t="s">
        <v>855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199</v>
      </c>
      <c r="AU501" s="243" t="s">
        <v>81</v>
      </c>
      <c r="AV501" s="13" t="s">
        <v>79</v>
      </c>
      <c r="AW501" s="13" t="s">
        <v>33</v>
      </c>
      <c r="AX501" s="13" t="s">
        <v>72</v>
      </c>
      <c r="AY501" s="243" t="s">
        <v>187</v>
      </c>
    </row>
    <row r="502" s="13" customFormat="1">
      <c r="A502" s="13"/>
      <c r="B502" s="233"/>
      <c r="C502" s="234"/>
      <c r="D502" s="235" t="s">
        <v>199</v>
      </c>
      <c r="E502" s="236" t="s">
        <v>19</v>
      </c>
      <c r="F502" s="237" t="s">
        <v>1142</v>
      </c>
      <c r="G502" s="234"/>
      <c r="H502" s="236" t="s">
        <v>19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199</v>
      </c>
      <c r="AU502" s="243" t="s">
        <v>81</v>
      </c>
      <c r="AV502" s="13" t="s">
        <v>79</v>
      </c>
      <c r="AW502" s="13" t="s">
        <v>33</v>
      </c>
      <c r="AX502" s="13" t="s">
        <v>72</v>
      </c>
      <c r="AY502" s="243" t="s">
        <v>187</v>
      </c>
    </row>
    <row r="503" s="14" customFormat="1">
      <c r="A503" s="14"/>
      <c r="B503" s="244"/>
      <c r="C503" s="245"/>
      <c r="D503" s="235" t="s">
        <v>199</v>
      </c>
      <c r="E503" s="246" t="s">
        <v>19</v>
      </c>
      <c r="F503" s="247" t="s">
        <v>1143</v>
      </c>
      <c r="G503" s="245"/>
      <c r="H503" s="248">
        <v>1.44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199</v>
      </c>
      <c r="AU503" s="254" t="s">
        <v>81</v>
      </c>
      <c r="AV503" s="14" t="s">
        <v>81</v>
      </c>
      <c r="AW503" s="14" t="s">
        <v>33</v>
      </c>
      <c r="AX503" s="14" t="s">
        <v>72</v>
      </c>
      <c r="AY503" s="254" t="s">
        <v>187</v>
      </c>
    </row>
    <row r="504" s="15" customFormat="1">
      <c r="A504" s="15"/>
      <c r="B504" s="255"/>
      <c r="C504" s="256"/>
      <c r="D504" s="235" t="s">
        <v>199</v>
      </c>
      <c r="E504" s="257" t="s">
        <v>19</v>
      </c>
      <c r="F504" s="258" t="s">
        <v>210</v>
      </c>
      <c r="G504" s="256"/>
      <c r="H504" s="259">
        <v>2.8799999999999999</v>
      </c>
      <c r="I504" s="260"/>
      <c r="J504" s="256"/>
      <c r="K504" s="256"/>
      <c r="L504" s="261"/>
      <c r="M504" s="262"/>
      <c r="N504" s="263"/>
      <c r="O504" s="263"/>
      <c r="P504" s="263"/>
      <c r="Q504" s="263"/>
      <c r="R504" s="263"/>
      <c r="S504" s="263"/>
      <c r="T504" s="264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5" t="s">
        <v>199</v>
      </c>
      <c r="AU504" s="265" t="s">
        <v>81</v>
      </c>
      <c r="AV504" s="15" t="s">
        <v>195</v>
      </c>
      <c r="AW504" s="15" t="s">
        <v>33</v>
      </c>
      <c r="AX504" s="15" t="s">
        <v>79</v>
      </c>
      <c r="AY504" s="265" t="s">
        <v>187</v>
      </c>
    </row>
    <row r="505" s="2" customFormat="1" ht="16.5" customHeight="1">
      <c r="A505" s="41"/>
      <c r="B505" s="42"/>
      <c r="C505" s="215" t="s">
        <v>789</v>
      </c>
      <c r="D505" s="215" t="s">
        <v>190</v>
      </c>
      <c r="E505" s="216" t="s">
        <v>904</v>
      </c>
      <c r="F505" s="217" t="s">
        <v>905</v>
      </c>
      <c r="G505" s="218" t="s">
        <v>193</v>
      </c>
      <c r="H505" s="219">
        <v>9.6899999999999995</v>
      </c>
      <c r="I505" s="220"/>
      <c r="J505" s="221">
        <f>ROUND(I505*H505,2)</f>
        <v>0</v>
      </c>
      <c r="K505" s="217" t="s">
        <v>194</v>
      </c>
      <c r="L505" s="47"/>
      <c r="M505" s="222" t="s">
        <v>19</v>
      </c>
      <c r="N505" s="223" t="s">
        <v>43</v>
      </c>
      <c r="O505" s="87"/>
      <c r="P505" s="224">
        <f>O505*H505</f>
        <v>0</v>
      </c>
      <c r="Q505" s="224">
        <v>7.1500000000000002E-06</v>
      </c>
      <c r="R505" s="224">
        <f>Q505*H505</f>
        <v>6.9283500000000002E-05</v>
      </c>
      <c r="S505" s="224">
        <v>0</v>
      </c>
      <c r="T505" s="225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6" t="s">
        <v>265</v>
      </c>
      <c r="AT505" s="226" t="s">
        <v>190</v>
      </c>
      <c r="AU505" s="226" t="s">
        <v>81</v>
      </c>
      <c r="AY505" s="20" t="s">
        <v>187</v>
      </c>
      <c r="BE505" s="227">
        <f>IF(N505="základní",J505,0)</f>
        <v>0</v>
      </c>
      <c r="BF505" s="227">
        <f>IF(N505="snížená",J505,0)</f>
        <v>0</v>
      </c>
      <c r="BG505" s="227">
        <f>IF(N505="zákl. přenesená",J505,0)</f>
        <v>0</v>
      </c>
      <c r="BH505" s="227">
        <f>IF(N505="sníž. přenesená",J505,0)</f>
        <v>0</v>
      </c>
      <c r="BI505" s="227">
        <f>IF(N505="nulová",J505,0)</f>
        <v>0</v>
      </c>
      <c r="BJ505" s="20" t="s">
        <v>79</v>
      </c>
      <c r="BK505" s="227">
        <f>ROUND(I505*H505,2)</f>
        <v>0</v>
      </c>
      <c r="BL505" s="20" t="s">
        <v>265</v>
      </c>
      <c r="BM505" s="226" t="s">
        <v>1312</v>
      </c>
    </row>
    <row r="506" s="2" customFormat="1">
      <c r="A506" s="41"/>
      <c r="B506" s="42"/>
      <c r="C506" s="43"/>
      <c r="D506" s="228" t="s">
        <v>197</v>
      </c>
      <c r="E506" s="43"/>
      <c r="F506" s="229" t="s">
        <v>907</v>
      </c>
      <c r="G506" s="43"/>
      <c r="H506" s="43"/>
      <c r="I506" s="230"/>
      <c r="J506" s="43"/>
      <c r="K506" s="43"/>
      <c r="L506" s="47"/>
      <c r="M506" s="231"/>
      <c r="N506" s="232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197</v>
      </c>
      <c r="AU506" s="20" t="s">
        <v>81</v>
      </c>
    </row>
    <row r="507" s="13" customFormat="1">
      <c r="A507" s="13"/>
      <c r="B507" s="233"/>
      <c r="C507" s="234"/>
      <c r="D507" s="235" t="s">
        <v>199</v>
      </c>
      <c r="E507" s="236" t="s">
        <v>19</v>
      </c>
      <c r="F507" s="237" t="s">
        <v>1299</v>
      </c>
      <c r="G507" s="234"/>
      <c r="H507" s="236" t="s">
        <v>19</v>
      </c>
      <c r="I507" s="238"/>
      <c r="J507" s="234"/>
      <c r="K507" s="234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199</v>
      </c>
      <c r="AU507" s="243" t="s">
        <v>81</v>
      </c>
      <c r="AV507" s="13" t="s">
        <v>79</v>
      </c>
      <c r="AW507" s="13" t="s">
        <v>33</v>
      </c>
      <c r="AX507" s="13" t="s">
        <v>72</v>
      </c>
      <c r="AY507" s="243" t="s">
        <v>187</v>
      </c>
    </row>
    <row r="508" s="13" customFormat="1">
      <c r="A508" s="13"/>
      <c r="B508" s="233"/>
      <c r="C508" s="234"/>
      <c r="D508" s="235" t="s">
        <v>199</v>
      </c>
      <c r="E508" s="236" t="s">
        <v>19</v>
      </c>
      <c r="F508" s="237" t="s">
        <v>474</v>
      </c>
      <c r="G508" s="234"/>
      <c r="H508" s="236" t="s">
        <v>19</v>
      </c>
      <c r="I508" s="238"/>
      <c r="J508" s="234"/>
      <c r="K508" s="234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199</v>
      </c>
      <c r="AU508" s="243" t="s">
        <v>81</v>
      </c>
      <c r="AV508" s="13" t="s">
        <v>79</v>
      </c>
      <c r="AW508" s="13" t="s">
        <v>33</v>
      </c>
      <c r="AX508" s="13" t="s">
        <v>72</v>
      </c>
      <c r="AY508" s="243" t="s">
        <v>187</v>
      </c>
    </row>
    <row r="509" s="13" customFormat="1">
      <c r="A509" s="13"/>
      <c r="B509" s="233"/>
      <c r="C509" s="234"/>
      <c r="D509" s="235" t="s">
        <v>199</v>
      </c>
      <c r="E509" s="236" t="s">
        <v>19</v>
      </c>
      <c r="F509" s="237" t="s">
        <v>855</v>
      </c>
      <c r="G509" s="234"/>
      <c r="H509" s="236" t="s">
        <v>19</v>
      </c>
      <c r="I509" s="238"/>
      <c r="J509" s="234"/>
      <c r="K509" s="234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199</v>
      </c>
      <c r="AU509" s="243" t="s">
        <v>81</v>
      </c>
      <c r="AV509" s="13" t="s">
        <v>79</v>
      </c>
      <c r="AW509" s="13" t="s">
        <v>33</v>
      </c>
      <c r="AX509" s="13" t="s">
        <v>72</v>
      </c>
      <c r="AY509" s="243" t="s">
        <v>187</v>
      </c>
    </row>
    <row r="510" s="13" customFormat="1">
      <c r="A510" s="13"/>
      <c r="B510" s="233"/>
      <c r="C510" s="234"/>
      <c r="D510" s="235" t="s">
        <v>199</v>
      </c>
      <c r="E510" s="236" t="s">
        <v>19</v>
      </c>
      <c r="F510" s="237" t="s">
        <v>873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199</v>
      </c>
      <c r="AU510" s="243" t="s">
        <v>81</v>
      </c>
      <c r="AV510" s="13" t="s">
        <v>79</v>
      </c>
      <c r="AW510" s="13" t="s">
        <v>33</v>
      </c>
      <c r="AX510" s="13" t="s">
        <v>72</v>
      </c>
      <c r="AY510" s="243" t="s">
        <v>187</v>
      </c>
    </row>
    <row r="511" s="14" customFormat="1">
      <c r="A511" s="14"/>
      <c r="B511" s="244"/>
      <c r="C511" s="245"/>
      <c r="D511" s="235" t="s">
        <v>199</v>
      </c>
      <c r="E511" s="246" t="s">
        <v>19</v>
      </c>
      <c r="F511" s="247" t="s">
        <v>1046</v>
      </c>
      <c r="G511" s="245"/>
      <c r="H511" s="248">
        <v>2.9550000000000001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199</v>
      </c>
      <c r="AU511" s="254" t="s">
        <v>81</v>
      </c>
      <c r="AV511" s="14" t="s">
        <v>81</v>
      </c>
      <c r="AW511" s="14" t="s">
        <v>33</v>
      </c>
      <c r="AX511" s="14" t="s">
        <v>72</v>
      </c>
      <c r="AY511" s="254" t="s">
        <v>187</v>
      </c>
    </row>
    <row r="512" s="13" customFormat="1">
      <c r="A512" s="13"/>
      <c r="B512" s="233"/>
      <c r="C512" s="234"/>
      <c r="D512" s="235" t="s">
        <v>199</v>
      </c>
      <c r="E512" s="236" t="s">
        <v>19</v>
      </c>
      <c r="F512" s="237" t="s">
        <v>1300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199</v>
      </c>
      <c r="AU512" s="243" t="s">
        <v>81</v>
      </c>
      <c r="AV512" s="13" t="s">
        <v>79</v>
      </c>
      <c r="AW512" s="13" t="s">
        <v>33</v>
      </c>
      <c r="AX512" s="13" t="s">
        <v>72</v>
      </c>
      <c r="AY512" s="243" t="s">
        <v>187</v>
      </c>
    </row>
    <row r="513" s="13" customFormat="1">
      <c r="A513" s="13"/>
      <c r="B513" s="233"/>
      <c r="C513" s="234"/>
      <c r="D513" s="235" t="s">
        <v>199</v>
      </c>
      <c r="E513" s="236" t="s">
        <v>19</v>
      </c>
      <c r="F513" s="237" t="s">
        <v>474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199</v>
      </c>
      <c r="AU513" s="243" t="s">
        <v>81</v>
      </c>
      <c r="AV513" s="13" t="s">
        <v>79</v>
      </c>
      <c r="AW513" s="13" t="s">
        <v>33</v>
      </c>
      <c r="AX513" s="13" t="s">
        <v>72</v>
      </c>
      <c r="AY513" s="243" t="s">
        <v>187</v>
      </c>
    </row>
    <row r="514" s="13" customFormat="1">
      <c r="A514" s="13"/>
      <c r="B514" s="233"/>
      <c r="C514" s="234"/>
      <c r="D514" s="235" t="s">
        <v>199</v>
      </c>
      <c r="E514" s="236" t="s">
        <v>19</v>
      </c>
      <c r="F514" s="237" t="s">
        <v>855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199</v>
      </c>
      <c r="AU514" s="243" t="s">
        <v>81</v>
      </c>
      <c r="AV514" s="13" t="s">
        <v>79</v>
      </c>
      <c r="AW514" s="13" t="s">
        <v>33</v>
      </c>
      <c r="AX514" s="13" t="s">
        <v>72</v>
      </c>
      <c r="AY514" s="243" t="s">
        <v>187</v>
      </c>
    </row>
    <row r="515" s="13" customFormat="1">
      <c r="A515" s="13"/>
      <c r="B515" s="233"/>
      <c r="C515" s="234"/>
      <c r="D515" s="235" t="s">
        <v>199</v>
      </c>
      <c r="E515" s="236" t="s">
        <v>19</v>
      </c>
      <c r="F515" s="237" t="s">
        <v>873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199</v>
      </c>
      <c r="AU515" s="243" t="s">
        <v>81</v>
      </c>
      <c r="AV515" s="13" t="s">
        <v>79</v>
      </c>
      <c r="AW515" s="13" t="s">
        <v>33</v>
      </c>
      <c r="AX515" s="13" t="s">
        <v>72</v>
      </c>
      <c r="AY515" s="243" t="s">
        <v>187</v>
      </c>
    </row>
    <row r="516" s="14" customFormat="1">
      <c r="A516" s="14"/>
      <c r="B516" s="244"/>
      <c r="C516" s="245"/>
      <c r="D516" s="235" t="s">
        <v>199</v>
      </c>
      <c r="E516" s="246" t="s">
        <v>19</v>
      </c>
      <c r="F516" s="247" t="s">
        <v>1147</v>
      </c>
      <c r="G516" s="245"/>
      <c r="H516" s="248">
        <v>1.8899999999999999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199</v>
      </c>
      <c r="AU516" s="254" t="s">
        <v>81</v>
      </c>
      <c r="AV516" s="14" t="s">
        <v>81</v>
      </c>
      <c r="AW516" s="14" t="s">
        <v>33</v>
      </c>
      <c r="AX516" s="14" t="s">
        <v>72</v>
      </c>
      <c r="AY516" s="254" t="s">
        <v>187</v>
      </c>
    </row>
    <row r="517" s="13" customFormat="1">
      <c r="A517" s="13"/>
      <c r="B517" s="233"/>
      <c r="C517" s="234"/>
      <c r="D517" s="235" t="s">
        <v>199</v>
      </c>
      <c r="E517" s="236" t="s">
        <v>19</v>
      </c>
      <c r="F517" s="237" t="s">
        <v>1301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199</v>
      </c>
      <c r="AU517" s="243" t="s">
        <v>81</v>
      </c>
      <c r="AV517" s="13" t="s">
        <v>79</v>
      </c>
      <c r="AW517" s="13" t="s">
        <v>33</v>
      </c>
      <c r="AX517" s="13" t="s">
        <v>72</v>
      </c>
      <c r="AY517" s="243" t="s">
        <v>187</v>
      </c>
    </row>
    <row r="518" s="13" customFormat="1">
      <c r="A518" s="13"/>
      <c r="B518" s="233"/>
      <c r="C518" s="234"/>
      <c r="D518" s="235" t="s">
        <v>199</v>
      </c>
      <c r="E518" s="236" t="s">
        <v>19</v>
      </c>
      <c r="F518" s="237" t="s">
        <v>476</v>
      </c>
      <c r="G518" s="234"/>
      <c r="H518" s="236" t="s">
        <v>19</v>
      </c>
      <c r="I518" s="238"/>
      <c r="J518" s="234"/>
      <c r="K518" s="234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199</v>
      </c>
      <c r="AU518" s="243" t="s">
        <v>81</v>
      </c>
      <c r="AV518" s="13" t="s">
        <v>79</v>
      </c>
      <c r="AW518" s="13" t="s">
        <v>33</v>
      </c>
      <c r="AX518" s="13" t="s">
        <v>72</v>
      </c>
      <c r="AY518" s="243" t="s">
        <v>187</v>
      </c>
    </row>
    <row r="519" s="13" customFormat="1">
      <c r="A519" s="13"/>
      <c r="B519" s="233"/>
      <c r="C519" s="234"/>
      <c r="D519" s="235" t="s">
        <v>199</v>
      </c>
      <c r="E519" s="236" t="s">
        <v>19</v>
      </c>
      <c r="F519" s="237" t="s">
        <v>855</v>
      </c>
      <c r="G519" s="234"/>
      <c r="H519" s="236" t="s">
        <v>19</v>
      </c>
      <c r="I519" s="238"/>
      <c r="J519" s="234"/>
      <c r="K519" s="234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199</v>
      </c>
      <c r="AU519" s="243" t="s">
        <v>81</v>
      </c>
      <c r="AV519" s="13" t="s">
        <v>79</v>
      </c>
      <c r="AW519" s="13" t="s">
        <v>33</v>
      </c>
      <c r="AX519" s="13" t="s">
        <v>72</v>
      </c>
      <c r="AY519" s="243" t="s">
        <v>187</v>
      </c>
    </row>
    <row r="520" s="13" customFormat="1">
      <c r="A520" s="13"/>
      <c r="B520" s="233"/>
      <c r="C520" s="234"/>
      <c r="D520" s="235" t="s">
        <v>199</v>
      </c>
      <c r="E520" s="236" t="s">
        <v>19</v>
      </c>
      <c r="F520" s="237" t="s">
        <v>873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199</v>
      </c>
      <c r="AU520" s="243" t="s">
        <v>81</v>
      </c>
      <c r="AV520" s="13" t="s">
        <v>79</v>
      </c>
      <c r="AW520" s="13" t="s">
        <v>33</v>
      </c>
      <c r="AX520" s="13" t="s">
        <v>72</v>
      </c>
      <c r="AY520" s="243" t="s">
        <v>187</v>
      </c>
    </row>
    <row r="521" s="14" customFormat="1">
      <c r="A521" s="14"/>
      <c r="B521" s="244"/>
      <c r="C521" s="245"/>
      <c r="D521" s="235" t="s">
        <v>199</v>
      </c>
      <c r="E521" s="246" t="s">
        <v>19</v>
      </c>
      <c r="F521" s="247" t="s">
        <v>209</v>
      </c>
      <c r="G521" s="245"/>
      <c r="H521" s="248">
        <v>1.1819999999999999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199</v>
      </c>
      <c r="AU521" s="254" t="s">
        <v>81</v>
      </c>
      <c r="AV521" s="14" t="s">
        <v>81</v>
      </c>
      <c r="AW521" s="14" t="s">
        <v>33</v>
      </c>
      <c r="AX521" s="14" t="s">
        <v>72</v>
      </c>
      <c r="AY521" s="254" t="s">
        <v>187</v>
      </c>
    </row>
    <row r="522" s="13" customFormat="1">
      <c r="A522" s="13"/>
      <c r="B522" s="233"/>
      <c r="C522" s="234"/>
      <c r="D522" s="235" t="s">
        <v>199</v>
      </c>
      <c r="E522" s="236" t="s">
        <v>19</v>
      </c>
      <c r="F522" s="237" t="s">
        <v>1302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199</v>
      </c>
      <c r="AU522" s="243" t="s">
        <v>81</v>
      </c>
      <c r="AV522" s="13" t="s">
        <v>79</v>
      </c>
      <c r="AW522" s="13" t="s">
        <v>33</v>
      </c>
      <c r="AX522" s="13" t="s">
        <v>72</v>
      </c>
      <c r="AY522" s="243" t="s">
        <v>187</v>
      </c>
    </row>
    <row r="523" s="13" customFormat="1">
      <c r="A523" s="13"/>
      <c r="B523" s="233"/>
      <c r="C523" s="234"/>
      <c r="D523" s="235" t="s">
        <v>199</v>
      </c>
      <c r="E523" s="236" t="s">
        <v>19</v>
      </c>
      <c r="F523" s="237" t="s">
        <v>478</v>
      </c>
      <c r="G523" s="234"/>
      <c r="H523" s="236" t="s">
        <v>19</v>
      </c>
      <c r="I523" s="238"/>
      <c r="J523" s="234"/>
      <c r="K523" s="234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199</v>
      </c>
      <c r="AU523" s="243" t="s">
        <v>81</v>
      </c>
      <c r="AV523" s="13" t="s">
        <v>79</v>
      </c>
      <c r="AW523" s="13" t="s">
        <v>33</v>
      </c>
      <c r="AX523" s="13" t="s">
        <v>72</v>
      </c>
      <c r="AY523" s="243" t="s">
        <v>187</v>
      </c>
    </row>
    <row r="524" s="13" customFormat="1">
      <c r="A524" s="13"/>
      <c r="B524" s="233"/>
      <c r="C524" s="234"/>
      <c r="D524" s="235" t="s">
        <v>199</v>
      </c>
      <c r="E524" s="236" t="s">
        <v>19</v>
      </c>
      <c r="F524" s="237" t="s">
        <v>855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199</v>
      </c>
      <c r="AU524" s="243" t="s">
        <v>81</v>
      </c>
      <c r="AV524" s="13" t="s">
        <v>79</v>
      </c>
      <c r="AW524" s="13" t="s">
        <v>33</v>
      </c>
      <c r="AX524" s="13" t="s">
        <v>72</v>
      </c>
      <c r="AY524" s="243" t="s">
        <v>187</v>
      </c>
    </row>
    <row r="525" s="13" customFormat="1">
      <c r="A525" s="13"/>
      <c r="B525" s="233"/>
      <c r="C525" s="234"/>
      <c r="D525" s="235" t="s">
        <v>199</v>
      </c>
      <c r="E525" s="236" t="s">
        <v>19</v>
      </c>
      <c r="F525" s="237" t="s">
        <v>873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199</v>
      </c>
      <c r="AU525" s="243" t="s">
        <v>81</v>
      </c>
      <c r="AV525" s="13" t="s">
        <v>79</v>
      </c>
      <c r="AW525" s="13" t="s">
        <v>33</v>
      </c>
      <c r="AX525" s="13" t="s">
        <v>72</v>
      </c>
      <c r="AY525" s="243" t="s">
        <v>187</v>
      </c>
    </row>
    <row r="526" s="14" customFormat="1">
      <c r="A526" s="14"/>
      <c r="B526" s="244"/>
      <c r="C526" s="245"/>
      <c r="D526" s="235" t="s">
        <v>199</v>
      </c>
      <c r="E526" s="246" t="s">
        <v>19</v>
      </c>
      <c r="F526" s="247" t="s">
        <v>1051</v>
      </c>
      <c r="G526" s="245"/>
      <c r="H526" s="248">
        <v>1.7729999999999999</v>
      </c>
      <c r="I526" s="249"/>
      <c r="J526" s="245"/>
      <c r="K526" s="245"/>
      <c r="L526" s="250"/>
      <c r="M526" s="251"/>
      <c r="N526" s="252"/>
      <c r="O526" s="252"/>
      <c r="P526" s="252"/>
      <c r="Q526" s="252"/>
      <c r="R526" s="252"/>
      <c r="S526" s="252"/>
      <c r="T526" s="25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4" t="s">
        <v>199</v>
      </c>
      <c r="AU526" s="254" t="s">
        <v>81</v>
      </c>
      <c r="AV526" s="14" t="s">
        <v>81</v>
      </c>
      <c r="AW526" s="14" t="s">
        <v>33</v>
      </c>
      <c r="AX526" s="14" t="s">
        <v>72</v>
      </c>
      <c r="AY526" s="254" t="s">
        <v>187</v>
      </c>
    </row>
    <row r="527" s="13" customFormat="1">
      <c r="A527" s="13"/>
      <c r="B527" s="233"/>
      <c r="C527" s="234"/>
      <c r="D527" s="235" t="s">
        <v>199</v>
      </c>
      <c r="E527" s="236" t="s">
        <v>19</v>
      </c>
      <c r="F527" s="237" t="s">
        <v>1303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199</v>
      </c>
      <c r="AU527" s="243" t="s">
        <v>81</v>
      </c>
      <c r="AV527" s="13" t="s">
        <v>79</v>
      </c>
      <c r="AW527" s="13" t="s">
        <v>33</v>
      </c>
      <c r="AX527" s="13" t="s">
        <v>72</v>
      </c>
      <c r="AY527" s="243" t="s">
        <v>187</v>
      </c>
    </row>
    <row r="528" s="13" customFormat="1">
      <c r="A528" s="13"/>
      <c r="B528" s="233"/>
      <c r="C528" s="234"/>
      <c r="D528" s="235" t="s">
        <v>199</v>
      </c>
      <c r="E528" s="236" t="s">
        <v>19</v>
      </c>
      <c r="F528" s="237" t="s">
        <v>478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199</v>
      </c>
      <c r="AU528" s="243" t="s">
        <v>81</v>
      </c>
      <c r="AV528" s="13" t="s">
        <v>79</v>
      </c>
      <c r="AW528" s="13" t="s">
        <v>33</v>
      </c>
      <c r="AX528" s="13" t="s">
        <v>72</v>
      </c>
      <c r="AY528" s="243" t="s">
        <v>187</v>
      </c>
    </row>
    <row r="529" s="13" customFormat="1">
      <c r="A529" s="13"/>
      <c r="B529" s="233"/>
      <c r="C529" s="234"/>
      <c r="D529" s="235" t="s">
        <v>199</v>
      </c>
      <c r="E529" s="236" t="s">
        <v>19</v>
      </c>
      <c r="F529" s="237" t="s">
        <v>855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199</v>
      </c>
      <c r="AU529" s="243" t="s">
        <v>81</v>
      </c>
      <c r="AV529" s="13" t="s">
        <v>79</v>
      </c>
      <c r="AW529" s="13" t="s">
        <v>33</v>
      </c>
      <c r="AX529" s="13" t="s">
        <v>72</v>
      </c>
      <c r="AY529" s="243" t="s">
        <v>187</v>
      </c>
    </row>
    <row r="530" s="13" customFormat="1">
      <c r="A530" s="13"/>
      <c r="B530" s="233"/>
      <c r="C530" s="234"/>
      <c r="D530" s="235" t="s">
        <v>199</v>
      </c>
      <c r="E530" s="236" t="s">
        <v>19</v>
      </c>
      <c r="F530" s="237" t="s">
        <v>873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199</v>
      </c>
      <c r="AU530" s="243" t="s">
        <v>81</v>
      </c>
      <c r="AV530" s="13" t="s">
        <v>79</v>
      </c>
      <c r="AW530" s="13" t="s">
        <v>33</v>
      </c>
      <c r="AX530" s="13" t="s">
        <v>72</v>
      </c>
      <c r="AY530" s="243" t="s">
        <v>187</v>
      </c>
    </row>
    <row r="531" s="14" customFormat="1">
      <c r="A531" s="14"/>
      <c r="B531" s="244"/>
      <c r="C531" s="245"/>
      <c r="D531" s="235" t="s">
        <v>199</v>
      </c>
      <c r="E531" s="246" t="s">
        <v>19</v>
      </c>
      <c r="F531" s="247" t="s">
        <v>1147</v>
      </c>
      <c r="G531" s="245"/>
      <c r="H531" s="248">
        <v>1.8899999999999999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199</v>
      </c>
      <c r="AU531" s="254" t="s">
        <v>81</v>
      </c>
      <c r="AV531" s="14" t="s">
        <v>81</v>
      </c>
      <c r="AW531" s="14" t="s">
        <v>33</v>
      </c>
      <c r="AX531" s="14" t="s">
        <v>72</v>
      </c>
      <c r="AY531" s="254" t="s">
        <v>187</v>
      </c>
    </row>
    <row r="532" s="15" customFormat="1">
      <c r="A532" s="15"/>
      <c r="B532" s="255"/>
      <c r="C532" s="256"/>
      <c r="D532" s="235" t="s">
        <v>199</v>
      </c>
      <c r="E532" s="257" t="s">
        <v>19</v>
      </c>
      <c r="F532" s="258" t="s">
        <v>210</v>
      </c>
      <c r="G532" s="256"/>
      <c r="H532" s="259">
        <v>9.6899999999999995</v>
      </c>
      <c r="I532" s="260"/>
      <c r="J532" s="256"/>
      <c r="K532" s="256"/>
      <c r="L532" s="261"/>
      <c r="M532" s="262"/>
      <c r="N532" s="263"/>
      <c r="O532" s="263"/>
      <c r="P532" s="263"/>
      <c r="Q532" s="263"/>
      <c r="R532" s="263"/>
      <c r="S532" s="263"/>
      <c r="T532" s="264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5" t="s">
        <v>199</v>
      </c>
      <c r="AU532" s="265" t="s">
        <v>81</v>
      </c>
      <c r="AV532" s="15" t="s">
        <v>195</v>
      </c>
      <c r="AW532" s="15" t="s">
        <v>33</v>
      </c>
      <c r="AX532" s="15" t="s">
        <v>79</v>
      </c>
      <c r="AY532" s="265" t="s">
        <v>187</v>
      </c>
    </row>
    <row r="533" s="2" customFormat="1" ht="16.5" customHeight="1">
      <c r="A533" s="41"/>
      <c r="B533" s="42"/>
      <c r="C533" s="215" t="s">
        <v>796</v>
      </c>
      <c r="D533" s="215" t="s">
        <v>190</v>
      </c>
      <c r="E533" s="216" t="s">
        <v>909</v>
      </c>
      <c r="F533" s="217" t="s">
        <v>910</v>
      </c>
      <c r="G533" s="218" t="s">
        <v>193</v>
      </c>
      <c r="H533" s="219">
        <v>38.215000000000003</v>
      </c>
      <c r="I533" s="220"/>
      <c r="J533" s="221">
        <f>ROUND(I533*H533,2)</f>
        <v>0</v>
      </c>
      <c r="K533" s="217" t="s">
        <v>194</v>
      </c>
      <c r="L533" s="47"/>
      <c r="M533" s="222" t="s">
        <v>19</v>
      </c>
      <c r="N533" s="223" t="s">
        <v>43</v>
      </c>
      <c r="O533" s="87"/>
      <c r="P533" s="224">
        <f>O533*H533</f>
        <v>0</v>
      </c>
      <c r="Q533" s="224">
        <v>6.2500000000000003E-06</v>
      </c>
      <c r="R533" s="224">
        <f>Q533*H533</f>
        <v>0.00023884375000000004</v>
      </c>
      <c r="S533" s="224">
        <v>0</v>
      </c>
      <c r="T533" s="225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6" t="s">
        <v>265</v>
      </c>
      <c r="AT533" s="226" t="s">
        <v>190</v>
      </c>
      <c r="AU533" s="226" t="s">
        <v>81</v>
      </c>
      <c r="AY533" s="20" t="s">
        <v>187</v>
      </c>
      <c r="BE533" s="227">
        <f>IF(N533="základní",J533,0)</f>
        <v>0</v>
      </c>
      <c r="BF533" s="227">
        <f>IF(N533="snížená",J533,0)</f>
        <v>0</v>
      </c>
      <c r="BG533" s="227">
        <f>IF(N533="zákl. přenesená",J533,0)</f>
        <v>0</v>
      </c>
      <c r="BH533" s="227">
        <f>IF(N533="sníž. přenesená",J533,0)</f>
        <v>0</v>
      </c>
      <c r="BI533" s="227">
        <f>IF(N533="nulová",J533,0)</f>
        <v>0</v>
      </c>
      <c r="BJ533" s="20" t="s">
        <v>79</v>
      </c>
      <c r="BK533" s="227">
        <f>ROUND(I533*H533,2)</f>
        <v>0</v>
      </c>
      <c r="BL533" s="20" t="s">
        <v>265</v>
      </c>
      <c r="BM533" s="226" t="s">
        <v>1313</v>
      </c>
    </row>
    <row r="534" s="2" customFormat="1">
      <c r="A534" s="41"/>
      <c r="B534" s="42"/>
      <c r="C534" s="43"/>
      <c r="D534" s="228" t="s">
        <v>197</v>
      </c>
      <c r="E534" s="43"/>
      <c r="F534" s="229" t="s">
        <v>912</v>
      </c>
      <c r="G534" s="43"/>
      <c r="H534" s="43"/>
      <c r="I534" s="230"/>
      <c r="J534" s="43"/>
      <c r="K534" s="43"/>
      <c r="L534" s="47"/>
      <c r="M534" s="231"/>
      <c r="N534" s="232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197</v>
      </c>
      <c r="AU534" s="20" t="s">
        <v>81</v>
      </c>
    </row>
    <row r="535" s="13" customFormat="1">
      <c r="A535" s="13"/>
      <c r="B535" s="233"/>
      <c r="C535" s="234"/>
      <c r="D535" s="235" t="s">
        <v>199</v>
      </c>
      <c r="E535" s="236" t="s">
        <v>19</v>
      </c>
      <c r="F535" s="237" t="s">
        <v>1290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199</v>
      </c>
      <c r="AU535" s="243" t="s">
        <v>81</v>
      </c>
      <c r="AV535" s="13" t="s">
        <v>79</v>
      </c>
      <c r="AW535" s="13" t="s">
        <v>33</v>
      </c>
      <c r="AX535" s="13" t="s">
        <v>72</v>
      </c>
      <c r="AY535" s="243" t="s">
        <v>187</v>
      </c>
    </row>
    <row r="536" s="13" customFormat="1">
      <c r="A536" s="13"/>
      <c r="B536" s="233"/>
      <c r="C536" s="234"/>
      <c r="D536" s="235" t="s">
        <v>199</v>
      </c>
      <c r="E536" s="236" t="s">
        <v>19</v>
      </c>
      <c r="F536" s="237" t="s">
        <v>474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199</v>
      </c>
      <c r="AU536" s="243" t="s">
        <v>81</v>
      </c>
      <c r="AV536" s="13" t="s">
        <v>79</v>
      </c>
      <c r="AW536" s="13" t="s">
        <v>33</v>
      </c>
      <c r="AX536" s="13" t="s">
        <v>72</v>
      </c>
      <c r="AY536" s="243" t="s">
        <v>187</v>
      </c>
    </row>
    <row r="537" s="13" customFormat="1">
      <c r="A537" s="13"/>
      <c r="B537" s="233"/>
      <c r="C537" s="234"/>
      <c r="D537" s="235" t="s">
        <v>199</v>
      </c>
      <c r="E537" s="236" t="s">
        <v>19</v>
      </c>
      <c r="F537" s="237" t="s">
        <v>855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199</v>
      </c>
      <c r="AU537" s="243" t="s">
        <v>81</v>
      </c>
      <c r="AV537" s="13" t="s">
        <v>79</v>
      </c>
      <c r="AW537" s="13" t="s">
        <v>33</v>
      </c>
      <c r="AX537" s="13" t="s">
        <v>72</v>
      </c>
      <c r="AY537" s="243" t="s">
        <v>187</v>
      </c>
    </row>
    <row r="538" s="13" customFormat="1">
      <c r="A538" s="13"/>
      <c r="B538" s="233"/>
      <c r="C538" s="234"/>
      <c r="D538" s="235" t="s">
        <v>199</v>
      </c>
      <c r="E538" s="236" t="s">
        <v>19</v>
      </c>
      <c r="F538" s="237" t="s">
        <v>856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199</v>
      </c>
      <c r="AU538" s="243" t="s">
        <v>81</v>
      </c>
      <c r="AV538" s="13" t="s">
        <v>79</v>
      </c>
      <c r="AW538" s="13" t="s">
        <v>33</v>
      </c>
      <c r="AX538" s="13" t="s">
        <v>72</v>
      </c>
      <c r="AY538" s="243" t="s">
        <v>187</v>
      </c>
    </row>
    <row r="539" s="14" customFormat="1">
      <c r="A539" s="14"/>
      <c r="B539" s="244"/>
      <c r="C539" s="245"/>
      <c r="D539" s="235" t="s">
        <v>199</v>
      </c>
      <c r="E539" s="246" t="s">
        <v>19</v>
      </c>
      <c r="F539" s="247" t="s">
        <v>1097</v>
      </c>
      <c r="G539" s="245"/>
      <c r="H539" s="248">
        <v>6.9749999999999996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199</v>
      </c>
      <c r="AU539" s="254" t="s">
        <v>81</v>
      </c>
      <c r="AV539" s="14" t="s">
        <v>81</v>
      </c>
      <c r="AW539" s="14" t="s">
        <v>33</v>
      </c>
      <c r="AX539" s="14" t="s">
        <v>72</v>
      </c>
      <c r="AY539" s="254" t="s">
        <v>187</v>
      </c>
    </row>
    <row r="540" s="13" customFormat="1">
      <c r="A540" s="13"/>
      <c r="B540" s="233"/>
      <c r="C540" s="234"/>
      <c r="D540" s="235" t="s">
        <v>199</v>
      </c>
      <c r="E540" s="236" t="s">
        <v>19</v>
      </c>
      <c r="F540" s="237" t="s">
        <v>1291</v>
      </c>
      <c r="G540" s="234"/>
      <c r="H540" s="236" t="s">
        <v>19</v>
      </c>
      <c r="I540" s="238"/>
      <c r="J540" s="234"/>
      <c r="K540" s="234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199</v>
      </c>
      <c r="AU540" s="243" t="s">
        <v>81</v>
      </c>
      <c r="AV540" s="13" t="s">
        <v>79</v>
      </c>
      <c r="AW540" s="13" t="s">
        <v>33</v>
      </c>
      <c r="AX540" s="13" t="s">
        <v>72</v>
      </c>
      <c r="AY540" s="243" t="s">
        <v>187</v>
      </c>
    </row>
    <row r="541" s="13" customFormat="1">
      <c r="A541" s="13"/>
      <c r="B541" s="233"/>
      <c r="C541" s="234"/>
      <c r="D541" s="235" t="s">
        <v>199</v>
      </c>
      <c r="E541" s="236" t="s">
        <v>19</v>
      </c>
      <c r="F541" s="237" t="s">
        <v>474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199</v>
      </c>
      <c r="AU541" s="243" t="s">
        <v>81</v>
      </c>
      <c r="AV541" s="13" t="s">
        <v>79</v>
      </c>
      <c r="AW541" s="13" t="s">
        <v>33</v>
      </c>
      <c r="AX541" s="13" t="s">
        <v>72</v>
      </c>
      <c r="AY541" s="243" t="s">
        <v>187</v>
      </c>
    </row>
    <row r="542" s="13" customFormat="1">
      <c r="A542" s="13"/>
      <c r="B542" s="233"/>
      <c r="C542" s="234"/>
      <c r="D542" s="235" t="s">
        <v>199</v>
      </c>
      <c r="E542" s="236" t="s">
        <v>19</v>
      </c>
      <c r="F542" s="237" t="s">
        <v>855</v>
      </c>
      <c r="G542" s="234"/>
      <c r="H542" s="236" t="s">
        <v>19</v>
      </c>
      <c r="I542" s="238"/>
      <c r="J542" s="234"/>
      <c r="K542" s="234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199</v>
      </c>
      <c r="AU542" s="243" t="s">
        <v>81</v>
      </c>
      <c r="AV542" s="13" t="s">
        <v>79</v>
      </c>
      <c r="AW542" s="13" t="s">
        <v>33</v>
      </c>
      <c r="AX542" s="13" t="s">
        <v>72</v>
      </c>
      <c r="AY542" s="243" t="s">
        <v>187</v>
      </c>
    </row>
    <row r="543" s="13" customFormat="1">
      <c r="A543" s="13"/>
      <c r="B543" s="233"/>
      <c r="C543" s="234"/>
      <c r="D543" s="235" t="s">
        <v>199</v>
      </c>
      <c r="E543" s="236" t="s">
        <v>19</v>
      </c>
      <c r="F543" s="237" t="s">
        <v>856</v>
      </c>
      <c r="G543" s="234"/>
      <c r="H543" s="236" t="s">
        <v>19</v>
      </c>
      <c r="I543" s="238"/>
      <c r="J543" s="234"/>
      <c r="K543" s="234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199</v>
      </c>
      <c r="AU543" s="243" t="s">
        <v>81</v>
      </c>
      <c r="AV543" s="13" t="s">
        <v>79</v>
      </c>
      <c r="AW543" s="13" t="s">
        <v>33</v>
      </c>
      <c r="AX543" s="13" t="s">
        <v>72</v>
      </c>
      <c r="AY543" s="243" t="s">
        <v>187</v>
      </c>
    </row>
    <row r="544" s="14" customFormat="1">
      <c r="A544" s="14"/>
      <c r="B544" s="244"/>
      <c r="C544" s="245"/>
      <c r="D544" s="235" t="s">
        <v>199</v>
      </c>
      <c r="E544" s="246" t="s">
        <v>19</v>
      </c>
      <c r="F544" s="247" t="s">
        <v>606</v>
      </c>
      <c r="G544" s="245"/>
      <c r="H544" s="248">
        <v>9.0739999999999998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199</v>
      </c>
      <c r="AU544" s="254" t="s">
        <v>81</v>
      </c>
      <c r="AV544" s="14" t="s">
        <v>81</v>
      </c>
      <c r="AW544" s="14" t="s">
        <v>33</v>
      </c>
      <c r="AX544" s="14" t="s">
        <v>72</v>
      </c>
      <c r="AY544" s="254" t="s">
        <v>187</v>
      </c>
    </row>
    <row r="545" s="13" customFormat="1">
      <c r="A545" s="13"/>
      <c r="B545" s="233"/>
      <c r="C545" s="234"/>
      <c r="D545" s="235" t="s">
        <v>199</v>
      </c>
      <c r="E545" s="236" t="s">
        <v>19</v>
      </c>
      <c r="F545" s="237" t="s">
        <v>1292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199</v>
      </c>
      <c r="AU545" s="243" t="s">
        <v>81</v>
      </c>
      <c r="AV545" s="13" t="s">
        <v>79</v>
      </c>
      <c r="AW545" s="13" t="s">
        <v>33</v>
      </c>
      <c r="AX545" s="13" t="s">
        <v>72</v>
      </c>
      <c r="AY545" s="243" t="s">
        <v>187</v>
      </c>
    </row>
    <row r="546" s="13" customFormat="1">
      <c r="A546" s="13"/>
      <c r="B546" s="233"/>
      <c r="C546" s="234"/>
      <c r="D546" s="235" t="s">
        <v>199</v>
      </c>
      <c r="E546" s="236" t="s">
        <v>19</v>
      </c>
      <c r="F546" s="237" t="s">
        <v>476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199</v>
      </c>
      <c r="AU546" s="243" t="s">
        <v>81</v>
      </c>
      <c r="AV546" s="13" t="s">
        <v>79</v>
      </c>
      <c r="AW546" s="13" t="s">
        <v>33</v>
      </c>
      <c r="AX546" s="13" t="s">
        <v>72</v>
      </c>
      <c r="AY546" s="243" t="s">
        <v>187</v>
      </c>
    </row>
    <row r="547" s="13" customFormat="1">
      <c r="A547" s="13"/>
      <c r="B547" s="233"/>
      <c r="C547" s="234"/>
      <c r="D547" s="235" t="s">
        <v>199</v>
      </c>
      <c r="E547" s="236" t="s">
        <v>19</v>
      </c>
      <c r="F547" s="237" t="s">
        <v>855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199</v>
      </c>
      <c r="AU547" s="243" t="s">
        <v>81</v>
      </c>
      <c r="AV547" s="13" t="s">
        <v>79</v>
      </c>
      <c r="AW547" s="13" t="s">
        <v>33</v>
      </c>
      <c r="AX547" s="13" t="s">
        <v>72</v>
      </c>
      <c r="AY547" s="243" t="s">
        <v>187</v>
      </c>
    </row>
    <row r="548" s="13" customFormat="1">
      <c r="A548" s="13"/>
      <c r="B548" s="233"/>
      <c r="C548" s="234"/>
      <c r="D548" s="235" t="s">
        <v>199</v>
      </c>
      <c r="E548" s="236" t="s">
        <v>19</v>
      </c>
      <c r="F548" s="237" t="s">
        <v>856</v>
      </c>
      <c r="G548" s="234"/>
      <c r="H548" s="236" t="s">
        <v>19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199</v>
      </c>
      <c r="AU548" s="243" t="s">
        <v>81</v>
      </c>
      <c r="AV548" s="13" t="s">
        <v>79</v>
      </c>
      <c r="AW548" s="13" t="s">
        <v>33</v>
      </c>
      <c r="AX548" s="13" t="s">
        <v>72</v>
      </c>
      <c r="AY548" s="243" t="s">
        <v>187</v>
      </c>
    </row>
    <row r="549" s="14" customFormat="1">
      <c r="A549" s="14"/>
      <c r="B549" s="244"/>
      <c r="C549" s="245"/>
      <c r="D549" s="235" t="s">
        <v>199</v>
      </c>
      <c r="E549" s="246" t="s">
        <v>19</v>
      </c>
      <c r="F549" s="247" t="s">
        <v>950</v>
      </c>
      <c r="G549" s="245"/>
      <c r="H549" s="248">
        <v>1.7250000000000001</v>
      </c>
      <c r="I549" s="249"/>
      <c r="J549" s="245"/>
      <c r="K549" s="245"/>
      <c r="L549" s="250"/>
      <c r="M549" s="251"/>
      <c r="N549" s="252"/>
      <c r="O549" s="252"/>
      <c r="P549" s="252"/>
      <c r="Q549" s="252"/>
      <c r="R549" s="252"/>
      <c r="S549" s="252"/>
      <c r="T549" s="253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4" t="s">
        <v>199</v>
      </c>
      <c r="AU549" s="254" t="s">
        <v>81</v>
      </c>
      <c r="AV549" s="14" t="s">
        <v>81</v>
      </c>
      <c r="AW549" s="14" t="s">
        <v>33</v>
      </c>
      <c r="AX549" s="14" t="s">
        <v>72</v>
      </c>
      <c r="AY549" s="254" t="s">
        <v>187</v>
      </c>
    </row>
    <row r="550" s="13" customFormat="1">
      <c r="A550" s="13"/>
      <c r="B550" s="233"/>
      <c r="C550" s="234"/>
      <c r="D550" s="235" t="s">
        <v>199</v>
      </c>
      <c r="E550" s="236" t="s">
        <v>19</v>
      </c>
      <c r="F550" s="237" t="s">
        <v>1293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199</v>
      </c>
      <c r="AU550" s="243" t="s">
        <v>81</v>
      </c>
      <c r="AV550" s="13" t="s">
        <v>79</v>
      </c>
      <c r="AW550" s="13" t="s">
        <v>33</v>
      </c>
      <c r="AX550" s="13" t="s">
        <v>72</v>
      </c>
      <c r="AY550" s="243" t="s">
        <v>187</v>
      </c>
    </row>
    <row r="551" s="13" customFormat="1">
      <c r="A551" s="13"/>
      <c r="B551" s="233"/>
      <c r="C551" s="234"/>
      <c r="D551" s="235" t="s">
        <v>199</v>
      </c>
      <c r="E551" s="236" t="s">
        <v>19</v>
      </c>
      <c r="F551" s="237" t="s">
        <v>478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199</v>
      </c>
      <c r="AU551" s="243" t="s">
        <v>81</v>
      </c>
      <c r="AV551" s="13" t="s">
        <v>79</v>
      </c>
      <c r="AW551" s="13" t="s">
        <v>33</v>
      </c>
      <c r="AX551" s="13" t="s">
        <v>72</v>
      </c>
      <c r="AY551" s="243" t="s">
        <v>187</v>
      </c>
    </row>
    <row r="552" s="13" customFormat="1">
      <c r="A552" s="13"/>
      <c r="B552" s="233"/>
      <c r="C552" s="234"/>
      <c r="D552" s="235" t="s">
        <v>199</v>
      </c>
      <c r="E552" s="236" t="s">
        <v>19</v>
      </c>
      <c r="F552" s="237" t="s">
        <v>855</v>
      </c>
      <c r="G552" s="234"/>
      <c r="H552" s="236" t="s">
        <v>19</v>
      </c>
      <c r="I552" s="238"/>
      <c r="J552" s="234"/>
      <c r="K552" s="234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199</v>
      </c>
      <c r="AU552" s="243" t="s">
        <v>81</v>
      </c>
      <c r="AV552" s="13" t="s">
        <v>79</v>
      </c>
      <c r="AW552" s="13" t="s">
        <v>33</v>
      </c>
      <c r="AX552" s="13" t="s">
        <v>72</v>
      </c>
      <c r="AY552" s="243" t="s">
        <v>187</v>
      </c>
    </row>
    <row r="553" s="13" customFormat="1">
      <c r="A553" s="13"/>
      <c r="B553" s="233"/>
      <c r="C553" s="234"/>
      <c r="D553" s="235" t="s">
        <v>199</v>
      </c>
      <c r="E553" s="236" t="s">
        <v>19</v>
      </c>
      <c r="F553" s="237" t="s">
        <v>856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199</v>
      </c>
      <c r="AU553" s="243" t="s">
        <v>81</v>
      </c>
      <c r="AV553" s="13" t="s">
        <v>79</v>
      </c>
      <c r="AW553" s="13" t="s">
        <v>33</v>
      </c>
      <c r="AX553" s="13" t="s">
        <v>72</v>
      </c>
      <c r="AY553" s="243" t="s">
        <v>187</v>
      </c>
    </row>
    <row r="554" s="14" customFormat="1">
      <c r="A554" s="14"/>
      <c r="B554" s="244"/>
      <c r="C554" s="245"/>
      <c r="D554" s="235" t="s">
        <v>199</v>
      </c>
      <c r="E554" s="246" t="s">
        <v>19</v>
      </c>
      <c r="F554" s="247" t="s">
        <v>1135</v>
      </c>
      <c r="G554" s="245"/>
      <c r="H554" s="248">
        <v>8.9700000000000006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199</v>
      </c>
      <c r="AU554" s="254" t="s">
        <v>81</v>
      </c>
      <c r="AV554" s="14" t="s">
        <v>81</v>
      </c>
      <c r="AW554" s="14" t="s">
        <v>33</v>
      </c>
      <c r="AX554" s="14" t="s">
        <v>72</v>
      </c>
      <c r="AY554" s="254" t="s">
        <v>187</v>
      </c>
    </row>
    <row r="555" s="13" customFormat="1">
      <c r="A555" s="13"/>
      <c r="B555" s="233"/>
      <c r="C555" s="234"/>
      <c r="D555" s="235" t="s">
        <v>199</v>
      </c>
      <c r="E555" s="236" t="s">
        <v>19</v>
      </c>
      <c r="F555" s="237" t="s">
        <v>1294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199</v>
      </c>
      <c r="AU555" s="243" t="s">
        <v>81</v>
      </c>
      <c r="AV555" s="13" t="s">
        <v>79</v>
      </c>
      <c r="AW555" s="13" t="s">
        <v>33</v>
      </c>
      <c r="AX555" s="13" t="s">
        <v>72</v>
      </c>
      <c r="AY555" s="243" t="s">
        <v>187</v>
      </c>
    </row>
    <row r="556" s="13" customFormat="1">
      <c r="A556" s="13"/>
      <c r="B556" s="233"/>
      <c r="C556" s="234"/>
      <c r="D556" s="235" t="s">
        <v>199</v>
      </c>
      <c r="E556" s="236" t="s">
        <v>19</v>
      </c>
      <c r="F556" s="237" t="s">
        <v>478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199</v>
      </c>
      <c r="AU556" s="243" t="s">
        <v>81</v>
      </c>
      <c r="AV556" s="13" t="s">
        <v>79</v>
      </c>
      <c r="AW556" s="13" t="s">
        <v>33</v>
      </c>
      <c r="AX556" s="13" t="s">
        <v>72</v>
      </c>
      <c r="AY556" s="243" t="s">
        <v>187</v>
      </c>
    </row>
    <row r="557" s="13" customFormat="1">
      <c r="A557" s="13"/>
      <c r="B557" s="233"/>
      <c r="C557" s="234"/>
      <c r="D557" s="235" t="s">
        <v>199</v>
      </c>
      <c r="E557" s="236" t="s">
        <v>19</v>
      </c>
      <c r="F557" s="237" t="s">
        <v>855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199</v>
      </c>
      <c r="AU557" s="243" t="s">
        <v>81</v>
      </c>
      <c r="AV557" s="13" t="s">
        <v>79</v>
      </c>
      <c r="AW557" s="13" t="s">
        <v>33</v>
      </c>
      <c r="AX557" s="13" t="s">
        <v>72</v>
      </c>
      <c r="AY557" s="243" t="s">
        <v>187</v>
      </c>
    </row>
    <row r="558" s="13" customFormat="1">
      <c r="A558" s="13"/>
      <c r="B558" s="233"/>
      <c r="C558" s="234"/>
      <c r="D558" s="235" t="s">
        <v>199</v>
      </c>
      <c r="E558" s="236" t="s">
        <v>19</v>
      </c>
      <c r="F558" s="237" t="s">
        <v>856</v>
      </c>
      <c r="G558" s="234"/>
      <c r="H558" s="236" t="s">
        <v>19</v>
      </c>
      <c r="I558" s="238"/>
      <c r="J558" s="234"/>
      <c r="K558" s="234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199</v>
      </c>
      <c r="AU558" s="243" t="s">
        <v>81</v>
      </c>
      <c r="AV558" s="13" t="s">
        <v>79</v>
      </c>
      <c r="AW558" s="13" t="s">
        <v>33</v>
      </c>
      <c r="AX558" s="13" t="s">
        <v>72</v>
      </c>
      <c r="AY558" s="243" t="s">
        <v>187</v>
      </c>
    </row>
    <row r="559" s="14" customFormat="1">
      <c r="A559" s="14"/>
      <c r="B559" s="244"/>
      <c r="C559" s="245"/>
      <c r="D559" s="235" t="s">
        <v>199</v>
      </c>
      <c r="E559" s="246" t="s">
        <v>19</v>
      </c>
      <c r="F559" s="247" t="s">
        <v>1137</v>
      </c>
      <c r="G559" s="245"/>
      <c r="H559" s="248">
        <v>11.471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199</v>
      </c>
      <c r="AU559" s="254" t="s">
        <v>81</v>
      </c>
      <c r="AV559" s="14" t="s">
        <v>81</v>
      </c>
      <c r="AW559" s="14" t="s">
        <v>33</v>
      </c>
      <c r="AX559" s="14" t="s">
        <v>72</v>
      </c>
      <c r="AY559" s="254" t="s">
        <v>187</v>
      </c>
    </row>
    <row r="560" s="15" customFormat="1">
      <c r="A560" s="15"/>
      <c r="B560" s="255"/>
      <c r="C560" s="256"/>
      <c r="D560" s="235" t="s">
        <v>199</v>
      </c>
      <c r="E560" s="257" t="s">
        <v>19</v>
      </c>
      <c r="F560" s="258" t="s">
        <v>210</v>
      </c>
      <c r="G560" s="256"/>
      <c r="H560" s="259">
        <v>38.215000000000003</v>
      </c>
      <c r="I560" s="260"/>
      <c r="J560" s="256"/>
      <c r="K560" s="256"/>
      <c r="L560" s="261"/>
      <c r="M560" s="262"/>
      <c r="N560" s="263"/>
      <c r="O560" s="263"/>
      <c r="P560" s="263"/>
      <c r="Q560" s="263"/>
      <c r="R560" s="263"/>
      <c r="S560" s="263"/>
      <c r="T560" s="264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65" t="s">
        <v>199</v>
      </c>
      <c r="AU560" s="265" t="s">
        <v>81</v>
      </c>
      <c r="AV560" s="15" t="s">
        <v>195</v>
      </c>
      <c r="AW560" s="15" t="s">
        <v>33</v>
      </c>
      <c r="AX560" s="15" t="s">
        <v>79</v>
      </c>
      <c r="AY560" s="265" t="s">
        <v>187</v>
      </c>
    </row>
    <row r="561" s="2" customFormat="1" ht="24.15" customHeight="1">
      <c r="A561" s="41"/>
      <c r="B561" s="42"/>
      <c r="C561" s="215" t="s">
        <v>808</v>
      </c>
      <c r="D561" s="215" t="s">
        <v>190</v>
      </c>
      <c r="E561" s="216" t="s">
        <v>914</v>
      </c>
      <c r="F561" s="217" t="s">
        <v>915</v>
      </c>
      <c r="G561" s="218" t="s">
        <v>193</v>
      </c>
      <c r="H561" s="219">
        <v>60.491</v>
      </c>
      <c r="I561" s="220"/>
      <c r="J561" s="221">
        <f>ROUND(I561*H561,2)</f>
        <v>0</v>
      </c>
      <c r="K561" s="217" t="s">
        <v>194</v>
      </c>
      <c r="L561" s="47"/>
      <c r="M561" s="222" t="s">
        <v>19</v>
      </c>
      <c r="N561" s="223" t="s">
        <v>43</v>
      </c>
      <c r="O561" s="87"/>
      <c r="P561" s="224">
        <f>O561*H561</f>
        <v>0</v>
      </c>
      <c r="Q561" s="224">
        <v>0.00028499999999999999</v>
      </c>
      <c r="R561" s="224">
        <f>Q561*H561</f>
        <v>0.017239934999999998</v>
      </c>
      <c r="S561" s="224">
        <v>0</v>
      </c>
      <c r="T561" s="225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6" t="s">
        <v>265</v>
      </c>
      <c r="AT561" s="226" t="s">
        <v>190</v>
      </c>
      <c r="AU561" s="226" t="s">
        <v>81</v>
      </c>
      <c r="AY561" s="20" t="s">
        <v>187</v>
      </c>
      <c r="BE561" s="227">
        <f>IF(N561="základní",J561,0)</f>
        <v>0</v>
      </c>
      <c r="BF561" s="227">
        <f>IF(N561="snížená",J561,0)</f>
        <v>0</v>
      </c>
      <c r="BG561" s="227">
        <f>IF(N561="zákl. přenesená",J561,0)</f>
        <v>0</v>
      </c>
      <c r="BH561" s="227">
        <f>IF(N561="sníž. přenesená",J561,0)</f>
        <v>0</v>
      </c>
      <c r="BI561" s="227">
        <f>IF(N561="nulová",J561,0)</f>
        <v>0</v>
      </c>
      <c r="BJ561" s="20" t="s">
        <v>79</v>
      </c>
      <c r="BK561" s="227">
        <f>ROUND(I561*H561,2)</f>
        <v>0</v>
      </c>
      <c r="BL561" s="20" t="s">
        <v>265</v>
      </c>
      <c r="BM561" s="226" t="s">
        <v>1314</v>
      </c>
    </row>
    <row r="562" s="2" customFormat="1">
      <c r="A562" s="41"/>
      <c r="B562" s="42"/>
      <c r="C562" s="43"/>
      <c r="D562" s="228" t="s">
        <v>197</v>
      </c>
      <c r="E562" s="43"/>
      <c r="F562" s="229" t="s">
        <v>917</v>
      </c>
      <c r="G562" s="43"/>
      <c r="H562" s="43"/>
      <c r="I562" s="230"/>
      <c r="J562" s="43"/>
      <c r="K562" s="43"/>
      <c r="L562" s="47"/>
      <c r="M562" s="231"/>
      <c r="N562" s="232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197</v>
      </c>
      <c r="AU562" s="20" t="s">
        <v>81</v>
      </c>
    </row>
    <row r="563" s="13" customFormat="1">
      <c r="A563" s="13"/>
      <c r="B563" s="233"/>
      <c r="C563" s="234"/>
      <c r="D563" s="235" t="s">
        <v>199</v>
      </c>
      <c r="E563" s="236" t="s">
        <v>19</v>
      </c>
      <c r="F563" s="237" t="s">
        <v>1306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199</v>
      </c>
      <c r="AU563" s="243" t="s">
        <v>81</v>
      </c>
      <c r="AV563" s="13" t="s">
        <v>79</v>
      </c>
      <c r="AW563" s="13" t="s">
        <v>33</v>
      </c>
      <c r="AX563" s="13" t="s">
        <v>72</v>
      </c>
      <c r="AY563" s="243" t="s">
        <v>187</v>
      </c>
    </row>
    <row r="564" s="13" customFormat="1">
      <c r="A564" s="13"/>
      <c r="B564" s="233"/>
      <c r="C564" s="234"/>
      <c r="D564" s="235" t="s">
        <v>199</v>
      </c>
      <c r="E564" s="236" t="s">
        <v>19</v>
      </c>
      <c r="F564" s="237" t="s">
        <v>474</v>
      </c>
      <c r="G564" s="234"/>
      <c r="H564" s="236" t="s">
        <v>19</v>
      </c>
      <c r="I564" s="238"/>
      <c r="J564" s="234"/>
      <c r="K564" s="234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199</v>
      </c>
      <c r="AU564" s="243" t="s">
        <v>81</v>
      </c>
      <c r="AV564" s="13" t="s">
        <v>79</v>
      </c>
      <c r="AW564" s="13" t="s">
        <v>33</v>
      </c>
      <c r="AX564" s="13" t="s">
        <v>72</v>
      </c>
      <c r="AY564" s="243" t="s">
        <v>187</v>
      </c>
    </row>
    <row r="565" s="13" customFormat="1">
      <c r="A565" s="13"/>
      <c r="B565" s="233"/>
      <c r="C565" s="234"/>
      <c r="D565" s="235" t="s">
        <v>199</v>
      </c>
      <c r="E565" s="236" t="s">
        <v>19</v>
      </c>
      <c r="F565" s="237" t="s">
        <v>892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199</v>
      </c>
      <c r="AU565" s="243" t="s">
        <v>81</v>
      </c>
      <c r="AV565" s="13" t="s">
        <v>79</v>
      </c>
      <c r="AW565" s="13" t="s">
        <v>33</v>
      </c>
      <c r="AX565" s="13" t="s">
        <v>72</v>
      </c>
      <c r="AY565" s="243" t="s">
        <v>187</v>
      </c>
    </row>
    <row r="566" s="13" customFormat="1">
      <c r="A566" s="13"/>
      <c r="B566" s="233"/>
      <c r="C566" s="234"/>
      <c r="D566" s="235" t="s">
        <v>199</v>
      </c>
      <c r="E566" s="236" t="s">
        <v>19</v>
      </c>
      <c r="F566" s="237" t="s">
        <v>893</v>
      </c>
      <c r="G566" s="234"/>
      <c r="H566" s="236" t="s">
        <v>19</v>
      </c>
      <c r="I566" s="238"/>
      <c r="J566" s="234"/>
      <c r="K566" s="234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199</v>
      </c>
      <c r="AU566" s="243" t="s">
        <v>81</v>
      </c>
      <c r="AV566" s="13" t="s">
        <v>79</v>
      </c>
      <c r="AW566" s="13" t="s">
        <v>33</v>
      </c>
      <c r="AX566" s="13" t="s">
        <v>72</v>
      </c>
      <c r="AY566" s="243" t="s">
        <v>187</v>
      </c>
    </row>
    <row r="567" s="14" customFormat="1">
      <c r="A567" s="14"/>
      <c r="B567" s="244"/>
      <c r="C567" s="245"/>
      <c r="D567" s="235" t="s">
        <v>199</v>
      </c>
      <c r="E567" s="246" t="s">
        <v>19</v>
      </c>
      <c r="F567" s="247" t="s">
        <v>1080</v>
      </c>
      <c r="G567" s="245"/>
      <c r="H567" s="248">
        <v>23.276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199</v>
      </c>
      <c r="AU567" s="254" t="s">
        <v>81</v>
      </c>
      <c r="AV567" s="14" t="s">
        <v>81</v>
      </c>
      <c r="AW567" s="14" t="s">
        <v>33</v>
      </c>
      <c r="AX567" s="14" t="s">
        <v>72</v>
      </c>
      <c r="AY567" s="254" t="s">
        <v>187</v>
      </c>
    </row>
    <row r="568" s="13" customFormat="1">
      <c r="A568" s="13"/>
      <c r="B568" s="233"/>
      <c r="C568" s="234"/>
      <c r="D568" s="235" t="s">
        <v>199</v>
      </c>
      <c r="E568" s="236" t="s">
        <v>19</v>
      </c>
      <c r="F568" s="237" t="s">
        <v>1307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199</v>
      </c>
      <c r="AU568" s="243" t="s">
        <v>81</v>
      </c>
      <c r="AV568" s="13" t="s">
        <v>79</v>
      </c>
      <c r="AW568" s="13" t="s">
        <v>33</v>
      </c>
      <c r="AX568" s="13" t="s">
        <v>72</v>
      </c>
      <c r="AY568" s="243" t="s">
        <v>187</v>
      </c>
    </row>
    <row r="569" s="13" customFormat="1">
      <c r="A569" s="13"/>
      <c r="B569" s="233"/>
      <c r="C569" s="234"/>
      <c r="D569" s="235" t="s">
        <v>199</v>
      </c>
      <c r="E569" s="236" t="s">
        <v>19</v>
      </c>
      <c r="F569" s="237" t="s">
        <v>476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199</v>
      </c>
      <c r="AU569" s="243" t="s">
        <v>81</v>
      </c>
      <c r="AV569" s="13" t="s">
        <v>79</v>
      </c>
      <c r="AW569" s="13" t="s">
        <v>33</v>
      </c>
      <c r="AX569" s="13" t="s">
        <v>72</v>
      </c>
      <c r="AY569" s="243" t="s">
        <v>187</v>
      </c>
    </row>
    <row r="570" s="13" customFormat="1">
      <c r="A570" s="13"/>
      <c r="B570" s="233"/>
      <c r="C570" s="234"/>
      <c r="D570" s="235" t="s">
        <v>199</v>
      </c>
      <c r="E570" s="236" t="s">
        <v>19</v>
      </c>
      <c r="F570" s="237" t="s">
        <v>892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199</v>
      </c>
      <c r="AU570" s="243" t="s">
        <v>81</v>
      </c>
      <c r="AV570" s="13" t="s">
        <v>79</v>
      </c>
      <c r="AW570" s="13" t="s">
        <v>33</v>
      </c>
      <c r="AX570" s="13" t="s">
        <v>72</v>
      </c>
      <c r="AY570" s="243" t="s">
        <v>187</v>
      </c>
    </row>
    <row r="571" s="13" customFormat="1">
      <c r="A571" s="13"/>
      <c r="B571" s="233"/>
      <c r="C571" s="234"/>
      <c r="D571" s="235" t="s">
        <v>199</v>
      </c>
      <c r="E571" s="236" t="s">
        <v>19</v>
      </c>
      <c r="F571" s="237" t="s">
        <v>893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199</v>
      </c>
      <c r="AU571" s="243" t="s">
        <v>81</v>
      </c>
      <c r="AV571" s="13" t="s">
        <v>79</v>
      </c>
      <c r="AW571" s="13" t="s">
        <v>33</v>
      </c>
      <c r="AX571" s="13" t="s">
        <v>72</v>
      </c>
      <c r="AY571" s="243" t="s">
        <v>187</v>
      </c>
    </row>
    <row r="572" s="14" customFormat="1">
      <c r="A572" s="14"/>
      <c r="B572" s="244"/>
      <c r="C572" s="245"/>
      <c r="D572" s="235" t="s">
        <v>199</v>
      </c>
      <c r="E572" s="246" t="s">
        <v>19</v>
      </c>
      <c r="F572" s="247" t="s">
        <v>923</v>
      </c>
      <c r="G572" s="245"/>
      <c r="H572" s="248">
        <v>13.939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199</v>
      </c>
      <c r="AU572" s="254" t="s">
        <v>81</v>
      </c>
      <c r="AV572" s="14" t="s">
        <v>81</v>
      </c>
      <c r="AW572" s="14" t="s">
        <v>33</v>
      </c>
      <c r="AX572" s="14" t="s">
        <v>72</v>
      </c>
      <c r="AY572" s="254" t="s">
        <v>187</v>
      </c>
    </row>
    <row r="573" s="13" customFormat="1">
      <c r="A573" s="13"/>
      <c r="B573" s="233"/>
      <c r="C573" s="234"/>
      <c r="D573" s="235" t="s">
        <v>199</v>
      </c>
      <c r="E573" s="236" t="s">
        <v>19</v>
      </c>
      <c r="F573" s="237" t="s">
        <v>1308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199</v>
      </c>
      <c r="AU573" s="243" t="s">
        <v>81</v>
      </c>
      <c r="AV573" s="13" t="s">
        <v>79</v>
      </c>
      <c r="AW573" s="13" t="s">
        <v>33</v>
      </c>
      <c r="AX573" s="13" t="s">
        <v>72</v>
      </c>
      <c r="AY573" s="243" t="s">
        <v>187</v>
      </c>
    </row>
    <row r="574" s="13" customFormat="1">
      <c r="A574" s="13"/>
      <c r="B574" s="233"/>
      <c r="C574" s="234"/>
      <c r="D574" s="235" t="s">
        <v>199</v>
      </c>
      <c r="E574" s="236" t="s">
        <v>19</v>
      </c>
      <c r="F574" s="237" t="s">
        <v>478</v>
      </c>
      <c r="G574" s="234"/>
      <c r="H574" s="236" t="s">
        <v>19</v>
      </c>
      <c r="I574" s="238"/>
      <c r="J574" s="234"/>
      <c r="K574" s="234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199</v>
      </c>
      <c r="AU574" s="243" t="s">
        <v>81</v>
      </c>
      <c r="AV574" s="13" t="s">
        <v>79</v>
      </c>
      <c r="AW574" s="13" t="s">
        <v>33</v>
      </c>
      <c r="AX574" s="13" t="s">
        <v>72</v>
      </c>
      <c r="AY574" s="243" t="s">
        <v>187</v>
      </c>
    </row>
    <row r="575" s="13" customFormat="1">
      <c r="A575" s="13"/>
      <c r="B575" s="233"/>
      <c r="C575" s="234"/>
      <c r="D575" s="235" t="s">
        <v>199</v>
      </c>
      <c r="E575" s="236" t="s">
        <v>19</v>
      </c>
      <c r="F575" s="237" t="s">
        <v>892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199</v>
      </c>
      <c r="AU575" s="243" t="s">
        <v>81</v>
      </c>
      <c r="AV575" s="13" t="s">
        <v>79</v>
      </c>
      <c r="AW575" s="13" t="s">
        <v>33</v>
      </c>
      <c r="AX575" s="13" t="s">
        <v>72</v>
      </c>
      <c r="AY575" s="243" t="s">
        <v>187</v>
      </c>
    </row>
    <row r="576" s="13" customFormat="1">
      <c r="A576" s="13"/>
      <c r="B576" s="233"/>
      <c r="C576" s="234"/>
      <c r="D576" s="235" t="s">
        <v>199</v>
      </c>
      <c r="E576" s="236" t="s">
        <v>19</v>
      </c>
      <c r="F576" s="237" t="s">
        <v>893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199</v>
      </c>
      <c r="AU576" s="243" t="s">
        <v>81</v>
      </c>
      <c r="AV576" s="13" t="s">
        <v>79</v>
      </c>
      <c r="AW576" s="13" t="s">
        <v>33</v>
      </c>
      <c r="AX576" s="13" t="s">
        <v>72</v>
      </c>
      <c r="AY576" s="243" t="s">
        <v>187</v>
      </c>
    </row>
    <row r="577" s="14" customFormat="1">
      <c r="A577" s="14"/>
      <c r="B577" s="244"/>
      <c r="C577" s="245"/>
      <c r="D577" s="235" t="s">
        <v>199</v>
      </c>
      <c r="E577" s="246" t="s">
        <v>19</v>
      </c>
      <c r="F577" s="247" t="s">
        <v>1080</v>
      </c>
      <c r="G577" s="245"/>
      <c r="H577" s="248">
        <v>23.276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199</v>
      </c>
      <c r="AU577" s="254" t="s">
        <v>81</v>
      </c>
      <c r="AV577" s="14" t="s">
        <v>81</v>
      </c>
      <c r="AW577" s="14" t="s">
        <v>33</v>
      </c>
      <c r="AX577" s="14" t="s">
        <v>72</v>
      </c>
      <c r="AY577" s="254" t="s">
        <v>187</v>
      </c>
    </row>
    <row r="578" s="15" customFormat="1">
      <c r="A578" s="15"/>
      <c r="B578" s="255"/>
      <c r="C578" s="256"/>
      <c r="D578" s="235" t="s">
        <v>199</v>
      </c>
      <c r="E578" s="257" t="s">
        <v>19</v>
      </c>
      <c r="F578" s="258" t="s">
        <v>210</v>
      </c>
      <c r="G578" s="256"/>
      <c r="H578" s="259">
        <v>60.491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5" t="s">
        <v>199</v>
      </c>
      <c r="AU578" s="265" t="s">
        <v>81</v>
      </c>
      <c r="AV578" s="15" t="s">
        <v>195</v>
      </c>
      <c r="AW578" s="15" t="s">
        <v>33</v>
      </c>
      <c r="AX578" s="15" t="s">
        <v>79</v>
      </c>
      <c r="AY578" s="265" t="s">
        <v>187</v>
      </c>
    </row>
    <row r="579" s="2" customFormat="1" ht="24.15" customHeight="1">
      <c r="A579" s="41"/>
      <c r="B579" s="42"/>
      <c r="C579" s="215" t="s">
        <v>812</v>
      </c>
      <c r="D579" s="215" t="s">
        <v>190</v>
      </c>
      <c r="E579" s="216" t="s">
        <v>1073</v>
      </c>
      <c r="F579" s="217" t="s">
        <v>1074</v>
      </c>
      <c r="G579" s="218" t="s">
        <v>193</v>
      </c>
      <c r="H579" s="219">
        <v>43.307000000000002</v>
      </c>
      <c r="I579" s="220"/>
      <c r="J579" s="221">
        <f>ROUND(I579*H579,2)</f>
        <v>0</v>
      </c>
      <c r="K579" s="217" t="s">
        <v>194</v>
      </c>
      <c r="L579" s="47"/>
      <c r="M579" s="222" t="s">
        <v>19</v>
      </c>
      <c r="N579" s="223" t="s">
        <v>43</v>
      </c>
      <c r="O579" s="87"/>
      <c r="P579" s="224">
        <f>O579*H579</f>
        <v>0</v>
      </c>
      <c r="Q579" s="224">
        <v>0.00028499999999999999</v>
      </c>
      <c r="R579" s="224">
        <f>Q579*H579</f>
        <v>0.012342495</v>
      </c>
      <c r="S579" s="224">
        <v>0</v>
      </c>
      <c r="T579" s="225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6" t="s">
        <v>265</v>
      </c>
      <c r="AT579" s="226" t="s">
        <v>190</v>
      </c>
      <c r="AU579" s="226" t="s">
        <v>81</v>
      </c>
      <c r="AY579" s="20" t="s">
        <v>187</v>
      </c>
      <c r="BE579" s="227">
        <f>IF(N579="základní",J579,0)</f>
        <v>0</v>
      </c>
      <c r="BF579" s="227">
        <f>IF(N579="snížená",J579,0)</f>
        <v>0</v>
      </c>
      <c r="BG579" s="227">
        <f>IF(N579="zákl. přenesená",J579,0)</f>
        <v>0</v>
      </c>
      <c r="BH579" s="227">
        <f>IF(N579="sníž. přenesená",J579,0)</f>
        <v>0</v>
      </c>
      <c r="BI579" s="227">
        <f>IF(N579="nulová",J579,0)</f>
        <v>0</v>
      </c>
      <c r="BJ579" s="20" t="s">
        <v>79</v>
      </c>
      <c r="BK579" s="227">
        <f>ROUND(I579*H579,2)</f>
        <v>0</v>
      </c>
      <c r="BL579" s="20" t="s">
        <v>265</v>
      </c>
      <c r="BM579" s="226" t="s">
        <v>1315</v>
      </c>
    </row>
    <row r="580" s="2" customFormat="1">
      <c r="A580" s="41"/>
      <c r="B580" s="42"/>
      <c r="C580" s="43"/>
      <c r="D580" s="228" t="s">
        <v>197</v>
      </c>
      <c r="E580" s="43"/>
      <c r="F580" s="229" t="s">
        <v>1076</v>
      </c>
      <c r="G580" s="43"/>
      <c r="H580" s="43"/>
      <c r="I580" s="230"/>
      <c r="J580" s="43"/>
      <c r="K580" s="43"/>
      <c r="L580" s="47"/>
      <c r="M580" s="231"/>
      <c r="N580" s="232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197</v>
      </c>
      <c r="AU580" s="20" t="s">
        <v>81</v>
      </c>
    </row>
    <row r="581" s="13" customFormat="1">
      <c r="A581" s="13"/>
      <c r="B581" s="233"/>
      <c r="C581" s="234"/>
      <c r="D581" s="235" t="s">
        <v>199</v>
      </c>
      <c r="E581" s="236" t="s">
        <v>19</v>
      </c>
      <c r="F581" s="237" t="s">
        <v>1309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199</v>
      </c>
      <c r="AU581" s="243" t="s">
        <v>81</v>
      </c>
      <c r="AV581" s="13" t="s">
        <v>79</v>
      </c>
      <c r="AW581" s="13" t="s">
        <v>33</v>
      </c>
      <c r="AX581" s="13" t="s">
        <v>72</v>
      </c>
      <c r="AY581" s="243" t="s">
        <v>187</v>
      </c>
    </row>
    <row r="582" s="13" customFormat="1">
      <c r="A582" s="13"/>
      <c r="B582" s="233"/>
      <c r="C582" s="234"/>
      <c r="D582" s="235" t="s">
        <v>199</v>
      </c>
      <c r="E582" s="236" t="s">
        <v>19</v>
      </c>
      <c r="F582" s="237" t="s">
        <v>474</v>
      </c>
      <c r="G582" s="234"/>
      <c r="H582" s="236" t="s">
        <v>19</v>
      </c>
      <c r="I582" s="238"/>
      <c r="J582" s="234"/>
      <c r="K582" s="234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199</v>
      </c>
      <c r="AU582" s="243" t="s">
        <v>81</v>
      </c>
      <c r="AV582" s="13" t="s">
        <v>79</v>
      </c>
      <c r="AW582" s="13" t="s">
        <v>33</v>
      </c>
      <c r="AX582" s="13" t="s">
        <v>72</v>
      </c>
      <c r="AY582" s="243" t="s">
        <v>187</v>
      </c>
    </row>
    <row r="583" s="13" customFormat="1">
      <c r="A583" s="13"/>
      <c r="B583" s="233"/>
      <c r="C583" s="234"/>
      <c r="D583" s="235" t="s">
        <v>199</v>
      </c>
      <c r="E583" s="236" t="s">
        <v>19</v>
      </c>
      <c r="F583" s="237" t="s">
        <v>1062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199</v>
      </c>
      <c r="AU583" s="243" t="s">
        <v>81</v>
      </c>
      <c r="AV583" s="13" t="s">
        <v>79</v>
      </c>
      <c r="AW583" s="13" t="s">
        <v>33</v>
      </c>
      <c r="AX583" s="13" t="s">
        <v>72</v>
      </c>
      <c r="AY583" s="243" t="s">
        <v>187</v>
      </c>
    </row>
    <row r="584" s="13" customFormat="1">
      <c r="A584" s="13"/>
      <c r="B584" s="233"/>
      <c r="C584" s="234"/>
      <c r="D584" s="235" t="s">
        <v>199</v>
      </c>
      <c r="E584" s="236" t="s">
        <v>19</v>
      </c>
      <c r="F584" s="237" t="s">
        <v>893</v>
      </c>
      <c r="G584" s="234"/>
      <c r="H584" s="236" t="s">
        <v>19</v>
      </c>
      <c r="I584" s="238"/>
      <c r="J584" s="234"/>
      <c r="K584" s="234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199</v>
      </c>
      <c r="AU584" s="243" t="s">
        <v>81</v>
      </c>
      <c r="AV584" s="13" t="s">
        <v>79</v>
      </c>
      <c r="AW584" s="13" t="s">
        <v>33</v>
      </c>
      <c r="AX584" s="13" t="s">
        <v>72</v>
      </c>
      <c r="AY584" s="243" t="s">
        <v>187</v>
      </c>
    </row>
    <row r="585" s="14" customFormat="1">
      <c r="A585" s="14"/>
      <c r="B585" s="244"/>
      <c r="C585" s="245"/>
      <c r="D585" s="235" t="s">
        <v>199</v>
      </c>
      <c r="E585" s="246" t="s">
        <v>19</v>
      </c>
      <c r="F585" s="247" t="s">
        <v>1158</v>
      </c>
      <c r="G585" s="245"/>
      <c r="H585" s="248">
        <v>22.135000000000002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199</v>
      </c>
      <c r="AU585" s="254" t="s">
        <v>81</v>
      </c>
      <c r="AV585" s="14" t="s">
        <v>81</v>
      </c>
      <c r="AW585" s="14" t="s">
        <v>33</v>
      </c>
      <c r="AX585" s="14" t="s">
        <v>72</v>
      </c>
      <c r="AY585" s="254" t="s">
        <v>187</v>
      </c>
    </row>
    <row r="586" s="13" customFormat="1">
      <c r="A586" s="13"/>
      <c r="B586" s="233"/>
      <c r="C586" s="234"/>
      <c r="D586" s="235" t="s">
        <v>199</v>
      </c>
      <c r="E586" s="236" t="s">
        <v>19</v>
      </c>
      <c r="F586" s="237" t="s">
        <v>1310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199</v>
      </c>
      <c r="AU586" s="243" t="s">
        <v>81</v>
      </c>
      <c r="AV586" s="13" t="s">
        <v>79</v>
      </c>
      <c r="AW586" s="13" t="s">
        <v>33</v>
      </c>
      <c r="AX586" s="13" t="s">
        <v>72</v>
      </c>
      <c r="AY586" s="243" t="s">
        <v>187</v>
      </c>
    </row>
    <row r="587" s="13" customFormat="1">
      <c r="A587" s="13"/>
      <c r="B587" s="233"/>
      <c r="C587" s="234"/>
      <c r="D587" s="235" t="s">
        <v>199</v>
      </c>
      <c r="E587" s="236" t="s">
        <v>19</v>
      </c>
      <c r="F587" s="237" t="s">
        <v>478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199</v>
      </c>
      <c r="AU587" s="243" t="s">
        <v>81</v>
      </c>
      <c r="AV587" s="13" t="s">
        <v>79</v>
      </c>
      <c r="AW587" s="13" t="s">
        <v>33</v>
      </c>
      <c r="AX587" s="13" t="s">
        <v>72</v>
      </c>
      <c r="AY587" s="243" t="s">
        <v>187</v>
      </c>
    </row>
    <row r="588" s="13" customFormat="1">
      <c r="A588" s="13"/>
      <c r="B588" s="233"/>
      <c r="C588" s="234"/>
      <c r="D588" s="235" t="s">
        <v>199</v>
      </c>
      <c r="E588" s="236" t="s">
        <v>19</v>
      </c>
      <c r="F588" s="237" t="s">
        <v>1062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199</v>
      </c>
      <c r="AU588" s="243" t="s">
        <v>81</v>
      </c>
      <c r="AV588" s="13" t="s">
        <v>79</v>
      </c>
      <c r="AW588" s="13" t="s">
        <v>33</v>
      </c>
      <c r="AX588" s="13" t="s">
        <v>72</v>
      </c>
      <c r="AY588" s="243" t="s">
        <v>187</v>
      </c>
    </row>
    <row r="589" s="13" customFormat="1">
      <c r="A589" s="13"/>
      <c r="B589" s="233"/>
      <c r="C589" s="234"/>
      <c r="D589" s="235" t="s">
        <v>199</v>
      </c>
      <c r="E589" s="236" t="s">
        <v>19</v>
      </c>
      <c r="F589" s="237" t="s">
        <v>893</v>
      </c>
      <c r="G589" s="234"/>
      <c r="H589" s="236" t="s">
        <v>19</v>
      </c>
      <c r="I589" s="238"/>
      <c r="J589" s="234"/>
      <c r="K589" s="234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199</v>
      </c>
      <c r="AU589" s="243" t="s">
        <v>81</v>
      </c>
      <c r="AV589" s="13" t="s">
        <v>79</v>
      </c>
      <c r="AW589" s="13" t="s">
        <v>33</v>
      </c>
      <c r="AX589" s="13" t="s">
        <v>72</v>
      </c>
      <c r="AY589" s="243" t="s">
        <v>187</v>
      </c>
    </row>
    <row r="590" s="14" customFormat="1">
      <c r="A590" s="14"/>
      <c r="B590" s="244"/>
      <c r="C590" s="245"/>
      <c r="D590" s="235" t="s">
        <v>199</v>
      </c>
      <c r="E590" s="246" t="s">
        <v>19</v>
      </c>
      <c r="F590" s="247" t="s">
        <v>1160</v>
      </c>
      <c r="G590" s="245"/>
      <c r="H590" s="248">
        <v>21.172000000000001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199</v>
      </c>
      <c r="AU590" s="254" t="s">
        <v>81</v>
      </c>
      <c r="AV590" s="14" t="s">
        <v>81</v>
      </c>
      <c r="AW590" s="14" t="s">
        <v>33</v>
      </c>
      <c r="AX590" s="14" t="s">
        <v>72</v>
      </c>
      <c r="AY590" s="254" t="s">
        <v>187</v>
      </c>
    </row>
    <row r="591" s="15" customFormat="1">
      <c r="A591" s="15"/>
      <c r="B591" s="255"/>
      <c r="C591" s="256"/>
      <c r="D591" s="235" t="s">
        <v>199</v>
      </c>
      <c r="E591" s="257" t="s">
        <v>19</v>
      </c>
      <c r="F591" s="258" t="s">
        <v>210</v>
      </c>
      <c r="G591" s="256"/>
      <c r="H591" s="259">
        <v>43.307000000000002</v>
      </c>
      <c r="I591" s="260"/>
      <c r="J591" s="256"/>
      <c r="K591" s="256"/>
      <c r="L591" s="261"/>
      <c r="M591" s="266"/>
      <c r="N591" s="267"/>
      <c r="O591" s="267"/>
      <c r="P591" s="267"/>
      <c r="Q591" s="267"/>
      <c r="R591" s="267"/>
      <c r="S591" s="267"/>
      <c r="T591" s="268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65" t="s">
        <v>199</v>
      </c>
      <c r="AU591" s="265" t="s">
        <v>81</v>
      </c>
      <c r="AV591" s="15" t="s">
        <v>195</v>
      </c>
      <c r="AW591" s="15" t="s">
        <v>33</v>
      </c>
      <c r="AX591" s="15" t="s">
        <v>79</v>
      </c>
      <c r="AY591" s="265" t="s">
        <v>187</v>
      </c>
    </row>
    <row r="592" s="2" customFormat="1" ht="6.96" customHeight="1">
      <c r="A592" s="41"/>
      <c r="B592" s="62"/>
      <c r="C592" s="63"/>
      <c r="D592" s="63"/>
      <c r="E592" s="63"/>
      <c r="F592" s="63"/>
      <c r="G592" s="63"/>
      <c r="H592" s="63"/>
      <c r="I592" s="63"/>
      <c r="J592" s="63"/>
      <c r="K592" s="63"/>
      <c r="L592" s="47"/>
      <c r="M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</row>
  </sheetData>
  <sheetProtection sheet="1" autoFilter="0" formatColumns="0" formatRows="0" objects="1" scenarios="1" spinCount="100000" saltValue="/gjVoa8cv8DOFRKLoBYuZQi8eNlQ3LOB92pXCOwZ5+LP2o3lqdJ0yjBiWUO1RAQJe+TnVdiSOYuU0IDcOvCTTg==" hashValue="VKOTieNuiXoYN2slPsX4Zz3HI47f2KzJqkzm2x45A+0/pkgoWyV9UKVpHkvbfqnySaYoELU+yGkAKqSKMMVAkw==" algorithmName="SHA-512" password="CC35"/>
  <autoFilter ref="C92:K5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5_02/612325421"/>
    <hyperlink ref="F115" r:id="rId2" display="https://podminky.urs.cz/item/CS_URS_2025_02/619995001"/>
    <hyperlink ref="F134" r:id="rId3" display="https://podminky.urs.cz/item/CS_URS_2025_02/642945111"/>
    <hyperlink ref="F173" r:id="rId4" display="https://podminky.urs.cz/item/CS_URS_2025_02/952901111"/>
    <hyperlink ref="F197" r:id="rId5" display="https://podminky.urs.cz/item/CS_URS_2025_02/998018002"/>
    <hyperlink ref="F201" r:id="rId6" display="https://podminky.urs.cz/item/CS_URS_2025_02/766660021"/>
    <hyperlink ref="F218" r:id="rId7" display="https://podminky.urs.cz/item/CS_URS_2025_02/766660022"/>
    <hyperlink ref="F247" r:id="rId8" display="https://podminky.urs.cz/item/CS_URS_2025_02/766660717"/>
    <hyperlink ref="F282" r:id="rId9" display="https://podminky.urs.cz/item/CS_URS_2025_02/766660734"/>
    <hyperlink ref="F289" r:id="rId10" display="https://podminky.urs.cz/item/CS_URS_2025_02/766660752"/>
    <hyperlink ref="F324" r:id="rId11" display="https://podminky.urs.cz/item/CS_URS_2025_02/998766122"/>
    <hyperlink ref="F327" r:id="rId12" display="https://podminky.urs.cz/item/CS_URS_2025_02/784171101"/>
    <hyperlink ref="F383" r:id="rId13" display="https://podminky.urs.cz/item/CS_URS_2025_02/784171111"/>
    <hyperlink ref="F463" r:id="rId14" display="https://podminky.urs.cz/item/CS_URS_2025_02/784181111"/>
    <hyperlink ref="F493" r:id="rId15" display="https://podminky.urs.cz/item/CS_URS_2025_02/784191003"/>
    <hyperlink ref="F506" r:id="rId16" display="https://podminky.urs.cz/item/CS_URS_2025_02/784191005"/>
    <hyperlink ref="F534" r:id="rId17" display="https://podminky.urs.cz/item/CS_URS_2025_02/784191007"/>
    <hyperlink ref="F562" r:id="rId18" display="https://podminky.urs.cz/item/CS_URS_2025_02/784211101"/>
    <hyperlink ref="F580" r:id="rId19" display="https://podminky.urs.cz/item/CS_URS_2025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1316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ROUND(J93,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ROUND((SUM(BE93:BE591)),  2)</f>
        <v>0</v>
      </c>
      <c r="G35" s="41"/>
      <c r="H35" s="41"/>
      <c r="I35" s="160">
        <v>0.20999999999999999</v>
      </c>
      <c r="J35" s="159">
        <f>ROUND(((SUM(BE93:BE591))*I35),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ROUND((SUM(BF93:BF591)),  2)</f>
        <v>0</v>
      </c>
      <c r="G36" s="41"/>
      <c r="H36" s="41"/>
      <c r="I36" s="160">
        <v>0.12</v>
      </c>
      <c r="J36" s="159">
        <f>ROUND(((SUM(BF93:BF591))*I36),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ROUND((SUM(BG93:BG591)),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ROUND((SUM(BH93:BH591)),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ROUND((SUM(BI93:BI591)),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2025-068-02-06 - Nové kce - 5.NP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590</v>
      </c>
      <c r="E65" s="185"/>
      <c r="F65" s="185"/>
      <c r="G65" s="185"/>
      <c r="H65" s="185"/>
      <c r="I65" s="185"/>
      <c r="J65" s="186">
        <f>J95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591</v>
      </c>
      <c r="E66" s="185"/>
      <c r="F66" s="185"/>
      <c r="G66" s="185"/>
      <c r="H66" s="185"/>
      <c r="I66" s="185"/>
      <c r="J66" s="186">
        <f>J132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8"/>
      <c r="D67" s="184" t="s">
        <v>593</v>
      </c>
      <c r="E67" s="185"/>
      <c r="F67" s="185"/>
      <c r="G67" s="185"/>
      <c r="H67" s="185"/>
      <c r="I67" s="185"/>
      <c r="J67" s="186">
        <f>J171</f>
        <v>0</v>
      </c>
      <c r="K67" s="128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8"/>
      <c r="D68" s="184" t="s">
        <v>594</v>
      </c>
      <c r="E68" s="185"/>
      <c r="F68" s="185"/>
      <c r="G68" s="185"/>
      <c r="H68" s="185"/>
      <c r="I68" s="185"/>
      <c r="J68" s="186">
        <f>J195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170</v>
      </c>
      <c r="E69" s="180"/>
      <c r="F69" s="180"/>
      <c r="G69" s="180"/>
      <c r="H69" s="180"/>
      <c r="I69" s="180"/>
      <c r="J69" s="181">
        <f>J198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8"/>
      <c r="D70" s="184" t="s">
        <v>171</v>
      </c>
      <c r="E70" s="185"/>
      <c r="F70" s="185"/>
      <c r="G70" s="185"/>
      <c r="H70" s="185"/>
      <c r="I70" s="185"/>
      <c r="J70" s="186">
        <f>J199</f>
        <v>0</v>
      </c>
      <c r="K70" s="128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8"/>
      <c r="D71" s="184" t="s">
        <v>597</v>
      </c>
      <c r="E71" s="185"/>
      <c r="F71" s="185"/>
      <c r="G71" s="185"/>
      <c r="H71" s="185"/>
      <c r="I71" s="185"/>
      <c r="J71" s="186">
        <f>J325</f>
        <v>0</v>
      </c>
      <c r="K71" s="128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172</v>
      </c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2" t="str">
        <f>E7</f>
        <v>Stavební úpravy únikových cest</v>
      </c>
      <c r="F81" s="35"/>
      <c r="G81" s="35"/>
      <c r="H81" s="35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2" t="s">
        <v>588</v>
      </c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159</v>
      </c>
      <c r="D84" s="43"/>
      <c r="E84" s="43"/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2025-068-02-06 - Nové kce - 5.NP</v>
      </c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Dům dlouhá 1, Aš</v>
      </c>
      <c r="G87" s="43"/>
      <c r="H87" s="43"/>
      <c r="I87" s="35" t="s">
        <v>23</v>
      </c>
      <c r="J87" s="75" t="str">
        <f>IF(J14="","",J14)</f>
        <v>28. 11. 2025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25</v>
      </c>
      <c r="D89" s="43"/>
      <c r="E89" s="43"/>
      <c r="F89" s="30" t="str">
        <f>E17</f>
        <v>Město Aš,Kamenná 52, 352 01 Aš</v>
      </c>
      <c r="G89" s="43"/>
      <c r="H89" s="43"/>
      <c r="I89" s="35" t="s">
        <v>31</v>
      </c>
      <c r="J89" s="39" t="str">
        <f>E23</f>
        <v>ČOS exim s.r.o. Alešova 26, České Budějovice</v>
      </c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147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7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8"/>
      <c r="B92" s="189"/>
      <c r="C92" s="190" t="s">
        <v>173</v>
      </c>
      <c r="D92" s="191" t="s">
        <v>57</v>
      </c>
      <c r="E92" s="191" t="s">
        <v>53</v>
      </c>
      <c r="F92" s="191" t="s">
        <v>54</v>
      </c>
      <c r="G92" s="191" t="s">
        <v>174</v>
      </c>
      <c r="H92" s="191" t="s">
        <v>175</v>
      </c>
      <c r="I92" s="191" t="s">
        <v>176</v>
      </c>
      <c r="J92" s="191" t="s">
        <v>165</v>
      </c>
      <c r="K92" s="192" t="s">
        <v>177</v>
      </c>
      <c r="L92" s="193"/>
      <c r="M92" s="95" t="s">
        <v>19</v>
      </c>
      <c r="N92" s="96" t="s">
        <v>42</v>
      </c>
      <c r="O92" s="96" t="s">
        <v>178</v>
      </c>
      <c r="P92" s="96" t="s">
        <v>179</v>
      </c>
      <c r="Q92" s="96" t="s">
        <v>180</v>
      </c>
      <c r="R92" s="96" t="s">
        <v>181</v>
      </c>
      <c r="S92" s="96" t="s">
        <v>182</v>
      </c>
      <c r="T92" s="97" t="s">
        <v>183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1"/>
      <c r="B93" s="42"/>
      <c r="C93" s="102" t="s">
        <v>184</v>
      </c>
      <c r="D93" s="43"/>
      <c r="E93" s="43"/>
      <c r="F93" s="43"/>
      <c r="G93" s="43"/>
      <c r="H93" s="43"/>
      <c r="I93" s="43"/>
      <c r="J93" s="194">
        <f>BK93</f>
        <v>0</v>
      </c>
      <c r="K93" s="43"/>
      <c r="L93" s="47"/>
      <c r="M93" s="98"/>
      <c r="N93" s="195"/>
      <c r="O93" s="99"/>
      <c r="P93" s="196">
        <f>P94+P198</f>
        <v>0</v>
      </c>
      <c r="Q93" s="99"/>
      <c r="R93" s="196">
        <f>R94+R198</f>
        <v>1.8474736966500001</v>
      </c>
      <c r="S93" s="99"/>
      <c r="T93" s="197">
        <f>T94+T198</f>
        <v>0.00152355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71</v>
      </c>
      <c r="AU93" s="20" t="s">
        <v>166</v>
      </c>
      <c r="BK93" s="198">
        <f>BK94+BK198</f>
        <v>0</v>
      </c>
    </row>
    <row r="94" s="12" customFormat="1" ht="25.92" customHeight="1">
      <c r="A94" s="12"/>
      <c r="B94" s="199"/>
      <c r="C94" s="200"/>
      <c r="D94" s="201" t="s">
        <v>71</v>
      </c>
      <c r="E94" s="202" t="s">
        <v>185</v>
      </c>
      <c r="F94" s="202" t="s">
        <v>186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P95+P132+P171+P195</f>
        <v>0</v>
      </c>
      <c r="Q94" s="207"/>
      <c r="R94" s="208">
        <f>R95+R132+R171+R195</f>
        <v>1.678287935</v>
      </c>
      <c r="S94" s="207"/>
      <c r="T94" s="209">
        <f>T95+T132+T171+T195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79</v>
      </c>
      <c r="AT94" s="211" t="s">
        <v>71</v>
      </c>
      <c r="AU94" s="211" t="s">
        <v>72</v>
      </c>
      <c r="AY94" s="210" t="s">
        <v>187</v>
      </c>
      <c r="BK94" s="212">
        <f>BK95+BK132+BK171+BK195</f>
        <v>0</v>
      </c>
    </row>
    <row r="95" s="12" customFormat="1" ht="22.8" customHeight="1">
      <c r="A95" s="12"/>
      <c r="B95" s="199"/>
      <c r="C95" s="200"/>
      <c r="D95" s="201" t="s">
        <v>71</v>
      </c>
      <c r="E95" s="213" t="s">
        <v>246</v>
      </c>
      <c r="F95" s="213" t="s">
        <v>598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SUM(P96:P131)</f>
        <v>0</v>
      </c>
      <c r="Q95" s="207"/>
      <c r="R95" s="208">
        <f>SUM(R96:R131)</f>
        <v>0.36673360999999999</v>
      </c>
      <c r="S95" s="207"/>
      <c r="T95" s="209">
        <f>SUM(T96:T131)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79</v>
      </c>
      <c r="AT95" s="211" t="s">
        <v>71</v>
      </c>
      <c r="AU95" s="211" t="s">
        <v>79</v>
      </c>
      <c r="AY95" s="210" t="s">
        <v>187</v>
      </c>
      <c r="BK95" s="212">
        <f>SUM(BK96:BK131)</f>
        <v>0</v>
      </c>
    </row>
    <row r="96" s="2" customFormat="1" ht="24.15" customHeight="1">
      <c r="A96" s="41"/>
      <c r="B96" s="42"/>
      <c r="C96" s="215" t="s">
        <v>79</v>
      </c>
      <c r="D96" s="215" t="s">
        <v>190</v>
      </c>
      <c r="E96" s="216" t="s">
        <v>599</v>
      </c>
      <c r="F96" s="217" t="s">
        <v>600</v>
      </c>
      <c r="G96" s="218" t="s">
        <v>193</v>
      </c>
      <c r="H96" s="219">
        <v>60.491</v>
      </c>
      <c r="I96" s="220"/>
      <c r="J96" s="221">
        <f>ROUND(I96*H96,2)</f>
        <v>0</v>
      </c>
      <c r="K96" s="217" t="s">
        <v>194</v>
      </c>
      <c r="L96" s="47"/>
      <c r="M96" s="222" t="s">
        <v>19</v>
      </c>
      <c r="N96" s="223" t="s">
        <v>43</v>
      </c>
      <c r="O96" s="87"/>
      <c r="P96" s="224">
        <f>O96*H96</f>
        <v>0</v>
      </c>
      <c r="Q96" s="224">
        <v>0.0057099999999999998</v>
      </c>
      <c r="R96" s="224">
        <f>Q96*H96</f>
        <v>0.34540360999999997</v>
      </c>
      <c r="S96" s="224">
        <v>0</v>
      </c>
      <c r="T96" s="225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6" t="s">
        <v>195</v>
      </c>
      <c r="AT96" s="226" t="s">
        <v>190</v>
      </c>
      <c r="AU96" s="226" t="s">
        <v>81</v>
      </c>
      <c r="AY96" s="20" t="s">
        <v>187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20" t="s">
        <v>79</v>
      </c>
      <c r="BK96" s="227">
        <f>ROUND(I96*H96,2)</f>
        <v>0</v>
      </c>
      <c r="BL96" s="20" t="s">
        <v>195</v>
      </c>
      <c r="BM96" s="226" t="s">
        <v>1317</v>
      </c>
    </row>
    <row r="97" s="2" customFormat="1">
      <c r="A97" s="41"/>
      <c r="B97" s="42"/>
      <c r="C97" s="43"/>
      <c r="D97" s="228" t="s">
        <v>197</v>
      </c>
      <c r="E97" s="43"/>
      <c r="F97" s="229" t="s">
        <v>602</v>
      </c>
      <c r="G97" s="43"/>
      <c r="H97" s="43"/>
      <c r="I97" s="230"/>
      <c r="J97" s="43"/>
      <c r="K97" s="43"/>
      <c r="L97" s="47"/>
      <c r="M97" s="231"/>
      <c r="N97" s="232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197</v>
      </c>
      <c r="AU97" s="20" t="s">
        <v>81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1318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3" customFormat="1">
      <c r="A99" s="13"/>
      <c r="B99" s="233"/>
      <c r="C99" s="234"/>
      <c r="D99" s="235" t="s">
        <v>199</v>
      </c>
      <c r="E99" s="236" t="s">
        <v>19</v>
      </c>
      <c r="F99" s="237" t="s">
        <v>495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199</v>
      </c>
      <c r="AU99" s="243" t="s">
        <v>81</v>
      </c>
      <c r="AV99" s="13" t="s">
        <v>79</v>
      </c>
      <c r="AW99" s="13" t="s">
        <v>33</v>
      </c>
      <c r="AX99" s="13" t="s">
        <v>72</v>
      </c>
      <c r="AY99" s="243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604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605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4" customFormat="1">
      <c r="A102" s="14"/>
      <c r="B102" s="244"/>
      <c r="C102" s="245"/>
      <c r="D102" s="235" t="s">
        <v>199</v>
      </c>
      <c r="E102" s="246" t="s">
        <v>19</v>
      </c>
      <c r="F102" s="247" t="s">
        <v>1080</v>
      </c>
      <c r="G102" s="245"/>
      <c r="H102" s="248">
        <v>23.276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199</v>
      </c>
      <c r="AU102" s="254" t="s">
        <v>81</v>
      </c>
      <c r="AV102" s="14" t="s">
        <v>81</v>
      </c>
      <c r="AW102" s="14" t="s">
        <v>33</v>
      </c>
      <c r="AX102" s="14" t="s">
        <v>72</v>
      </c>
      <c r="AY102" s="254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1319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3" customFormat="1">
      <c r="A104" s="13"/>
      <c r="B104" s="233"/>
      <c r="C104" s="234"/>
      <c r="D104" s="235" t="s">
        <v>199</v>
      </c>
      <c r="E104" s="236" t="s">
        <v>19</v>
      </c>
      <c r="F104" s="237" t="s">
        <v>497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199</v>
      </c>
      <c r="AU104" s="243" t="s">
        <v>81</v>
      </c>
      <c r="AV104" s="13" t="s">
        <v>79</v>
      </c>
      <c r="AW104" s="13" t="s">
        <v>33</v>
      </c>
      <c r="AX104" s="13" t="s">
        <v>72</v>
      </c>
      <c r="AY104" s="243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604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605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4" customFormat="1">
      <c r="A107" s="14"/>
      <c r="B107" s="244"/>
      <c r="C107" s="245"/>
      <c r="D107" s="235" t="s">
        <v>199</v>
      </c>
      <c r="E107" s="246" t="s">
        <v>19</v>
      </c>
      <c r="F107" s="247" t="s">
        <v>923</v>
      </c>
      <c r="G107" s="245"/>
      <c r="H107" s="248">
        <v>13.939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199</v>
      </c>
      <c r="AU107" s="254" t="s">
        <v>81</v>
      </c>
      <c r="AV107" s="14" t="s">
        <v>81</v>
      </c>
      <c r="AW107" s="14" t="s">
        <v>33</v>
      </c>
      <c r="AX107" s="14" t="s">
        <v>72</v>
      </c>
      <c r="AY107" s="254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1320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499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604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605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1080</v>
      </c>
      <c r="G112" s="245"/>
      <c r="H112" s="248">
        <v>23.276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5" customFormat="1">
      <c r="A113" s="15"/>
      <c r="B113" s="255"/>
      <c r="C113" s="256"/>
      <c r="D113" s="235" t="s">
        <v>199</v>
      </c>
      <c r="E113" s="257" t="s">
        <v>19</v>
      </c>
      <c r="F113" s="258" t="s">
        <v>210</v>
      </c>
      <c r="G113" s="256"/>
      <c r="H113" s="259">
        <v>60.491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199</v>
      </c>
      <c r="AU113" s="265" t="s">
        <v>81</v>
      </c>
      <c r="AV113" s="15" t="s">
        <v>195</v>
      </c>
      <c r="AW113" s="15" t="s">
        <v>33</v>
      </c>
      <c r="AX113" s="15" t="s">
        <v>79</v>
      </c>
      <c r="AY113" s="265" t="s">
        <v>187</v>
      </c>
    </row>
    <row r="114" s="2" customFormat="1" ht="16.5" customHeight="1">
      <c r="A114" s="41"/>
      <c r="B114" s="42"/>
      <c r="C114" s="215" t="s">
        <v>81</v>
      </c>
      <c r="D114" s="215" t="s">
        <v>190</v>
      </c>
      <c r="E114" s="216" t="s">
        <v>615</v>
      </c>
      <c r="F114" s="217" t="s">
        <v>616</v>
      </c>
      <c r="G114" s="218" t="s">
        <v>383</v>
      </c>
      <c r="H114" s="219">
        <v>14.220000000000001</v>
      </c>
      <c r="I114" s="220"/>
      <c r="J114" s="221">
        <f>ROUND(I114*H114,2)</f>
        <v>0</v>
      </c>
      <c r="K114" s="217" t="s">
        <v>194</v>
      </c>
      <c r="L114" s="47"/>
      <c r="M114" s="222" t="s">
        <v>19</v>
      </c>
      <c r="N114" s="223" t="s">
        <v>43</v>
      </c>
      <c r="O114" s="87"/>
      <c r="P114" s="224">
        <f>O114*H114</f>
        <v>0</v>
      </c>
      <c r="Q114" s="224">
        <v>0.0015</v>
      </c>
      <c r="R114" s="224">
        <f>Q114*H114</f>
        <v>0.021330000000000002</v>
      </c>
      <c r="S114" s="224">
        <v>0</v>
      </c>
      <c r="T114" s="22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6" t="s">
        <v>195</v>
      </c>
      <c r="AT114" s="226" t="s">
        <v>190</v>
      </c>
      <c r="AU114" s="226" t="s">
        <v>81</v>
      </c>
      <c r="AY114" s="20" t="s">
        <v>187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20" t="s">
        <v>79</v>
      </c>
      <c r="BK114" s="227">
        <f>ROUND(I114*H114,2)</f>
        <v>0</v>
      </c>
      <c r="BL114" s="20" t="s">
        <v>195</v>
      </c>
      <c r="BM114" s="226" t="s">
        <v>1321</v>
      </c>
    </row>
    <row r="115" s="2" customFormat="1">
      <c r="A115" s="41"/>
      <c r="B115" s="42"/>
      <c r="C115" s="43"/>
      <c r="D115" s="228" t="s">
        <v>197</v>
      </c>
      <c r="E115" s="43"/>
      <c r="F115" s="229" t="s">
        <v>618</v>
      </c>
      <c r="G115" s="43"/>
      <c r="H115" s="43"/>
      <c r="I115" s="230"/>
      <c r="J115" s="43"/>
      <c r="K115" s="43"/>
      <c r="L115" s="47"/>
      <c r="M115" s="231"/>
      <c r="N115" s="232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197</v>
      </c>
      <c r="AU115" s="20" t="s">
        <v>81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1322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495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620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621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4" customFormat="1">
      <c r="A120" s="14"/>
      <c r="B120" s="244"/>
      <c r="C120" s="245"/>
      <c r="D120" s="235" t="s">
        <v>199</v>
      </c>
      <c r="E120" s="246" t="s">
        <v>19</v>
      </c>
      <c r="F120" s="247" t="s">
        <v>622</v>
      </c>
      <c r="G120" s="245"/>
      <c r="H120" s="248">
        <v>4.8399999999999999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199</v>
      </c>
      <c r="AU120" s="254" t="s">
        <v>81</v>
      </c>
      <c r="AV120" s="14" t="s">
        <v>81</v>
      </c>
      <c r="AW120" s="14" t="s">
        <v>33</v>
      </c>
      <c r="AX120" s="14" t="s">
        <v>72</v>
      </c>
      <c r="AY120" s="254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1323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497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620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621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635</v>
      </c>
      <c r="G125" s="245"/>
      <c r="H125" s="248">
        <v>4.54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1324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499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620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621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622</v>
      </c>
      <c r="G130" s="245"/>
      <c r="H130" s="248">
        <v>4.8399999999999999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72</v>
      </c>
      <c r="AY130" s="254" t="s">
        <v>187</v>
      </c>
    </row>
    <row r="131" s="15" customFormat="1">
      <c r="A131" s="15"/>
      <c r="B131" s="255"/>
      <c r="C131" s="256"/>
      <c r="D131" s="235" t="s">
        <v>199</v>
      </c>
      <c r="E131" s="257" t="s">
        <v>19</v>
      </c>
      <c r="F131" s="258" t="s">
        <v>210</v>
      </c>
      <c r="G131" s="256"/>
      <c r="H131" s="259">
        <v>14.219999999999999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199</v>
      </c>
      <c r="AU131" s="265" t="s">
        <v>81</v>
      </c>
      <c r="AV131" s="15" t="s">
        <v>195</v>
      </c>
      <c r="AW131" s="15" t="s">
        <v>33</v>
      </c>
      <c r="AX131" s="15" t="s">
        <v>79</v>
      </c>
      <c r="AY131" s="265" t="s">
        <v>187</v>
      </c>
    </row>
    <row r="132" s="12" customFormat="1" ht="22.8" customHeight="1">
      <c r="A132" s="12"/>
      <c r="B132" s="199"/>
      <c r="C132" s="200"/>
      <c r="D132" s="201" t="s">
        <v>71</v>
      </c>
      <c r="E132" s="213" t="s">
        <v>636</v>
      </c>
      <c r="F132" s="213" t="s">
        <v>637</v>
      </c>
      <c r="G132" s="200"/>
      <c r="H132" s="200"/>
      <c r="I132" s="203"/>
      <c r="J132" s="214">
        <f>BK132</f>
        <v>0</v>
      </c>
      <c r="K132" s="200"/>
      <c r="L132" s="205"/>
      <c r="M132" s="206"/>
      <c r="N132" s="207"/>
      <c r="O132" s="207"/>
      <c r="P132" s="208">
        <f>SUM(P133:P170)</f>
        <v>0</v>
      </c>
      <c r="Q132" s="207"/>
      <c r="R132" s="208">
        <f>SUM(R133:R170)</f>
        <v>1.3102167999999999</v>
      </c>
      <c r="S132" s="207"/>
      <c r="T132" s="209">
        <f>SUM(T133:T170)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0" t="s">
        <v>79</v>
      </c>
      <c r="AT132" s="211" t="s">
        <v>71</v>
      </c>
      <c r="AU132" s="211" t="s">
        <v>79</v>
      </c>
      <c r="AY132" s="210" t="s">
        <v>187</v>
      </c>
      <c r="BK132" s="212">
        <f>SUM(BK133:BK170)</f>
        <v>0</v>
      </c>
    </row>
    <row r="133" s="2" customFormat="1" ht="24.15" customHeight="1">
      <c r="A133" s="41"/>
      <c r="B133" s="42"/>
      <c r="C133" s="215" t="s">
        <v>230</v>
      </c>
      <c r="D133" s="215" t="s">
        <v>190</v>
      </c>
      <c r="E133" s="216" t="s">
        <v>638</v>
      </c>
      <c r="F133" s="217" t="s">
        <v>639</v>
      </c>
      <c r="G133" s="218" t="s">
        <v>287</v>
      </c>
      <c r="H133" s="219">
        <v>3</v>
      </c>
      <c r="I133" s="220"/>
      <c r="J133" s="221">
        <f>ROUND(I133*H133,2)</f>
        <v>0</v>
      </c>
      <c r="K133" s="217" t="s">
        <v>194</v>
      </c>
      <c r="L133" s="47"/>
      <c r="M133" s="222" t="s">
        <v>19</v>
      </c>
      <c r="N133" s="223" t="s">
        <v>43</v>
      </c>
      <c r="O133" s="87"/>
      <c r="P133" s="224">
        <f>O133*H133</f>
        <v>0</v>
      </c>
      <c r="Q133" s="224">
        <v>0.4215256</v>
      </c>
      <c r="R133" s="224">
        <f>Q133*H133</f>
        <v>1.2645768</v>
      </c>
      <c r="S133" s="224">
        <v>0</v>
      </c>
      <c r="T133" s="225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6" t="s">
        <v>195</v>
      </c>
      <c r="AT133" s="226" t="s">
        <v>190</v>
      </c>
      <c r="AU133" s="226" t="s">
        <v>81</v>
      </c>
      <c r="AY133" s="20" t="s">
        <v>187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20" t="s">
        <v>79</v>
      </c>
      <c r="BK133" s="227">
        <f>ROUND(I133*H133,2)</f>
        <v>0</v>
      </c>
      <c r="BL133" s="20" t="s">
        <v>195</v>
      </c>
      <c r="BM133" s="226" t="s">
        <v>1325</v>
      </c>
    </row>
    <row r="134" s="2" customFormat="1">
      <c r="A134" s="41"/>
      <c r="B134" s="42"/>
      <c r="C134" s="43"/>
      <c r="D134" s="228" t="s">
        <v>197</v>
      </c>
      <c r="E134" s="43"/>
      <c r="F134" s="229" t="s">
        <v>641</v>
      </c>
      <c r="G134" s="43"/>
      <c r="H134" s="43"/>
      <c r="I134" s="230"/>
      <c r="J134" s="43"/>
      <c r="K134" s="43"/>
      <c r="L134" s="47"/>
      <c r="M134" s="231"/>
      <c r="N134" s="232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197</v>
      </c>
      <c r="AU134" s="20" t="s">
        <v>81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1326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1327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643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936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4" customFormat="1">
      <c r="A139" s="14"/>
      <c r="B139" s="244"/>
      <c r="C139" s="245"/>
      <c r="D139" s="235" t="s">
        <v>199</v>
      </c>
      <c r="E139" s="246" t="s">
        <v>19</v>
      </c>
      <c r="F139" s="247" t="s">
        <v>79</v>
      </c>
      <c r="G139" s="245"/>
      <c r="H139" s="248">
        <v>1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199</v>
      </c>
      <c r="AU139" s="254" t="s">
        <v>81</v>
      </c>
      <c r="AV139" s="14" t="s">
        <v>81</v>
      </c>
      <c r="AW139" s="14" t="s">
        <v>33</v>
      </c>
      <c r="AX139" s="14" t="s">
        <v>72</v>
      </c>
      <c r="AY139" s="254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1328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497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3" customFormat="1">
      <c r="A142" s="13"/>
      <c r="B142" s="233"/>
      <c r="C142" s="234"/>
      <c r="D142" s="235" t="s">
        <v>199</v>
      </c>
      <c r="E142" s="236" t="s">
        <v>19</v>
      </c>
      <c r="F142" s="237" t="s">
        <v>643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199</v>
      </c>
      <c r="AU142" s="243" t="s">
        <v>81</v>
      </c>
      <c r="AV142" s="13" t="s">
        <v>79</v>
      </c>
      <c r="AW142" s="13" t="s">
        <v>33</v>
      </c>
      <c r="AX142" s="13" t="s">
        <v>72</v>
      </c>
      <c r="AY142" s="243" t="s">
        <v>187</v>
      </c>
    </row>
    <row r="143" s="13" customFormat="1">
      <c r="A143" s="13"/>
      <c r="B143" s="233"/>
      <c r="C143" s="234"/>
      <c r="D143" s="235" t="s">
        <v>199</v>
      </c>
      <c r="E143" s="236" t="s">
        <v>19</v>
      </c>
      <c r="F143" s="237" t="s">
        <v>938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199</v>
      </c>
      <c r="AU143" s="243" t="s">
        <v>81</v>
      </c>
      <c r="AV143" s="13" t="s">
        <v>79</v>
      </c>
      <c r="AW143" s="13" t="s">
        <v>33</v>
      </c>
      <c r="AX143" s="13" t="s">
        <v>72</v>
      </c>
      <c r="AY143" s="243" t="s">
        <v>187</v>
      </c>
    </row>
    <row r="144" s="14" customFormat="1">
      <c r="A144" s="14"/>
      <c r="B144" s="244"/>
      <c r="C144" s="245"/>
      <c r="D144" s="235" t="s">
        <v>199</v>
      </c>
      <c r="E144" s="246" t="s">
        <v>19</v>
      </c>
      <c r="F144" s="247" t="s">
        <v>79</v>
      </c>
      <c r="G144" s="245"/>
      <c r="H144" s="248">
        <v>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199</v>
      </c>
      <c r="AU144" s="254" t="s">
        <v>81</v>
      </c>
      <c r="AV144" s="14" t="s">
        <v>81</v>
      </c>
      <c r="AW144" s="14" t="s">
        <v>33</v>
      </c>
      <c r="AX144" s="14" t="s">
        <v>72</v>
      </c>
      <c r="AY144" s="254" t="s">
        <v>187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1329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1327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643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936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4" customFormat="1">
      <c r="A149" s="14"/>
      <c r="B149" s="244"/>
      <c r="C149" s="245"/>
      <c r="D149" s="235" t="s">
        <v>199</v>
      </c>
      <c r="E149" s="246" t="s">
        <v>19</v>
      </c>
      <c r="F149" s="247" t="s">
        <v>79</v>
      </c>
      <c r="G149" s="245"/>
      <c r="H149" s="248">
        <v>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199</v>
      </c>
      <c r="AU149" s="254" t="s">
        <v>81</v>
      </c>
      <c r="AV149" s="14" t="s">
        <v>81</v>
      </c>
      <c r="AW149" s="14" t="s">
        <v>33</v>
      </c>
      <c r="AX149" s="14" t="s">
        <v>72</v>
      </c>
      <c r="AY149" s="254" t="s">
        <v>187</v>
      </c>
    </row>
    <row r="150" s="15" customFormat="1">
      <c r="A150" s="15"/>
      <c r="B150" s="255"/>
      <c r="C150" s="256"/>
      <c r="D150" s="235" t="s">
        <v>199</v>
      </c>
      <c r="E150" s="257" t="s">
        <v>19</v>
      </c>
      <c r="F150" s="258" t="s">
        <v>210</v>
      </c>
      <c r="G150" s="256"/>
      <c r="H150" s="259">
        <v>3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199</v>
      </c>
      <c r="AU150" s="265" t="s">
        <v>81</v>
      </c>
      <c r="AV150" s="15" t="s">
        <v>195</v>
      </c>
      <c r="AW150" s="15" t="s">
        <v>33</v>
      </c>
      <c r="AX150" s="15" t="s">
        <v>79</v>
      </c>
      <c r="AY150" s="265" t="s">
        <v>187</v>
      </c>
    </row>
    <row r="151" s="2" customFormat="1" ht="21.75" customHeight="1">
      <c r="A151" s="41"/>
      <c r="B151" s="42"/>
      <c r="C151" s="269" t="s">
        <v>195</v>
      </c>
      <c r="D151" s="269" t="s">
        <v>648</v>
      </c>
      <c r="E151" s="270" t="s">
        <v>649</v>
      </c>
      <c r="F151" s="271" t="s">
        <v>650</v>
      </c>
      <c r="G151" s="272" t="s">
        <v>287</v>
      </c>
      <c r="H151" s="273">
        <v>1</v>
      </c>
      <c r="I151" s="274"/>
      <c r="J151" s="275">
        <f>ROUND(I151*H151,2)</f>
        <v>0</v>
      </c>
      <c r="K151" s="271" t="s">
        <v>194</v>
      </c>
      <c r="L151" s="276"/>
      <c r="M151" s="277" t="s">
        <v>19</v>
      </c>
      <c r="N151" s="278" t="s">
        <v>43</v>
      </c>
      <c r="O151" s="87"/>
      <c r="P151" s="224">
        <f>O151*H151</f>
        <v>0</v>
      </c>
      <c r="Q151" s="224">
        <v>0.014579999999999999</v>
      </c>
      <c r="R151" s="224">
        <f>Q151*H151</f>
        <v>0.014579999999999999</v>
      </c>
      <c r="S151" s="224">
        <v>0</v>
      </c>
      <c r="T151" s="225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262</v>
      </c>
      <c r="AT151" s="226" t="s">
        <v>648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195</v>
      </c>
      <c r="BM151" s="226" t="s">
        <v>1330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1328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497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643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938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4" customFormat="1">
      <c r="A156" s="14"/>
      <c r="B156" s="244"/>
      <c r="C156" s="245"/>
      <c r="D156" s="235" t="s">
        <v>199</v>
      </c>
      <c r="E156" s="246" t="s">
        <v>19</v>
      </c>
      <c r="F156" s="247" t="s">
        <v>79</v>
      </c>
      <c r="G156" s="245"/>
      <c r="H156" s="248">
        <v>1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199</v>
      </c>
      <c r="AU156" s="254" t="s">
        <v>81</v>
      </c>
      <c r="AV156" s="14" t="s">
        <v>81</v>
      </c>
      <c r="AW156" s="14" t="s">
        <v>33</v>
      </c>
      <c r="AX156" s="14" t="s">
        <v>72</v>
      </c>
      <c r="AY156" s="254" t="s">
        <v>187</v>
      </c>
    </row>
    <row r="157" s="15" customFormat="1">
      <c r="A157" s="15"/>
      <c r="B157" s="255"/>
      <c r="C157" s="256"/>
      <c r="D157" s="235" t="s">
        <v>199</v>
      </c>
      <c r="E157" s="257" t="s">
        <v>19</v>
      </c>
      <c r="F157" s="258" t="s">
        <v>210</v>
      </c>
      <c r="G157" s="256"/>
      <c r="H157" s="259">
        <v>1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5" t="s">
        <v>199</v>
      </c>
      <c r="AU157" s="265" t="s">
        <v>81</v>
      </c>
      <c r="AV157" s="15" t="s">
        <v>195</v>
      </c>
      <c r="AW157" s="15" t="s">
        <v>33</v>
      </c>
      <c r="AX157" s="15" t="s">
        <v>79</v>
      </c>
      <c r="AY157" s="265" t="s">
        <v>187</v>
      </c>
    </row>
    <row r="158" s="2" customFormat="1" ht="21.75" customHeight="1">
      <c r="A158" s="41"/>
      <c r="B158" s="42"/>
      <c r="C158" s="269" t="s">
        <v>240</v>
      </c>
      <c r="D158" s="269" t="s">
        <v>648</v>
      </c>
      <c r="E158" s="270" t="s">
        <v>653</v>
      </c>
      <c r="F158" s="271" t="s">
        <v>654</v>
      </c>
      <c r="G158" s="272" t="s">
        <v>287</v>
      </c>
      <c r="H158" s="273">
        <v>2</v>
      </c>
      <c r="I158" s="274"/>
      <c r="J158" s="275">
        <f>ROUND(I158*H158,2)</f>
        <v>0</v>
      </c>
      <c r="K158" s="271" t="s">
        <v>194</v>
      </c>
      <c r="L158" s="276"/>
      <c r="M158" s="277" t="s">
        <v>19</v>
      </c>
      <c r="N158" s="278" t="s">
        <v>43</v>
      </c>
      <c r="O158" s="87"/>
      <c r="P158" s="224">
        <f>O158*H158</f>
        <v>0</v>
      </c>
      <c r="Q158" s="224">
        <v>0.01553</v>
      </c>
      <c r="R158" s="224">
        <f>Q158*H158</f>
        <v>0.031060000000000001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262</v>
      </c>
      <c r="AT158" s="226" t="s">
        <v>648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195</v>
      </c>
      <c r="BM158" s="226" t="s">
        <v>1331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1326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1327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643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936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4" customFormat="1">
      <c r="A163" s="14"/>
      <c r="B163" s="244"/>
      <c r="C163" s="245"/>
      <c r="D163" s="235" t="s">
        <v>199</v>
      </c>
      <c r="E163" s="246" t="s">
        <v>19</v>
      </c>
      <c r="F163" s="247" t="s">
        <v>79</v>
      </c>
      <c r="G163" s="245"/>
      <c r="H163" s="248">
        <v>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199</v>
      </c>
      <c r="AU163" s="254" t="s">
        <v>81</v>
      </c>
      <c r="AV163" s="14" t="s">
        <v>81</v>
      </c>
      <c r="AW163" s="14" t="s">
        <v>33</v>
      </c>
      <c r="AX163" s="14" t="s">
        <v>72</v>
      </c>
      <c r="AY163" s="254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645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1329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1327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643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3" customFormat="1">
      <c r="A168" s="13"/>
      <c r="B168" s="233"/>
      <c r="C168" s="234"/>
      <c r="D168" s="235" t="s">
        <v>199</v>
      </c>
      <c r="E168" s="236" t="s">
        <v>19</v>
      </c>
      <c r="F168" s="237" t="s">
        <v>936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199</v>
      </c>
      <c r="AU168" s="243" t="s">
        <v>81</v>
      </c>
      <c r="AV168" s="13" t="s">
        <v>79</v>
      </c>
      <c r="AW168" s="13" t="s">
        <v>33</v>
      </c>
      <c r="AX168" s="13" t="s">
        <v>72</v>
      </c>
      <c r="AY168" s="243" t="s">
        <v>187</v>
      </c>
    </row>
    <row r="169" s="14" customFormat="1">
      <c r="A169" s="14"/>
      <c r="B169" s="244"/>
      <c r="C169" s="245"/>
      <c r="D169" s="235" t="s">
        <v>199</v>
      </c>
      <c r="E169" s="246" t="s">
        <v>19</v>
      </c>
      <c r="F169" s="247" t="s">
        <v>79</v>
      </c>
      <c r="G169" s="245"/>
      <c r="H169" s="248">
        <v>1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199</v>
      </c>
      <c r="AU169" s="254" t="s">
        <v>81</v>
      </c>
      <c r="AV169" s="14" t="s">
        <v>81</v>
      </c>
      <c r="AW169" s="14" t="s">
        <v>33</v>
      </c>
      <c r="AX169" s="14" t="s">
        <v>72</v>
      </c>
      <c r="AY169" s="254" t="s">
        <v>187</v>
      </c>
    </row>
    <row r="170" s="15" customFormat="1">
      <c r="A170" s="15"/>
      <c r="B170" s="255"/>
      <c r="C170" s="256"/>
      <c r="D170" s="235" t="s">
        <v>199</v>
      </c>
      <c r="E170" s="257" t="s">
        <v>19</v>
      </c>
      <c r="F170" s="258" t="s">
        <v>210</v>
      </c>
      <c r="G170" s="256"/>
      <c r="H170" s="259">
        <v>2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5" t="s">
        <v>199</v>
      </c>
      <c r="AU170" s="265" t="s">
        <v>81</v>
      </c>
      <c r="AV170" s="15" t="s">
        <v>195</v>
      </c>
      <c r="AW170" s="15" t="s">
        <v>33</v>
      </c>
      <c r="AX170" s="15" t="s">
        <v>79</v>
      </c>
      <c r="AY170" s="265" t="s">
        <v>187</v>
      </c>
    </row>
    <row r="171" s="12" customFormat="1" ht="22.8" customHeight="1">
      <c r="A171" s="12"/>
      <c r="B171" s="199"/>
      <c r="C171" s="200"/>
      <c r="D171" s="201" t="s">
        <v>71</v>
      </c>
      <c r="E171" s="213" t="s">
        <v>689</v>
      </c>
      <c r="F171" s="213" t="s">
        <v>690</v>
      </c>
      <c r="G171" s="200"/>
      <c r="H171" s="200"/>
      <c r="I171" s="203"/>
      <c r="J171" s="214">
        <f>BK171</f>
        <v>0</v>
      </c>
      <c r="K171" s="200"/>
      <c r="L171" s="205"/>
      <c r="M171" s="206"/>
      <c r="N171" s="207"/>
      <c r="O171" s="207"/>
      <c r="P171" s="208">
        <f>SUM(P172:P194)</f>
        <v>0</v>
      </c>
      <c r="Q171" s="207"/>
      <c r="R171" s="208">
        <f>SUM(R172:R194)</f>
        <v>0.001337525</v>
      </c>
      <c r="S171" s="207"/>
      <c r="T171" s="209">
        <f>SUM(T172:T194)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0" t="s">
        <v>79</v>
      </c>
      <c r="AT171" s="211" t="s">
        <v>71</v>
      </c>
      <c r="AU171" s="211" t="s">
        <v>79</v>
      </c>
      <c r="AY171" s="210" t="s">
        <v>187</v>
      </c>
      <c r="BK171" s="212">
        <f>SUM(BK172:BK194)</f>
        <v>0</v>
      </c>
    </row>
    <row r="172" s="2" customFormat="1" ht="24.15" customHeight="1">
      <c r="A172" s="41"/>
      <c r="B172" s="42"/>
      <c r="C172" s="215" t="s">
        <v>246</v>
      </c>
      <c r="D172" s="215" t="s">
        <v>190</v>
      </c>
      <c r="E172" s="216" t="s">
        <v>691</v>
      </c>
      <c r="F172" s="217" t="s">
        <v>692</v>
      </c>
      <c r="G172" s="218" t="s">
        <v>193</v>
      </c>
      <c r="H172" s="219">
        <v>38.215000000000003</v>
      </c>
      <c r="I172" s="220"/>
      <c r="J172" s="221">
        <f>ROUND(I172*H172,2)</f>
        <v>0</v>
      </c>
      <c r="K172" s="217" t="s">
        <v>194</v>
      </c>
      <c r="L172" s="47"/>
      <c r="M172" s="222" t="s">
        <v>19</v>
      </c>
      <c r="N172" s="223" t="s">
        <v>43</v>
      </c>
      <c r="O172" s="87"/>
      <c r="P172" s="224">
        <f>O172*H172</f>
        <v>0</v>
      </c>
      <c r="Q172" s="224">
        <v>3.4999999999999997E-05</v>
      </c>
      <c r="R172" s="224">
        <f>Q172*H172</f>
        <v>0.001337525</v>
      </c>
      <c r="S172" s="224">
        <v>0</v>
      </c>
      <c r="T172" s="225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6" t="s">
        <v>195</v>
      </c>
      <c r="AT172" s="226" t="s">
        <v>190</v>
      </c>
      <c r="AU172" s="226" t="s">
        <v>81</v>
      </c>
      <c r="AY172" s="20" t="s">
        <v>187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20" t="s">
        <v>79</v>
      </c>
      <c r="BK172" s="227">
        <f>ROUND(I172*H172,2)</f>
        <v>0</v>
      </c>
      <c r="BL172" s="20" t="s">
        <v>195</v>
      </c>
      <c r="BM172" s="226" t="s">
        <v>1332</v>
      </c>
    </row>
    <row r="173" s="2" customFormat="1">
      <c r="A173" s="41"/>
      <c r="B173" s="42"/>
      <c r="C173" s="43"/>
      <c r="D173" s="228" t="s">
        <v>197</v>
      </c>
      <c r="E173" s="43"/>
      <c r="F173" s="229" t="s">
        <v>694</v>
      </c>
      <c r="G173" s="43"/>
      <c r="H173" s="43"/>
      <c r="I173" s="230"/>
      <c r="J173" s="43"/>
      <c r="K173" s="43"/>
      <c r="L173" s="47"/>
      <c r="M173" s="231"/>
      <c r="N173" s="232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197</v>
      </c>
      <c r="AU173" s="20" t="s">
        <v>81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1333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495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696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3" customFormat="1">
      <c r="A177" s="13"/>
      <c r="B177" s="233"/>
      <c r="C177" s="234"/>
      <c r="D177" s="235" t="s">
        <v>199</v>
      </c>
      <c r="E177" s="236" t="s">
        <v>19</v>
      </c>
      <c r="F177" s="237" t="s">
        <v>697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199</v>
      </c>
      <c r="AU177" s="243" t="s">
        <v>81</v>
      </c>
      <c r="AV177" s="13" t="s">
        <v>79</v>
      </c>
      <c r="AW177" s="13" t="s">
        <v>33</v>
      </c>
      <c r="AX177" s="13" t="s">
        <v>72</v>
      </c>
      <c r="AY177" s="243" t="s">
        <v>187</v>
      </c>
    </row>
    <row r="178" s="14" customFormat="1">
      <c r="A178" s="14"/>
      <c r="B178" s="244"/>
      <c r="C178" s="245"/>
      <c r="D178" s="235" t="s">
        <v>199</v>
      </c>
      <c r="E178" s="246" t="s">
        <v>19</v>
      </c>
      <c r="F178" s="247" t="s">
        <v>1097</v>
      </c>
      <c r="G178" s="245"/>
      <c r="H178" s="248">
        <v>6.9749999999999996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199</v>
      </c>
      <c r="AU178" s="254" t="s">
        <v>81</v>
      </c>
      <c r="AV178" s="14" t="s">
        <v>81</v>
      </c>
      <c r="AW178" s="14" t="s">
        <v>33</v>
      </c>
      <c r="AX178" s="14" t="s">
        <v>72</v>
      </c>
      <c r="AY178" s="254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1334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495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696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3" customFormat="1">
      <c r="A182" s="13"/>
      <c r="B182" s="233"/>
      <c r="C182" s="234"/>
      <c r="D182" s="235" t="s">
        <v>199</v>
      </c>
      <c r="E182" s="236" t="s">
        <v>19</v>
      </c>
      <c r="F182" s="237" t="s">
        <v>697</v>
      </c>
      <c r="G182" s="234"/>
      <c r="H182" s="236" t="s">
        <v>19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199</v>
      </c>
      <c r="AU182" s="243" t="s">
        <v>81</v>
      </c>
      <c r="AV182" s="13" t="s">
        <v>79</v>
      </c>
      <c r="AW182" s="13" t="s">
        <v>33</v>
      </c>
      <c r="AX182" s="13" t="s">
        <v>72</v>
      </c>
      <c r="AY182" s="243" t="s">
        <v>187</v>
      </c>
    </row>
    <row r="183" s="14" customFormat="1">
      <c r="A183" s="14"/>
      <c r="B183" s="244"/>
      <c r="C183" s="245"/>
      <c r="D183" s="235" t="s">
        <v>199</v>
      </c>
      <c r="E183" s="246" t="s">
        <v>19</v>
      </c>
      <c r="F183" s="247" t="s">
        <v>606</v>
      </c>
      <c r="G183" s="245"/>
      <c r="H183" s="248">
        <v>9.0739999999999998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199</v>
      </c>
      <c r="AU183" s="254" t="s">
        <v>81</v>
      </c>
      <c r="AV183" s="14" t="s">
        <v>81</v>
      </c>
      <c r="AW183" s="14" t="s">
        <v>33</v>
      </c>
      <c r="AX183" s="14" t="s">
        <v>72</v>
      </c>
      <c r="AY183" s="254" t="s">
        <v>187</v>
      </c>
    </row>
    <row r="184" s="13" customFormat="1">
      <c r="A184" s="13"/>
      <c r="B184" s="233"/>
      <c r="C184" s="234"/>
      <c r="D184" s="235" t="s">
        <v>199</v>
      </c>
      <c r="E184" s="236" t="s">
        <v>19</v>
      </c>
      <c r="F184" s="237" t="s">
        <v>1335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199</v>
      </c>
      <c r="AU184" s="243" t="s">
        <v>81</v>
      </c>
      <c r="AV184" s="13" t="s">
        <v>79</v>
      </c>
      <c r="AW184" s="13" t="s">
        <v>33</v>
      </c>
      <c r="AX184" s="13" t="s">
        <v>72</v>
      </c>
      <c r="AY184" s="243" t="s">
        <v>187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497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3" customFormat="1">
      <c r="A186" s="13"/>
      <c r="B186" s="233"/>
      <c r="C186" s="234"/>
      <c r="D186" s="235" t="s">
        <v>199</v>
      </c>
      <c r="E186" s="236" t="s">
        <v>19</v>
      </c>
      <c r="F186" s="237" t="s">
        <v>696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199</v>
      </c>
      <c r="AU186" s="243" t="s">
        <v>81</v>
      </c>
      <c r="AV186" s="13" t="s">
        <v>79</v>
      </c>
      <c r="AW186" s="13" t="s">
        <v>33</v>
      </c>
      <c r="AX186" s="13" t="s">
        <v>72</v>
      </c>
      <c r="AY186" s="243" t="s">
        <v>187</v>
      </c>
    </row>
    <row r="187" s="13" customFormat="1">
      <c r="A187" s="13"/>
      <c r="B187" s="233"/>
      <c r="C187" s="234"/>
      <c r="D187" s="235" t="s">
        <v>199</v>
      </c>
      <c r="E187" s="236" t="s">
        <v>19</v>
      </c>
      <c r="F187" s="237" t="s">
        <v>697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199</v>
      </c>
      <c r="AU187" s="243" t="s">
        <v>81</v>
      </c>
      <c r="AV187" s="13" t="s">
        <v>79</v>
      </c>
      <c r="AW187" s="13" t="s">
        <v>33</v>
      </c>
      <c r="AX187" s="13" t="s">
        <v>72</v>
      </c>
      <c r="AY187" s="243" t="s">
        <v>187</v>
      </c>
    </row>
    <row r="188" s="14" customFormat="1">
      <c r="A188" s="14"/>
      <c r="B188" s="244"/>
      <c r="C188" s="245"/>
      <c r="D188" s="235" t="s">
        <v>199</v>
      </c>
      <c r="E188" s="246" t="s">
        <v>19</v>
      </c>
      <c r="F188" s="247" t="s">
        <v>950</v>
      </c>
      <c r="G188" s="245"/>
      <c r="H188" s="248">
        <v>1.7250000000000001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199</v>
      </c>
      <c r="AU188" s="254" t="s">
        <v>81</v>
      </c>
      <c r="AV188" s="14" t="s">
        <v>81</v>
      </c>
      <c r="AW188" s="14" t="s">
        <v>33</v>
      </c>
      <c r="AX188" s="14" t="s">
        <v>72</v>
      </c>
      <c r="AY188" s="254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1336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499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696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3" customFormat="1">
      <c r="A192" s="13"/>
      <c r="B192" s="233"/>
      <c r="C192" s="234"/>
      <c r="D192" s="235" t="s">
        <v>199</v>
      </c>
      <c r="E192" s="236" t="s">
        <v>19</v>
      </c>
      <c r="F192" s="237" t="s">
        <v>697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199</v>
      </c>
      <c r="AU192" s="243" t="s">
        <v>81</v>
      </c>
      <c r="AV192" s="13" t="s">
        <v>79</v>
      </c>
      <c r="AW192" s="13" t="s">
        <v>33</v>
      </c>
      <c r="AX192" s="13" t="s">
        <v>72</v>
      </c>
      <c r="AY192" s="243" t="s">
        <v>187</v>
      </c>
    </row>
    <row r="193" s="14" customFormat="1">
      <c r="A193" s="14"/>
      <c r="B193" s="244"/>
      <c r="C193" s="245"/>
      <c r="D193" s="235" t="s">
        <v>199</v>
      </c>
      <c r="E193" s="246" t="s">
        <v>19</v>
      </c>
      <c r="F193" s="247" t="s">
        <v>1101</v>
      </c>
      <c r="G193" s="245"/>
      <c r="H193" s="248">
        <v>20.440999999999999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199</v>
      </c>
      <c r="AU193" s="254" t="s">
        <v>81</v>
      </c>
      <c r="AV193" s="14" t="s">
        <v>81</v>
      </c>
      <c r="AW193" s="14" t="s">
        <v>33</v>
      </c>
      <c r="AX193" s="14" t="s">
        <v>72</v>
      </c>
      <c r="AY193" s="254" t="s">
        <v>187</v>
      </c>
    </row>
    <row r="194" s="15" customFormat="1">
      <c r="A194" s="15"/>
      <c r="B194" s="255"/>
      <c r="C194" s="256"/>
      <c r="D194" s="235" t="s">
        <v>199</v>
      </c>
      <c r="E194" s="257" t="s">
        <v>19</v>
      </c>
      <c r="F194" s="258" t="s">
        <v>210</v>
      </c>
      <c r="G194" s="256"/>
      <c r="H194" s="259">
        <v>38.215000000000003</v>
      </c>
      <c r="I194" s="260"/>
      <c r="J194" s="256"/>
      <c r="K194" s="256"/>
      <c r="L194" s="261"/>
      <c r="M194" s="262"/>
      <c r="N194" s="263"/>
      <c r="O194" s="263"/>
      <c r="P194" s="263"/>
      <c r="Q194" s="263"/>
      <c r="R194" s="263"/>
      <c r="S194" s="263"/>
      <c r="T194" s="264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5" t="s">
        <v>199</v>
      </c>
      <c r="AU194" s="265" t="s">
        <v>81</v>
      </c>
      <c r="AV194" s="15" t="s">
        <v>195</v>
      </c>
      <c r="AW194" s="15" t="s">
        <v>33</v>
      </c>
      <c r="AX194" s="15" t="s">
        <v>79</v>
      </c>
      <c r="AY194" s="265" t="s">
        <v>187</v>
      </c>
    </row>
    <row r="195" s="12" customFormat="1" ht="22.8" customHeight="1">
      <c r="A195" s="12"/>
      <c r="B195" s="199"/>
      <c r="C195" s="200"/>
      <c r="D195" s="201" t="s">
        <v>71</v>
      </c>
      <c r="E195" s="213" t="s">
        <v>705</v>
      </c>
      <c r="F195" s="213" t="s">
        <v>706</v>
      </c>
      <c r="G195" s="200"/>
      <c r="H195" s="200"/>
      <c r="I195" s="203"/>
      <c r="J195" s="214">
        <f>BK195</f>
        <v>0</v>
      </c>
      <c r="K195" s="200"/>
      <c r="L195" s="205"/>
      <c r="M195" s="206"/>
      <c r="N195" s="207"/>
      <c r="O195" s="207"/>
      <c r="P195" s="208">
        <f>SUM(P196:P197)</f>
        <v>0</v>
      </c>
      <c r="Q195" s="207"/>
      <c r="R195" s="208">
        <f>SUM(R196:R197)</f>
        <v>0</v>
      </c>
      <c r="S195" s="207"/>
      <c r="T195" s="209">
        <f>SUM(T196:T197)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0" t="s">
        <v>79</v>
      </c>
      <c r="AT195" s="211" t="s">
        <v>71</v>
      </c>
      <c r="AU195" s="211" t="s">
        <v>79</v>
      </c>
      <c r="AY195" s="210" t="s">
        <v>187</v>
      </c>
      <c r="BK195" s="212">
        <f>SUM(BK196:BK197)</f>
        <v>0</v>
      </c>
    </row>
    <row r="196" s="2" customFormat="1" ht="33" customHeight="1">
      <c r="A196" s="41"/>
      <c r="B196" s="42"/>
      <c r="C196" s="215" t="s">
        <v>252</v>
      </c>
      <c r="D196" s="215" t="s">
        <v>190</v>
      </c>
      <c r="E196" s="216" t="s">
        <v>1190</v>
      </c>
      <c r="F196" s="217" t="s">
        <v>1191</v>
      </c>
      <c r="G196" s="218" t="s">
        <v>233</v>
      </c>
      <c r="H196" s="219">
        <v>1.6779999999999999</v>
      </c>
      <c r="I196" s="220"/>
      <c r="J196" s="221">
        <f>ROUND(I196*H196,2)</f>
        <v>0</v>
      </c>
      <c r="K196" s="217" t="s">
        <v>194</v>
      </c>
      <c r="L196" s="47"/>
      <c r="M196" s="222" t="s">
        <v>19</v>
      </c>
      <c r="N196" s="223" t="s">
        <v>43</v>
      </c>
      <c r="O196" s="87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6" t="s">
        <v>195</v>
      </c>
      <c r="AT196" s="226" t="s">
        <v>190</v>
      </c>
      <c r="AU196" s="226" t="s">
        <v>81</v>
      </c>
      <c r="AY196" s="20" t="s">
        <v>187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20" t="s">
        <v>79</v>
      </c>
      <c r="BK196" s="227">
        <f>ROUND(I196*H196,2)</f>
        <v>0</v>
      </c>
      <c r="BL196" s="20" t="s">
        <v>195</v>
      </c>
      <c r="BM196" s="226" t="s">
        <v>1337</v>
      </c>
    </row>
    <row r="197" s="2" customFormat="1">
      <c r="A197" s="41"/>
      <c r="B197" s="42"/>
      <c r="C197" s="43"/>
      <c r="D197" s="228" t="s">
        <v>197</v>
      </c>
      <c r="E197" s="43"/>
      <c r="F197" s="229" t="s">
        <v>1193</v>
      </c>
      <c r="G197" s="43"/>
      <c r="H197" s="43"/>
      <c r="I197" s="230"/>
      <c r="J197" s="43"/>
      <c r="K197" s="43"/>
      <c r="L197" s="47"/>
      <c r="M197" s="231"/>
      <c r="N197" s="232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197</v>
      </c>
      <c r="AU197" s="20" t="s">
        <v>81</v>
      </c>
    </row>
    <row r="198" s="12" customFormat="1" ht="25.92" customHeight="1">
      <c r="A198" s="12"/>
      <c r="B198" s="199"/>
      <c r="C198" s="200"/>
      <c r="D198" s="201" t="s">
        <v>71</v>
      </c>
      <c r="E198" s="202" t="s">
        <v>258</v>
      </c>
      <c r="F198" s="202" t="s">
        <v>259</v>
      </c>
      <c r="G198" s="200"/>
      <c r="H198" s="200"/>
      <c r="I198" s="203"/>
      <c r="J198" s="204">
        <f>BK198</f>
        <v>0</v>
      </c>
      <c r="K198" s="200"/>
      <c r="L198" s="205"/>
      <c r="M198" s="206"/>
      <c r="N198" s="207"/>
      <c r="O198" s="207"/>
      <c r="P198" s="208">
        <f>P199+P325</f>
        <v>0</v>
      </c>
      <c r="Q198" s="207"/>
      <c r="R198" s="208">
        <f>R199+R325</f>
        <v>0.16918576165000002</v>
      </c>
      <c r="S198" s="207"/>
      <c r="T198" s="209">
        <f>T199+T325</f>
        <v>0.00152355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0" t="s">
        <v>81</v>
      </c>
      <c r="AT198" s="211" t="s">
        <v>71</v>
      </c>
      <c r="AU198" s="211" t="s">
        <v>72</v>
      </c>
      <c r="AY198" s="210" t="s">
        <v>187</v>
      </c>
      <c r="BK198" s="212">
        <f>BK199+BK325</f>
        <v>0</v>
      </c>
    </row>
    <row r="199" s="12" customFormat="1" ht="22.8" customHeight="1">
      <c r="A199" s="12"/>
      <c r="B199" s="199"/>
      <c r="C199" s="200"/>
      <c r="D199" s="201" t="s">
        <v>71</v>
      </c>
      <c r="E199" s="213" t="s">
        <v>260</v>
      </c>
      <c r="F199" s="213" t="s">
        <v>261</v>
      </c>
      <c r="G199" s="200"/>
      <c r="H199" s="200"/>
      <c r="I199" s="203"/>
      <c r="J199" s="214">
        <f>BK199</f>
        <v>0</v>
      </c>
      <c r="K199" s="200"/>
      <c r="L199" s="205"/>
      <c r="M199" s="206"/>
      <c r="N199" s="207"/>
      <c r="O199" s="207"/>
      <c r="P199" s="208">
        <f>SUM(P200:P324)</f>
        <v>0</v>
      </c>
      <c r="Q199" s="207"/>
      <c r="R199" s="208">
        <f>SUM(R200:R324)</f>
        <v>0.11685000000000001</v>
      </c>
      <c r="S199" s="207"/>
      <c r="T199" s="209">
        <f>SUM(T200:T324)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0" t="s">
        <v>81</v>
      </c>
      <c r="AT199" s="211" t="s">
        <v>71</v>
      </c>
      <c r="AU199" s="211" t="s">
        <v>79</v>
      </c>
      <c r="AY199" s="210" t="s">
        <v>187</v>
      </c>
      <c r="BK199" s="212">
        <f>SUM(BK200:BK324)</f>
        <v>0</v>
      </c>
    </row>
    <row r="200" s="2" customFormat="1" ht="24.15" customHeight="1">
      <c r="A200" s="41"/>
      <c r="B200" s="42"/>
      <c r="C200" s="215" t="s">
        <v>262</v>
      </c>
      <c r="D200" s="215" t="s">
        <v>190</v>
      </c>
      <c r="E200" s="216" t="s">
        <v>958</v>
      </c>
      <c r="F200" s="217" t="s">
        <v>959</v>
      </c>
      <c r="G200" s="218" t="s">
        <v>287</v>
      </c>
      <c r="H200" s="219">
        <v>1</v>
      </c>
      <c r="I200" s="220"/>
      <c r="J200" s="221">
        <f>ROUND(I200*H200,2)</f>
        <v>0</v>
      </c>
      <c r="K200" s="217" t="s">
        <v>194</v>
      </c>
      <c r="L200" s="47"/>
      <c r="M200" s="222" t="s">
        <v>19</v>
      </c>
      <c r="N200" s="223" t="s">
        <v>43</v>
      </c>
      <c r="O200" s="87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6" t="s">
        <v>265</v>
      </c>
      <c r="AT200" s="226" t="s">
        <v>190</v>
      </c>
      <c r="AU200" s="226" t="s">
        <v>81</v>
      </c>
      <c r="AY200" s="20" t="s">
        <v>187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20" t="s">
        <v>79</v>
      </c>
      <c r="BK200" s="227">
        <f>ROUND(I200*H200,2)</f>
        <v>0</v>
      </c>
      <c r="BL200" s="20" t="s">
        <v>265</v>
      </c>
      <c r="BM200" s="226" t="s">
        <v>1338</v>
      </c>
    </row>
    <row r="201" s="2" customFormat="1">
      <c r="A201" s="41"/>
      <c r="B201" s="42"/>
      <c r="C201" s="43"/>
      <c r="D201" s="228" t="s">
        <v>197</v>
      </c>
      <c r="E201" s="43"/>
      <c r="F201" s="229" t="s">
        <v>961</v>
      </c>
      <c r="G201" s="43"/>
      <c r="H201" s="43"/>
      <c r="I201" s="230"/>
      <c r="J201" s="43"/>
      <c r="K201" s="43"/>
      <c r="L201" s="47"/>
      <c r="M201" s="231"/>
      <c r="N201" s="232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197</v>
      </c>
      <c r="AU201" s="20" t="s">
        <v>81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1339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497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208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3" customFormat="1">
      <c r="A205" s="13"/>
      <c r="B205" s="233"/>
      <c r="C205" s="234"/>
      <c r="D205" s="235" t="s">
        <v>199</v>
      </c>
      <c r="E205" s="236" t="s">
        <v>19</v>
      </c>
      <c r="F205" s="237" t="s">
        <v>963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199</v>
      </c>
      <c r="AU205" s="243" t="s">
        <v>81</v>
      </c>
      <c r="AV205" s="13" t="s">
        <v>79</v>
      </c>
      <c r="AW205" s="13" t="s">
        <v>33</v>
      </c>
      <c r="AX205" s="13" t="s">
        <v>72</v>
      </c>
      <c r="AY205" s="243" t="s">
        <v>187</v>
      </c>
    </row>
    <row r="206" s="14" customFormat="1">
      <c r="A206" s="14"/>
      <c r="B206" s="244"/>
      <c r="C206" s="245"/>
      <c r="D206" s="235" t="s">
        <v>199</v>
      </c>
      <c r="E206" s="246" t="s">
        <v>19</v>
      </c>
      <c r="F206" s="247" t="s">
        <v>79</v>
      </c>
      <c r="G206" s="245"/>
      <c r="H206" s="248">
        <v>1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199</v>
      </c>
      <c r="AU206" s="254" t="s">
        <v>81</v>
      </c>
      <c r="AV206" s="14" t="s">
        <v>81</v>
      </c>
      <c r="AW206" s="14" t="s">
        <v>33</v>
      </c>
      <c r="AX206" s="14" t="s">
        <v>72</v>
      </c>
      <c r="AY206" s="254" t="s">
        <v>187</v>
      </c>
    </row>
    <row r="207" s="13" customFormat="1">
      <c r="A207" s="13"/>
      <c r="B207" s="233"/>
      <c r="C207" s="234"/>
      <c r="D207" s="235" t="s">
        <v>199</v>
      </c>
      <c r="E207" s="236" t="s">
        <v>19</v>
      </c>
      <c r="F207" s="237" t="s">
        <v>964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199</v>
      </c>
      <c r="AU207" s="243" t="s">
        <v>81</v>
      </c>
      <c r="AV207" s="13" t="s">
        <v>79</v>
      </c>
      <c r="AW207" s="13" t="s">
        <v>33</v>
      </c>
      <c r="AX207" s="13" t="s">
        <v>72</v>
      </c>
      <c r="AY207" s="243" t="s">
        <v>187</v>
      </c>
    </row>
    <row r="208" s="15" customFormat="1">
      <c r="A208" s="15"/>
      <c r="B208" s="255"/>
      <c r="C208" s="256"/>
      <c r="D208" s="235" t="s">
        <v>199</v>
      </c>
      <c r="E208" s="257" t="s">
        <v>19</v>
      </c>
      <c r="F208" s="258" t="s">
        <v>210</v>
      </c>
      <c r="G208" s="256"/>
      <c r="H208" s="259">
        <v>1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5" t="s">
        <v>199</v>
      </c>
      <c r="AU208" s="265" t="s">
        <v>81</v>
      </c>
      <c r="AV208" s="15" t="s">
        <v>195</v>
      </c>
      <c r="AW208" s="15" t="s">
        <v>33</v>
      </c>
      <c r="AX208" s="15" t="s">
        <v>79</v>
      </c>
      <c r="AY208" s="265" t="s">
        <v>187</v>
      </c>
    </row>
    <row r="209" s="2" customFormat="1" ht="24.15" customHeight="1">
      <c r="A209" s="41"/>
      <c r="B209" s="42"/>
      <c r="C209" s="269" t="s">
        <v>188</v>
      </c>
      <c r="D209" s="269" t="s">
        <v>648</v>
      </c>
      <c r="E209" s="270" t="s">
        <v>965</v>
      </c>
      <c r="F209" s="271" t="s">
        <v>1269</v>
      </c>
      <c r="G209" s="272" t="s">
        <v>287</v>
      </c>
      <c r="H209" s="273">
        <v>1</v>
      </c>
      <c r="I209" s="274"/>
      <c r="J209" s="275">
        <f>ROUND(I209*H209,2)</f>
        <v>0</v>
      </c>
      <c r="K209" s="271" t="s">
        <v>194</v>
      </c>
      <c r="L209" s="276"/>
      <c r="M209" s="277" t="s">
        <v>19</v>
      </c>
      <c r="N209" s="278" t="s">
        <v>43</v>
      </c>
      <c r="O209" s="87"/>
      <c r="P209" s="224">
        <f>O209*H209</f>
        <v>0</v>
      </c>
      <c r="Q209" s="224">
        <v>0.016199999999999999</v>
      </c>
      <c r="R209" s="224">
        <f>Q209*H209</f>
        <v>0.016199999999999999</v>
      </c>
      <c r="S209" s="224">
        <v>0</v>
      </c>
      <c r="T209" s="225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6" t="s">
        <v>745</v>
      </c>
      <c r="AT209" s="226" t="s">
        <v>648</v>
      </c>
      <c r="AU209" s="226" t="s">
        <v>81</v>
      </c>
      <c r="AY209" s="20" t="s">
        <v>187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20" t="s">
        <v>79</v>
      </c>
      <c r="BK209" s="227">
        <f>ROUND(I209*H209,2)</f>
        <v>0</v>
      </c>
      <c r="BL209" s="20" t="s">
        <v>265</v>
      </c>
      <c r="BM209" s="226" t="s">
        <v>1340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1339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497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208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3" customFormat="1">
      <c r="A213" s="13"/>
      <c r="B213" s="233"/>
      <c r="C213" s="234"/>
      <c r="D213" s="235" t="s">
        <v>199</v>
      </c>
      <c r="E213" s="236" t="s">
        <v>19</v>
      </c>
      <c r="F213" s="237" t="s">
        <v>963</v>
      </c>
      <c r="G213" s="234"/>
      <c r="H213" s="236" t="s">
        <v>19</v>
      </c>
      <c r="I213" s="238"/>
      <c r="J213" s="234"/>
      <c r="K213" s="234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199</v>
      </c>
      <c r="AU213" s="243" t="s">
        <v>81</v>
      </c>
      <c r="AV213" s="13" t="s">
        <v>79</v>
      </c>
      <c r="AW213" s="13" t="s">
        <v>33</v>
      </c>
      <c r="AX213" s="13" t="s">
        <v>72</v>
      </c>
      <c r="AY213" s="243" t="s">
        <v>187</v>
      </c>
    </row>
    <row r="214" s="14" customFormat="1">
      <c r="A214" s="14"/>
      <c r="B214" s="244"/>
      <c r="C214" s="245"/>
      <c r="D214" s="235" t="s">
        <v>199</v>
      </c>
      <c r="E214" s="246" t="s">
        <v>19</v>
      </c>
      <c r="F214" s="247" t="s">
        <v>79</v>
      </c>
      <c r="G214" s="245"/>
      <c r="H214" s="248">
        <v>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199</v>
      </c>
      <c r="AU214" s="254" t="s">
        <v>81</v>
      </c>
      <c r="AV214" s="14" t="s">
        <v>81</v>
      </c>
      <c r="AW214" s="14" t="s">
        <v>33</v>
      </c>
      <c r="AX214" s="14" t="s">
        <v>72</v>
      </c>
      <c r="AY214" s="254" t="s">
        <v>187</v>
      </c>
    </row>
    <row r="215" s="13" customFormat="1">
      <c r="A215" s="13"/>
      <c r="B215" s="233"/>
      <c r="C215" s="234"/>
      <c r="D215" s="235" t="s">
        <v>199</v>
      </c>
      <c r="E215" s="236" t="s">
        <v>19</v>
      </c>
      <c r="F215" s="237" t="s">
        <v>964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199</v>
      </c>
      <c r="AU215" s="243" t="s">
        <v>81</v>
      </c>
      <c r="AV215" s="13" t="s">
        <v>79</v>
      </c>
      <c r="AW215" s="13" t="s">
        <v>33</v>
      </c>
      <c r="AX215" s="13" t="s">
        <v>72</v>
      </c>
      <c r="AY215" s="243" t="s">
        <v>187</v>
      </c>
    </row>
    <row r="216" s="15" customFormat="1">
      <c r="A216" s="15"/>
      <c r="B216" s="255"/>
      <c r="C216" s="256"/>
      <c r="D216" s="235" t="s">
        <v>199</v>
      </c>
      <c r="E216" s="257" t="s">
        <v>19</v>
      </c>
      <c r="F216" s="258" t="s">
        <v>210</v>
      </c>
      <c r="G216" s="256"/>
      <c r="H216" s="259">
        <v>1</v>
      </c>
      <c r="I216" s="260"/>
      <c r="J216" s="256"/>
      <c r="K216" s="256"/>
      <c r="L216" s="261"/>
      <c r="M216" s="262"/>
      <c r="N216" s="263"/>
      <c r="O216" s="263"/>
      <c r="P216" s="263"/>
      <c r="Q216" s="263"/>
      <c r="R216" s="263"/>
      <c r="S216" s="263"/>
      <c r="T216" s="264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5" t="s">
        <v>199</v>
      </c>
      <c r="AU216" s="265" t="s">
        <v>81</v>
      </c>
      <c r="AV216" s="15" t="s">
        <v>195</v>
      </c>
      <c r="AW216" s="15" t="s">
        <v>33</v>
      </c>
      <c r="AX216" s="15" t="s">
        <v>79</v>
      </c>
      <c r="AY216" s="265" t="s">
        <v>187</v>
      </c>
    </row>
    <row r="217" s="2" customFormat="1" ht="24.15" customHeight="1">
      <c r="A217" s="41"/>
      <c r="B217" s="42"/>
      <c r="C217" s="215" t="s">
        <v>284</v>
      </c>
      <c r="D217" s="215" t="s">
        <v>190</v>
      </c>
      <c r="E217" s="216" t="s">
        <v>968</v>
      </c>
      <c r="F217" s="217" t="s">
        <v>969</v>
      </c>
      <c r="G217" s="218" t="s">
        <v>287</v>
      </c>
      <c r="H217" s="219">
        <v>2</v>
      </c>
      <c r="I217" s="220"/>
      <c r="J217" s="221">
        <f>ROUND(I217*H217,2)</f>
        <v>0</v>
      </c>
      <c r="K217" s="217" t="s">
        <v>194</v>
      </c>
      <c r="L217" s="47"/>
      <c r="M217" s="222" t="s">
        <v>19</v>
      </c>
      <c r="N217" s="223" t="s">
        <v>43</v>
      </c>
      <c r="O217" s="87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6" t="s">
        <v>265</v>
      </c>
      <c r="AT217" s="226" t="s">
        <v>190</v>
      </c>
      <c r="AU217" s="226" t="s">
        <v>81</v>
      </c>
      <c r="AY217" s="20" t="s">
        <v>187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20" t="s">
        <v>79</v>
      </c>
      <c r="BK217" s="227">
        <f>ROUND(I217*H217,2)</f>
        <v>0</v>
      </c>
      <c r="BL217" s="20" t="s">
        <v>265</v>
      </c>
      <c r="BM217" s="226" t="s">
        <v>1341</v>
      </c>
    </row>
    <row r="218" s="2" customFormat="1">
      <c r="A218" s="41"/>
      <c r="B218" s="42"/>
      <c r="C218" s="43"/>
      <c r="D218" s="228" t="s">
        <v>197</v>
      </c>
      <c r="E218" s="43"/>
      <c r="F218" s="229" t="s">
        <v>971</v>
      </c>
      <c r="G218" s="43"/>
      <c r="H218" s="43"/>
      <c r="I218" s="230"/>
      <c r="J218" s="43"/>
      <c r="K218" s="43"/>
      <c r="L218" s="47"/>
      <c r="M218" s="231"/>
      <c r="N218" s="232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197</v>
      </c>
      <c r="AU218" s="20" t="s">
        <v>81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1342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3" customFormat="1">
      <c r="A220" s="13"/>
      <c r="B220" s="233"/>
      <c r="C220" s="234"/>
      <c r="D220" s="235" t="s">
        <v>199</v>
      </c>
      <c r="E220" s="236" t="s">
        <v>19</v>
      </c>
      <c r="F220" s="237" t="s">
        <v>1327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199</v>
      </c>
      <c r="AU220" s="243" t="s">
        <v>81</v>
      </c>
      <c r="AV220" s="13" t="s">
        <v>79</v>
      </c>
      <c r="AW220" s="13" t="s">
        <v>33</v>
      </c>
      <c r="AX220" s="13" t="s">
        <v>72</v>
      </c>
      <c r="AY220" s="243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208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3" customFormat="1">
      <c r="A222" s="13"/>
      <c r="B222" s="233"/>
      <c r="C222" s="234"/>
      <c r="D222" s="235" t="s">
        <v>199</v>
      </c>
      <c r="E222" s="236" t="s">
        <v>19</v>
      </c>
      <c r="F222" s="237" t="s">
        <v>974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199</v>
      </c>
      <c r="AU222" s="243" t="s">
        <v>81</v>
      </c>
      <c r="AV222" s="13" t="s">
        <v>79</v>
      </c>
      <c r="AW222" s="13" t="s">
        <v>33</v>
      </c>
      <c r="AX222" s="13" t="s">
        <v>72</v>
      </c>
      <c r="AY222" s="243" t="s">
        <v>187</v>
      </c>
    </row>
    <row r="223" s="14" customFormat="1">
      <c r="A223" s="14"/>
      <c r="B223" s="244"/>
      <c r="C223" s="245"/>
      <c r="D223" s="235" t="s">
        <v>199</v>
      </c>
      <c r="E223" s="246" t="s">
        <v>19</v>
      </c>
      <c r="F223" s="247" t="s">
        <v>79</v>
      </c>
      <c r="G223" s="245"/>
      <c r="H223" s="248">
        <v>1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199</v>
      </c>
      <c r="AU223" s="254" t="s">
        <v>81</v>
      </c>
      <c r="AV223" s="14" t="s">
        <v>81</v>
      </c>
      <c r="AW223" s="14" t="s">
        <v>33</v>
      </c>
      <c r="AX223" s="14" t="s">
        <v>72</v>
      </c>
      <c r="AY223" s="254" t="s">
        <v>187</v>
      </c>
    </row>
    <row r="224" s="13" customFormat="1">
      <c r="A224" s="13"/>
      <c r="B224" s="233"/>
      <c r="C224" s="234"/>
      <c r="D224" s="235" t="s">
        <v>199</v>
      </c>
      <c r="E224" s="236" t="s">
        <v>19</v>
      </c>
      <c r="F224" s="237" t="s">
        <v>1109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199</v>
      </c>
      <c r="AU224" s="243" t="s">
        <v>81</v>
      </c>
      <c r="AV224" s="13" t="s">
        <v>79</v>
      </c>
      <c r="AW224" s="13" t="s">
        <v>33</v>
      </c>
      <c r="AX224" s="13" t="s">
        <v>72</v>
      </c>
      <c r="AY224" s="243" t="s">
        <v>187</v>
      </c>
    </row>
    <row r="225" s="13" customFormat="1">
      <c r="A225" s="13"/>
      <c r="B225" s="233"/>
      <c r="C225" s="234"/>
      <c r="D225" s="235" t="s">
        <v>199</v>
      </c>
      <c r="E225" s="236" t="s">
        <v>19</v>
      </c>
      <c r="F225" s="237" t="s">
        <v>1343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199</v>
      </c>
      <c r="AU225" s="243" t="s">
        <v>81</v>
      </c>
      <c r="AV225" s="13" t="s">
        <v>79</v>
      </c>
      <c r="AW225" s="13" t="s">
        <v>33</v>
      </c>
      <c r="AX225" s="13" t="s">
        <v>72</v>
      </c>
      <c r="AY225" s="243" t="s">
        <v>187</v>
      </c>
    </row>
    <row r="226" s="13" customFormat="1">
      <c r="A226" s="13"/>
      <c r="B226" s="233"/>
      <c r="C226" s="234"/>
      <c r="D226" s="235" t="s">
        <v>199</v>
      </c>
      <c r="E226" s="236" t="s">
        <v>19</v>
      </c>
      <c r="F226" s="237" t="s">
        <v>1327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199</v>
      </c>
      <c r="AU226" s="243" t="s">
        <v>81</v>
      </c>
      <c r="AV226" s="13" t="s">
        <v>79</v>
      </c>
      <c r="AW226" s="13" t="s">
        <v>33</v>
      </c>
      <c r="AX226" s="13" t="s">
        <v>72</v>
      </c>
      <c r="AY226" s="243" t="s">
        <v>187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208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3" customFormat="1">
      <c r="A228" s="13"/>
      <c r="B228" s="233"/>
      <c r="C228" s="234"/>
      <c r="D228" s="235" t="s">
        <v>199</v>
      </c>
      <c r="E228" s="236" t="s">
        <v>19</v>
      </c>
      <c r="F228" s="237" t="s">
        <v>974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199</v>
      </c>
      <c r="AU228" s="243" t="s">
        <v>81</v>
      </c>
      <c r="AV228" s="13" t="s">
        <v>79</v>
      </c>
      <c r="AW228" s="13" t="s">
        <v>33</v>
      </c>
      <c r="AX228" s="13" t="s">
        <v>72</v>
      </c>
      <c r="AY228" s="243" t="s">
        <v>187</v>
      </c>
    </row>
    <row r="229" s="14" customFormat="1">
      <c r="A229" s="14"/>
      <c r="B229" s="244"/>
      <c r="C229" s="245"/>
      <c r="D229" s="235" t="s">
        <v>199</v>
      </c>
      <c r="E229" s="246" t="s">
        <v>19</v>
      </c>
      <c r="F229" s="247" t="s">
        <v>79</v>
      </c>
      <c r="G229" s="245"/>
      <c r="H229" s="248">
        <v>1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199</v>
      </c>
      <c r="AU229" s="254" t="s">
        <v>81</v>
      </c>
      <c r="AV229" s="14" t="s">
        <v>81</v>
      </c>
      <c r="AW229" s="14" t="s">
        <v>33</v>
      </c>
      <c r="AX229" s="14" t="s">
        <v>72</v>
      </c>
      <c r="AY229" s="254" t="s">
        <v>187</v>
      </c>
    </row>
    <row r="230" s="13" customFormat="1">
      <c r="A230" s="13"/>
      <c r="B230" s="233"/>
      <c r="C230" s="234"/>
      <c r="D230" s="235" t="s">
        <v>199</v>
      </c>
      <c r="E230" s="236" t="s">
        <v>19</v>
      </c>
      <c r="F230" s="237" t="s">
        <v>1109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199</v>
      </c>
      <c r="AU230" s="243" t="s">
        <v>81</v>
      </c>
      <c r="AV230" s="13" t="s">
        <v>79</v>
      </c>
      <c r="AW230" s="13" t="s">
        <v>33</v>
      </c>
      <c r="AX230" s="13" t="s">
        <v>72</v>
      </c>
      <c r="AY230" s="243" t="s">
        <v>187</v>
      </c>
    </row>
    <row r="231" s="15" customFormat="1">
      <c r="A231" s="15"/>
      <c r="B231" s="255"/>
      <c r="C231" s="256"/>
      <c r="D231" s="235" t="s">
        <v>199</v>
      </c>
      <c r="E231" s="257" t="s">
        <v>19</v>
      </c>
      <c r="F231" s="258" t="s">
        <v>210</v>
      </c>
      <c r="G231" s="256"/>
      <c r="H231" s="259">
        <v>2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5" t="s">
        <v>199</v>
      </c>
      <c r="AU231" s="265" t="s">
        <v>81</v>
      </c>
      <c r="AV231" s="15" t="s">
        <v>195</v>
      </c>
      <c r="AW231" s="15" t="s">
        <v>33</v>
      </c>
      <c r="AX231" s="15" t="s">
        <v>79</v>
      </c>
      <c r="AY231" s="265" t="s">
        <v>187</v>
      </c>
    </row>
    <row r="232" s="2" customFormat="1" ht="24.15" customHeight="1">
      <c r="A232" s="41"/>
      <c r="B232" s="42"/>
      <c r="C232" s="269" t="s">
        <v>365</v>
      </c>
      <c r="D232" s="269" t="s">
        <v>648</v>
      </c>
      <c r="E232" s="270" t="s">
        <v>977</v>
      </c>
      <c r="F232" s="271" t="s">
        <v>1344</v>
      </c>
      <c r="G232" s="272" t="s">
        <v>287</v>
      </c>
      <c r="H232" s="273">
        <v>2</v>
      </c>
      <c r="I232" s="274"/>
      <c r="J232" s="275">
        <f>ROUND(I232*H232,2)</f>
        <v>0</v>
      </c>
      <c r="K232" s="271" t="s">
        <v>19</v>
      </c>
      <c r="L232" s="276"/>
      <c r="M232" s="277" t="s">
        <v>19</v>
      </c>
      <c r="N232" s="278" t="s">
        <v>43</v>
      </c>
      <c r="O232" s="87"/>
      <c r="P232" s="224">
        <f>O232*H232</f>
        <v>0</v>
      </c>
      <c r="Q232" s="224">
        <v>0.044299999999999999</v>
      </c>
      <c r="R232" s="224">
        <f>Q232*H232</f>
        <v>0.088599999999999998</v>
      </c>
      <c r="S232" s="224">
        <v>0</v>
      </c>
      <c r="T232" s="225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6" t="s">
        <v>745</v>
      </c>
      <c r="AT232" s="226" t="s">
        <v>648</v>
      </c>
      <c r="AU232" s="226" t="s">
        <v>81</v>
      </c>
      <c r="AY232" s="20" t="s">
        <v>187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20" t="s">
        <v>79</v>
      </c>
      <c r="BK232" s="227">
        <f>ROUND(I232*H232,2)</f>
        <v>0</v>
      </c>
      <c r="BL232" s="20" t="s">
        <v>265</v>
      </c>
      <c r="BM232" s="226" t="s">
        <v>1345</v>
      </c>
    </row>
    <row r="233" s="13" customFormat="1">
      <c r="A233" s="13"/>
      <c r="B233" s="233"/>
      <c r="C233" s="234"/>
      <c r="D233" s="235" t="s">
        <v>199</v>
      </c>
      <c r="E233" s="236" t="s">
        <v>19</v>
      </c>
      <c r="F233" s="237" t="s">
        <v>1342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199</v>
      </c>
      <c r="AU233" s="243" t="s">
        <v>81</v>
      </c>
      <c r="AV233" s="13" t="s">
        <v>79</v>
      </c>
      <c r="AW233" s="13" t="s">
        <v>33</v>
      </c>
      <c r="AX233" s="13" t="s">
        <v>72</v>
      </c>
      <c r="AY233" s="243" t="s">
        <v>187</v>
      </c>
    </row>
    <row r="234" s="13" customFormat="1">
      <c r="A234" s="13"/>
      <c r="B234" s="233"/>
      <c r="C234" s="234"/>
      <c r="D234" s="235" t="s">
        <v>199</v>
      </c>
      <c r="E234" s="236" t="s">
        <v>19</v>
      </c>
      <c r="F234" s="237" t="s">
        <v>1327</v>
      </c>
      <c r="G234" s="234"/>
      <c r="H234" s="236" t="s">
        <v>19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199</v>
      </c>
      <c r="AU234" s="243" t="s">
        <v>81</v>
      </c>
      <c r="AV234" s="13" t="s">
        <v>79</v>
      </c>
      <c r="AW234" s="13" t="s">
        <v>33</v>
      </c>
      <c r="AX234" s="13" t="s">
        <v>72</v>
      </c>
      <c r="AY234" s="243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208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3" customFormat="1">
      <c r="A236" s="13"/>
      <c r="B236" s="233"/>
      <c r="C236" s="234"/>
      <c r="D236" s="235" t="s">
        <v>199</v>
      </c>
      <c r="E236" s="236" t="s">
        <v>19</v>
      </c>
      <c r="F236" s="237" t="s">
        <v>974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199</v>
      </c>
      <c r="AU236" s="243" t="s">
        <v>81</v>
      </c>
      <c r="AV236" s="13" t="s">
        <v>79</v>
      </c>
      <c r="AW236" s="13" t="s">
        <v>33</v>
      </c>
      <c r="AX236" s="13" t="s">
        <v>72</v>
      </c>
      <c r="AY236" s="243" t="s">
        <v>187</v>
      </c>
    </row>
    <row r="237" s="14" customFormat="1">
      <c r="A237" s="14"/>
      <c r="B237" s="244"/>
      <c r="C237" s="245"/>
      <c r="D237" s="235" t="s">
        <v>199</v>
      </c>
      <c r="E237" s="246" t="s">
        <v>19</v>
      </c>
      <c r="F237" s="247" t="s">
        <v>79</v>
      </c>
      <c r="G237" s="245"/>
      <c r="H237" s="248">
        <v>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199</v>
      </c>
      <c r="AU237" s="254" t="s">
        <v>81</v>
      </c>
      <c r="AV237" s="14" t="s">
        <v>81</v>
      </c>
      <c r="AW237" s="14" t="s">
        <v>33</v>
      </c>
      <c r="AX237" s="14" t="s">
        <v>72</v>
      </c>
      <c r="AY237" s="254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1109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3" customFormat="1">
      <c r="A239" s="13"/>
      <c r="B239" s="233"/>
      <c r="C239" s="234"/>
      <c r="D239" s="235" t="s">
        <v>199</v>
      </c>
      <c r="E239" s="236" t="s">
        <v>19</v>
      </c>
      <c r="F239" s="237" t="s">
        <v>1343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199</v>
      </c>
      <c r="AU239" s="243" t="s">
        <v>81</v>
      </c>
      <c r="AV239" s="13" t="s">
        <v>79</v>
      </c>
      <c r="AW239" s="13" t="s">
        <v>33</v>
      </c>
      <c r="AX239" s="13" t="s">
        <v>72</v>
      </c>
      <c r="AY239" s="243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1327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3" customFormat="1">
      <c r="A241" s="13"/>
      <c r="B241" s="233"/>
      <c r="C241" s="234"/>
      <c r="D241" s="235" t="s">
        <v>199</v>
      </c>
      <c r="E241" s="236" t="s">
        <v>19</v>
      </c>
      <c r="F241" s="237" t="s">
        <v>208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199</v>
      </c>
      <c r="AU241" s="243" t="s">
        <v>81</v>
      </c>
      <c r="AV241" s="13" t="s">
        <v>79</v>
      </c>
      <c r="AW241" s="13" t="s">
        <v>33</v>
      </c>
      <c r="AX241" s="13" t="s">
        <v>72</v>
      </c>
      <c r="AY241" s="243" t="s">
        <v>187</v>
      </c>
    </row>
    <row r="242" s="13" customFormat="1">
      <c r="A242" s="13"/>
      <c r="B242" s="233"/>
      <c r="C242" s="234"/>
      <c r="D242" s="235" t="s">
        <v>199</v>
      </c>
      <c r="E242" s="236" t="s">
        <v>19</v>
      </c>
      <c r="F242" s="237" t="s">
        <v>974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199</v>
      </c>
      <c r="AU242" s="243" t="s">
        <v>81</v>
      </c>
      <c r="AV242" s="13" t="s">
        <v>79</v>
      </c>
      <c r="AW242" s="13" t="s">
        <v>33</v>
      </c>
      <c r="AX242" s="13" t="s">
        <v>72</v>
      </c>
      <c r="AY242" s="243" t="s">
        <v>187</v>
      </c>
    </row>
    <row r="243" s="14" customFormat="1">
      <c r="A243" s="14"/>
      <c r="B243" s="244"/>
      <c r="C243" s="245"/>
      <c r="D243" s="235" t="s">
        <v>199</v>
      </c>
      <c r="E243" s="246" t="s">
        <v>19</v>
      </c>
      <c r="F243" s="247" t="s">
        <v>79</v>
      </c>
      <c r="G243" s="245"/>
      <c r="H243" s="248">
        <v>1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199</v>
      </c>
      <c r="AU243" s="254" t="s">
        <v>81</v>
      </c>
      <c r="AV243" s="14" t="s">
        <v>81</v>
      </c>
      <c r="AW243" s="14" t="s">
        <v>33</v>
      </c>
      <c r="AX243" s="14" t="s">
        <v>72</v>
      </c>
      <c r="AY243" s="254" t="s">
        <v>187</v>
      </c>
    </row>
    <row r="244" s="13" customFormat="1">
      <c r="A244" s="13"/>
      <c r="B244" s="233"/>
      <c r="C244" s="234"/>
      <c r="D244" s="235" t="s">
        <v>199</v>
      </c>
      <c r="E244" s="236" t="s">
        <v>19</v>
      </c>
      <c r="F244" s="237" t="s">
        <v>1109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199</v>
      </c>
      <c r="AU244" s="243" t="s">
        <v>81</v>
      </c>
      <c r="AV244" s="13" t="s">
        <v>79</v>
      </c>
      <c r="AW244" s="13" t="s">
        <v>33</v>
      </c>
      <c r="AX244" s="13" t="s">
        <v>72</v>
      </c>
      <c r="AY244" s="243" t="s">
        <v>187</v>
      </c>
    </row>
    <row r="245" s="15" customFormat="1">
      <c r="A245" s="15"/>
      <c r="B245" s="255"/>
      <c r="C245" s="256"/>
      <c r="D245" s="235" t="s">
        <v>199</v>
      </c>
      <c r="E245" s="257" t="s">
        <v>19</v>
      </c>
      <c r="F245" s="258" t="s">
        <v>210</v>
      </c>
      <c r="G245" s="256"/>
      <c r="H245" s="259">
        <v>2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5" t="s">
        <v>199</v>
      </c>
      <c r="AU245" s="265" t="s">
        <v>81</v>
      </c>
      <c r="AV245" s="15" t="s">
        <v>195</v>
      </c>
      <c r="AW245" s="15" t="s">
        <v>33</v>
      </c>
      <c r="AX245" s="15" t="s">
        <v>79</v>
      </c>
      <c r="AY245" s="265" t="s">
        <v>187</v>
      </c>
    </row>
    <row r="246" s="2" customFormat="1" ht="16.5" customHeight="1">
      <c r="A246" s="41"/>
      <c r="B246" s="42"/>
      <c r="C246" s="215" t="s">
        <v>8</v>
      </c>
      <c r="D246" s="215" t="s">
        <v>190</v>
      </c>
      <c r="E246" s="216" t="s">
        <v>981</v>
      </c>
      <c r="F246" s="217" t="s">
        <v>982</v>
      </c>
      <c r="G246" s="218" t="s">
        <v>287</v>
      </c>
      <c r="H246" s="219">
        <v>3</v>
      </c>
      <c r="I246" s="220"/>
      <c r="J246" s="221">
        <f>ROUND(I246*H246,2)</f>
        <v>0</v>
      </c>
      <c r="K246" s="217" t="s">
        <v>194</v>
      </c>
      <c r="L246" s="47"/>
      <c r="M246" s="222" t="s">
        <v>19</v>
      </c>
      <c r="N246" s="223" t="s">
        <v>43</v>
      </c>
      <c r="O246" s="87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6" t="s">
        <v>265</v>
      </c>
      <c r="AT246" s="226" t="s">
        <v>190</v>
      </c>
      <c r="AU246" s="226" t="s">
        <v>81</v>
      </c>
      <c r="AY246" s="20" t="s">
        <v>187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20" t="s">
        <v>79</v>
      </c>
      <c r="BK246" s="227">
        <f>ROUND(I246*H246,2)</f>
        <v>0</v>
      </c>
      <c r="BL246" s="20" t="s">
        <v>265</v>
      </c>
      <c r="BM246" s="226" t="s">
        <v>1346</v>
      </c>
    </row>
    <row r="247" s="2" customFormat="1">
      <c r="A247" s="41"/>
      <c r="B247" s="42"/>
      <c r="C247" s="43"/>
      <c r="D247" s="228" t="s">
        <v>197</v>
      </c>
      <c r="E247" s="43"/>
      <c r="F247" s="229" t="s">
        <v>984</v>
      </c>
      <c r="G247" s="43"/>
      <c r="H247" s="43"/>
      <c r="I247" s="230"/>
      <c r="J247" s="43"/>
      <c r="K247" s="43"/>
      <c r="L247" s="47"/>
      <c r="M247" s="231"/>
      <c r="N247" s="232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197</v>
      </c>
      <c r="AU247" s="20" t="s">
        <v>81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1347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3" customFormat="1">
      <c r="A249" s="13"/>
      <c r="B249" s="233"/>
      <c r="C249" s="234"/>
      <c r="D249" s="235" t="s">
        <v>199</v>
      </c>
      <c r="E249" s="236" t="s">
        <v>19</v>
      </c>
      <c r="F249" s="237" t="s">
        <v>1348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199</v>
      </c>
      <c r="AU249" s="243" t="s">
        <v>81</v>
      </c>
      <c r="AV249" s="13" t="s">
        <v>79</v>
      </c>
      <c r="AW249" s="13" t="s">
        <v>33</v>
      </c>
      <c r="AX249" s="13" t="s">
        <v>72</v>
      </c>
      <c r="AY249" s="243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985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3" customFormat="1">
      <c r="A251" s="13"/>
      <c r="B251" s="233"/>
      <c r="C251" s="234"/>
      <c r="D251" s="235" t="s">
        <v>199</v>
      </c>
      <c r="E251" s="236" t="s">
        <v>19</v>
      </c>
      <c r="F251" s="237" t="s">
        <v>985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199</v>
      </c>
      <c r="AU251" s="243" t="s">
        <v>81</v>
      </c>
      <c r="AV251" s="13" t="s">
        <v>79</v>
      </c>
      <c r="AW251" s="13" t="s">
        <v>33</v>
      </c>
      <c r="AX251" s="13" t="s">
        <v>72</v>
      </c>
      <c r="AY251" s="243" t="s">
        <v>187</v>
      </c>
    </row>
    <row r="252" s="14" customFormat="1">
      <c r="A252" s="14"/>
      <c r="B252" s="244"/>
      <c r="C252" s="245"/>
      <c r="D252" s="235" t="s">
        <v>199</v>
      </c>
      <c r="E252" s="246" t="s">
        <v>19</v>
      </c>
      <c r="F252" s="247" t="s">
        <v>79</v>
      </c>
      <c r="G252" s="245"/>
      <c r="H252" s="248">
        <v>1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199</v>
      </c>
      <c r="AU252" s="254" t="s">
        <v>81</v>
      </c>
      <c r="AV252" s="14" t="s">
        <v>81</v>
      </c>
      <c r="AW252" s="14" t="s">
        <v>33</v>
      </c>
      <c r="AX252" s="14" t="s">
        <v>72</v>
      </c>
      <c r="AY252" s="254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1349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3" customFormat="1">
      <c r="A254" s="13"/>
      <c r="B254" s="233"/>
      <c r="C254" s="234"/>
      <c r="D254" s="235" t="s">
        <v>199</v>
      </c>
      <c r="E254" s="236" t="s">
        <v>19</v>
      </c>
      <c r="F254" s="237" t="s">
        <v>497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199</v>
      </c>
      <c r="AU254" s="243" t="s">
        <v>81</v>
      </c>
      <c r="AV254" s="13" t="s">
        <v>79</v>
      </c>
      <c r="AW254" s="13" t="s">
        <v>33</v>
      </c>
      <c r="AX254" s="13" t="s">
        <v>72</v>
      </c>
      <c r="AY254" s="243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985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3" customFormat="1">
      <c r="A256" s="13"/>
      <c r="B256" s="233"/>
      <c r="C256" s="234"/>
      <c r="D256" s="235" t="s">
        <v>199</v>
      </c>
      <c r="E256" s="236" t="s">
        <v>19</v>
      </c>
      <c r="F256" s="237" t="s">
        <v>985</v>
      </c>
      <c r="G256" s="234"/>
      <c r="H256" s="236" t="s">
        <v>19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199</v>
      </c>
      <c r="AU256" s="243" t="s">
        <v>81</v>
      </c>
      <c r="AV256" s="13" t="s">
        <v>79</v>
      </c>
      <c r="AW256" s="13" t="s">
        <v>33</v>
      </c>
      <c r="AX256" s="13" t="s">
        <v>72</v>
      </c>
      <c r="AY256" s="243" t="s">
        <v>187</v>
      </c>
    </row>
    <row r="257" s="14" customFormat="1">
      <c r="A257" s="14"/>
      <c r="B257" s="244"/>
      <c r="C257" s="245"/>
      <c r="D257" s="235" t="s">
        <v>199</v>
      </c>
      <c r="E257" s="246" t="s">
        <v>19</v>
      </c>
      <c r="F257" s="247" t="s">
        <v>79</v>
      </c>
      <c r="G257" s="245"/>
      <c r="H257" s="248">
        <v>1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199</v>
      </c>
      <c r="AU257" s="254" t="s">
        <v>81</v>
      </c>
      <c r="AV257" s="14" t="s">
        <v>81</v>
      </c>
      <c r="AW257" s="14" t="s">
        <v>33</v>
      </c>
      <c r="AX257" s="14" t="s">
        <v>72</v>
      </c>
      <c r="AY257" s="254" t="s">
        <v>187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1350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3" customFormat="1">
      <c r="A259" s="13"/>
      <c r="B259" s="233"/>
      <c r="C259" s="234"/>
      <c r="D259" s="235" t="s">
        <v>199</v>
      </c>
      <c r="E259" s="236" t="s">
        <v>19</v>
      </c>
      <c r="F259" s="237" t="s">
        <v>1327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199</v>
      </c>
      <c r="AU259" s="243" t="s">
        <v>81</v>
      </c>
      <c r="AV259" s="13" t="s">
        <v>79</v>
      </c>
      <c r="AW259" s="13" t="s">
        <v>33</v>
      </c>
      <c r="AX259" s="13" t="s">
        <v>72</v>
      </c>
      <c r="AY259" s="243" t="s">
        <v>187</v>
      </c>
    </row>
    <row r="260" s="13" customFormat="1">
      <c r="A260" s="13"/>
      <c r="B260" s="233"/>
      <c r="C260" s="234"/>
      <c r="D260" s="235" t="s">
        <v>199</v>
      </c>
      <c r="E260" s="236" t="s">
        <v>19</v>
      </c>
      <c r="F260" s="237" t="s">
        <v>985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199</v>
      </c>
      <c r="AU260" s="243" t="s">
        <v>81</v>
      </c>
      <c r="AV260" s="13" t="s">
        <v>79</v>
      </c>
      <c r="AW260" s="13" t="s">
        <v>33</v>
      </c>
      <c r="AX260" s="13" t="s">
        <v>72</v>
      </c>
      <c r="AY260" s="243" t="s">
        <v>187</v>
      </c>
    </row>
    <row r="261" s="13" customFormat="1">
      <c r="A261" s="13"/>
      <c r="B261" s="233"/>
      <c r="C261" s="234"/>
      <c r="D261" s="235" t="s">
        <v>199</v>
      </c>
      <c r="E261" s="236" t="s">
        <v>19</v>
      </c>
      <c r="F261" s="237" t="s">
        <v>985</v>
      </c>
      <c r="G261" s="234"/>
      <c r="H261" s="236" t="s">
        <v>19</v>
      </c>
      <c r="I261" s="238"/>
      <c r="J261" s="234"/>
      <c r="K261" s="234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199</v>
      </c>
      <c r="AU261" s="243" t="s">
        <v>81</v>
      </c>
      <c r="AV261" s="13" t="s">
        <v>79</v>
      </c>
      <c r="AW261" s="13" t="s">
        <v>33</v>
      </c>
      <c r="AX261" s="13" t="s">
        <v>72</v>
      </c>
      <c r="AY261" s="243" t="s">
        <v>187</v>
      </c>
    </row>
    <row r="262" s="14" customFormat="1">
      <c r="A262" s="14"/>
      <c r="B262" s="244"/>
      <c r="C262" s="245"/>
      <c r="D262" s="235" t="s">
        <v>199</v>
      </c>
      <c r="E262" s="246" t="s">
        <v>19</v>
      </c>
      <c r="F262" s="247" t="s">
        <v>79</v>
      </c>
      <c r="G262" s="245"/>
      <c r="H262" s="248">
        <v>1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199</v>
      </c>
      <c r="AU262" s="254" t="s">
        <v>81</v>
      </c>
      <c r="AV262" s="14" t="s">
        <v>81</v>
      </c>
      <c r="AW262" s="14" t="s">
        <v>33</v>
      </c>
      <c r="AX262" s="14" t="s">
        <v>72</v>
      </c>
      <c r="AY262" s="254" t="s">
        <v>187</v>
      </c>
    </row>
    <row r="263" s="15" customFormat="1">
      <c r="A263" s="15"/>
      <c r="B263" s="255"/>
      <c r="C263" s="256"/>
      <c r="D263" s="235" t="s">
        <v>199</v>
      </c>
      <c r="E263" s="257" t="s">
        <v>19</v>
      </c>
      <c r="F263" s="258" t="s">
        <v>210</v>
      </c>
      <c r="G263" s="256"/>
      <c r="H263" s="259">
        <v>3</v>
      </c>
      <c r="I263" s="260"/>
      <c r="J263" s="256"/>
      <c r="K263" s="256"/>
      <c r="L263" s="261"/>
      <c r="M263" s="262"/>
      <c r="N263" s="263"/>
      <c r="O263" s="263"/>
      <c r="P263" s="263"/>
      <c r="Q263" s="263"/>
      <c r="R263" s="263"/>
      <c r="S263" s="263"/>
      <c r="T263" s="26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5" t="s">
        <v>199</v>
      </c>
      <c r="AU263" s="265" t="s">
        <v>81</v>
      </c>
      <c r="AV263" s="15" t="s">
        <v>195</v>
      </c>
      <c r="AW263" s="15" t="s">
        <v>33</v>
      </c>
      <c r="AX263" s="15" t="s">
        <v>79</v>
      </c>
      <c r="AY263" s="265" t="s">
        <v>187</v>
      </c>
    </row>
    <row r="264" s="2" customFormat="1" ht="16.5" customHeight="1">
      <c r="A264" s="41"/>
      <c r="B264" s="42"/>
      <c r="C264" s="269" t="s">
        <v>381</v>
      </c>
      <c r="D264" s="269" t="s">
        <v>648</v>
      </c>
      <c r="E264" s="270" t="s">
        <v>822</v>
      </c>
      <c r="F264" s="271" t="s">
        <v>823</v>
      </c>
      <c r="G264" s="272" t="s">
        <v>287</v>
      </c>
      <c r="H264" s="273">
        <v>3</v>
      </c>
      <c r="I264" s="274"/>
      <c r="J264" s="275">
        <f>ROUND(I264*H264,2)</f>
        <v>0</v>
      </c>
      <c r="K264" s="271" t="s">
        <v>194</v>
      </c>
      <c r="L264" s="276"/>
      <c r="M264" s="277" t="s">
        <v>19</v>
      </c>
      <c r="N264" s="278" t="s">
        <v>43</v>
      </c>
      <c r="O264" s="87"/>
      <c r="P264" s="224">
        <f>O264*H264</f>
        <v>0</v>
      </c>
      <c r="Q264" s="224">
        <v>0.0023999999999999998</v>
      </c>
      <c r="R264" s="224">
        <f>Q264*H264</f>
        <v>0.0071999999999999998</v>
      </c>
      <c r="S264" s="224">
        <v>0</v>
      </c>
      <c r="T264" s="225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6" t="s">
        <v>745</v>
      </c>
      <c r="AT264" s="226" t="s">
        <v>648</v>
      </c>
      <c r="AU264" s="226" t="s">
        <v>81</v>
      </c>
      <c r="AY264" s="20" t="s">
        <v>187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20" t="s">
        <v>79</v>
      </c>
      <c r="BK264" s="227">
        <f>ROUND(I264*H264,2)</f>
        <v>0</v>
      </c>
      <c r="BL264" s="20" t="s">
        <v>265</v>
      </c>
      <c r="BM264" s="226" t="s">
        <v>1351</v>
      </c>
    </row>
    <row r="265" s="13" customFormat="1">
      <c r="A265" s="13"/>
      <c r="B265" s="233"/>
      <c r="C265" s="234"/>
      <c r="D265" s="235" t="s">
        <v>199</v>
      </c>
      <c r="E265" s="236" t="s">
        <v>19</v>
      </c>
      <c r="F265" s="237" t="s">
        <v>1347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199</v>
      </c>
      <c r="AU265" s="243" t="s">
        <v>81</v>
      </c>
      <c r="AV265" s="13" t="s">
        <v>79</v>
      </c>
      <c r="AW265" s="13" t="s">
        <v>33</v>
      </c>
      <c r="AX265" s="13" t="s">
        <v>72</v>
      </c>
      <c r="AY265" s="243" t="s">
        <v>187</v>
      </c>
    </row>
    <row r="266" s="13" customFormat="1">
      <c r="A266" s="13"/>
      <c r="B266" s="233"/>
      <c r="C266" s="234"/>
      <c r="D266" s="235" t="s">
        <v>199</v>
      </c>
      <c r="E266" s="236" t="s">
        <v>19</v>
      </c>
      <c r="F266" s="237" t="s">
        <v>1327</v>
      </c>
      <c r="G266" s="234"/>
      <c r="H266" s="236" t="s">
        <v>19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199</v>
      </c>
      <c r="AU266" s="243" t="s">
        <v>81</v>
      </c>
      <c r="AV266" s="13" t="s">
        <v>79</v>
      </c>
      <c r="AW266" s="13" t="s">
        <v>33</v>
      </c>
      <c r="AX266" s="13" t="s">
        <v>72</v>
      </c>
      <c r="AY266" s="243" t="s">
        <v>187</v>
      </c>
    </row>
    <row r="267" s="13" customFormat="1">
      <c r="A267" s="13"/>
      <c r="B267" s="233"/>
      <c r="C267" s="234"/>
      <c r="D267" s="235" t="s">
        <v>199</v>
      </c>
      <c r="E267" s="236" t="s">
        <v>19</v>
      </c>
      <c r="F267" s="237" t="s">
        <v>985</v>
      </c>
      <c r="G267" s="234"/>
      <c r="H267" s="236" t="s">
        <v>19</v>
      </c>
      <c r="I267" s="238"/>
      <c r="J267" s="234"/>
      <c r="K267" s="234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199</v>
      </c>
      <c r="AU267" s="243" t="s">
        <v>81</v>
      </c>
      <c r="AV267" s="13" t="s">
        <v>79</v>
      </c>
      <c r="AW267" s="13" t="s">
        <v>33</v>
      </c>
      <c r="AX267" s="13" t="s">
        <v>72</v>
      </c>
      <c r="AY267" s="243" t="s">
        <v>187</v>
      </c>
    </row>
    <row r="268" s="13" customFormat="1">
      <c r="A268" s="13"/>
      <c r="B268" s="233"/>
      <c r="C268" s="234"/>
      <c r="D268" s="235" t="s">
        <v>199</v>
      </c>
      <c r="E268" s="236" t="s">
        <v>19</v>
      </c>
      <c r="F268" s="237" t="s">
        <v>985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199</v>
      </c>
      <c r="AU268" s="243" t="s">
        <v>81</v>
      </c>
      <c r="AV268" s="13" t="s">
        <v>79</v>
      </c>
      <c r="AW268" s="13" t="s">
        <v>33</v>
      </c>
      <c r="AX268" s="13" t="s">
        <v>72</v>
      </c>
      <c r="AY268" s="243" t="s">
        <v>187</v>
      </c>
    </row>
    <row r="269" s="14" customFormat="1">
      <c r="A269" s="14"/>
      <c r="B269" s="244"/>
      <c r="C269" s="245"/>
      <c r="D269" s="235" t="s">
        <v>199</v>
      </c>
      <c r="E269" s="246" t="s">
        <v>19</v>
      </c>
      <c r="F269" s="247" t="s">
        <v>79</v>
      </c>
      <c r="G269" s="245"/>
      <c r="H269" s="248">
        <v>1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199</v>
      </c>
      <c r="AU269" s="254" t="s">
        <v>81</v>
      </c>
      <c r="AV269" s="14" t="s">
        <v>81</v>
      </c>
      <c r="AW269" s="14" t="s">
        <v>33</v>
      </c>
      <c r="AX269" s="14" t="s">
        <v>72</v>
      </c>
      <c r="AY269" s="254" t="s">
        <v>187</v>
      </c>
    </row>
    <row r="270" s="13" customFormat="1">
      <c r="A270" s="13"/>
      <c r="B270" s="233"/>
      <c r="C270" s="234"/>
      <c r="D270" s="235" t="s">
        <v>199</v>
      </c>
      <c r="E270" s="236" t="s">
        <v>19</v>
      </c>
      <c r="F270" s="237" t="s">
        <v>1349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199</v>
      </c>
      <c r="AU270" s="243" t="s">
        <v>81</v>
      </c>
      <c r="AV270" s="13" t="s">
        <v>79</v>
      </c>
      <c r="AW270" s="13" t="s">
        <v>33</v>
      </c>
      <c r="AX270" s="13" t="s">
        <v>72</v>
      </c>
      <c r="AY270" s="243" t="s">
        <v>187</v>
      </c>
    </row>
    <row r="271" s="13" customFormat="1">
      <c r="A271" s="13"/>
      <c r="B271" s="233"/>
      <c r="C271" s="234"/>
      <c r="D271" s="235" t="s">
        <v>199</v>
      </c>
      <c r="E271" s="236" t="s">
        <v>19</v>
      </c>
      <c r="F271" s="237" t="s">
        <v>497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199</v>
      </c>
      <c r="AU271" s="243" t="s">
        <v>81</v>
      </c>
      <c r="AV271" s="13" t="s">
        <v>79</v>
      </c>
      <c r="AW271" s="13" t="s">
        <v>33</v>
      </c>
      <c r="AX271" s="13" t="s">
        <v>72</v>
      </c>
      <c r="AY271" s="243" t="s">
        <v>187</v>
      </c>
    </row>
    <row r="272" s="13" customFormat="1">
      <c r="A272" s="13"/>
      <c r="B272" s="233"/>
      <c r="C272" s="234"/>
      <c r="D272" s="235" t="s">
        <v>199</v>
      </c>
      <c r="E272" s="236" t="s">
        <v>19</v>
      </c>
      <c r="F272" s="237" t="s">
        <v>985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199</v>
      </c>
      <c r="AU272" s="243" t="s">
        <v>81</v>
      </c>
      <c r="AV272" s="13" t="s">
        <v>79</v>
      </c>
      <c r="AW272" s="13" t="s">
        <v>33</v>
      </c>
      <c r="AX272" s="13" t="s">
        <v>72</v>
      </c>
      <c r="AY272" s="243" t="s">
        <v>187</v>
      </c>
    </row>
    <row r="273" s="13" customFormat="1">
      <c r="A273" s="13"/>
      <c r="B273" s="233"/>
      <c r="C273" s="234"/>
      <c r="D273" s="235" t="s">
        <v>199</v>
      </c>
      <c r="E273" s="236" t="s">
        <v>19</v>
      </c>
      <c r="F273" s="237" t="s">
        <v>985</v>
      </c>
      <c r="G273" s="234"/>
      <c r="H273" s="236" t="s">
        <v>19</v>
      </c>
      <c r="I273" s="238"/>
      <c r="J273" s="234"/>
      <c r="K273" s="234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199</v>
      </c>
      <c r="AU273" s="243" t="s">
        <v>81</v>
      </c>
      <c r="AV273" s="13" t="s">
        <v>79</v>
      </c>
      <c r="AW273" s="13" t="s">
        <v>33</v>
      </c>
      <c r="AX273" s="13" t="s">
        <v>72</v>
      </c>
      <c r="AY273" s="243" t="s">
        <v>187</v>
      </c>
    </row>
    <row r="274" s="14" customFormat="1">
      <c r="A274" s="14"/>
      <c r="B274" s="244"/>
      <c r="C274" s="245"/>
      <c r="D274" s="235" t="s">
        <v>199</v>
      </c>
      <c r="E274" s="246" t="s">
        <v>19</v>
      </c>
      <c r="F274" s="247" t="s">
        <v>79</v>
      </c>
      <c r="G274" s="245"/>
      <c r="H274" s="248">
        <v>1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199</v>
      </c>
      <c r="AU274" s="254" t="s">
        <v>81</v>
      </c>
      <c r="AV274" s="14" t="s">
        <v>81</v>
      </c>
      <c r="AW274" s="14" t="s">
        <v>33</v>
      </c>
      <c r="AX274" s="14" t="s">
        <v>72</v>
      </c>
      <c r="AY274" s="254" t="s">
        <v>187</v>
      </c>
    </row>
    <row r="275" s="13" customFormat="1">
      <c r="A275" s="13"/>
      <c r="B275" s="233"/>
      <c r="C275" s="234"/>
      <c r="D275" s="235" t="s">
        <v>199</v>
      </c>
      <c r="E275" s="236" t="s">
        <v>19</v>
      </c>
      <c r="F275" s="237" t="s">
        <v>1350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199</v>
      </c>
      <c r="AU275" s="243" t="s">
        <v>81</v>
      </c>
      <c r="AV275" s="13" t="s">
        <v>79</v>
      </c>
      <c r="AW275" s="13" t="s">
        <v>33</v>
      </c>
      <c r="AX275" s="13" t="s">
        <v>72</v>
      </c>
      <c r="AY275" s="243" t="s">
        <v>187</v>
      </c>
    </row>
    <row r="276" s="13" customFormat="1">
      <c r="A276" s="13"/>
      <c r="B276" s="233"/>
      <c r="C276" s="234"/>
      <c r="D276" s="235" t="s">
        <v>199</v>
      </c>
      <c r="E276" s="236" t="s">
        <v>19</v>
      </c>
      <c r="F276" s="237" t="s">
        <v>1327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199</v>
      </c>
      <c r="AU276" s="243" t="s">
        <v>81</v>
      </c>
      <c r="AV276" s="13" t="s">
        <v>79</v>
      </c>
      <c r="AW276" s="13" t="s">
        <v>33</v>
      </c>
      <c r="AX276" s="13" t="s">
        <v>72</v>
      </c>
      <c r="AY276" s="243" t="s">
        <v>187</v>
      </c>
    </row>
    <row r="277" s="13" customFormat="1">
      <c r="A277" s="13"/>
      <c r="B277" s="233"/>
      <c r="C277" s="234"/>
      <c r="D277" s="235" t="s">
        <v>199</v>
      </c>
      <c r="E277" s="236" t="s">
        <v>19</v>
      </c>
      <c r="F277" s="237" t="s">
        <v>985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199</v>
      </c>
      <c r="AU277" s="243" t="s">
        <v>81</v>
      </c>
      <c r="AV277" s="13" t="s">
        <v>79</v>
      </c>
      <c r="AW277" s="13" t="s">
        <v>33</v>
      </c>
      <c r="AX277" s="13" t="s">
        <v>72</v>
      </c>
      <c r="AY277" s="243" t="s">
        <v>187</v>
      </c>
    </row>
    <row r="278" s="13" customFormat="1">
      <c r="A278" s="13"/>
      <c r="B278" s="233"/>
      <c r="C278" s="234"/>
      <c r="D278" s="235" t="s">
        <v>199</v>
      </c>
      <c r="E278" s="236" t="s">
        <v>19</v>
      </c>
      <c r="F278" s="237" t="s">
        <v>985</v>
      </c>
      <c r="G278" s="234"/>
      <c r="H278" s="236" t="s">
        <v>19</v>
      </c>
      <c r="I278" s="238"/>
      <c r="J278" s="234"/>
      <c r="K278" s="234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199</v>
      </c>
      <c r="AU278" s="243" t="s">
        <v>81</v>
      </c>
      <c r="AV278" s="13" t="s">
        <v>79</v>
      </c>
      <c r="AW278" s="13" t="s">
        <v>33</v>
      </c>
      <c r="AX278" s="13" t="s">
        <v>72</v>
      </c>
      <c r="AY278" s="243" t="s">
        <v>187</v>
      </c>
    </row>
    <row r="279" s="14" customFormat="1">
      <c r="A279" s="14"/>
      <c r="B279" s="244"/>
      <c r="C279" s="245"/>
      <c r="D279" s="235" t="s">
        <v>199</v>
      </c>
      <c r="E279" s="246" t="s">
        <v>19</v>
      </c>
      <c r="F279" s="247" t="s">
        <v>79</v>
      </c>
      <c r="G279" s="245"/>
      <c r="H279" s="248">
        <v>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199</v>
      </c>
      <c r="AU279" s="254" t="s">
        <v>81</v>
      </c>
      <c r="AV279" s="14" t="s">
        <v>81</v>
      </c>
      <c r="AW279" s="14" t="s">
        <v>33</v>
      </c>
      <c r="AX279" s="14" t="s">
        <v>72</v>
      </c>
      <c r="AY279" s="254" t="s">
        <v>187</v>
      </c>
    </row>
    <row r="280" s="15" customFormat="1">
      <c r="A280" s="15"/>
      <c r="B280" s="255"/>
      <c r="C280" s="256"/>
      <c r="D280" s="235" t="s">
        <v>199</v>
      </c>
      <c r="E280" s="257" t="s">
        <v>19</v>
      </c>
      <c r="F280" s="258" t="s">
        <v>210</v>
      </c>
      <c r="G280" s="256"/>
      <c r="H280" s="259">
        <v>3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5" t="s">
        <v>199</v>
      </c>
      <c r="AU280" s="265" t="s">
        <v>81</v>
      </c>
      <c r="AV280" s="15" t="s">
        <v>195</v>
      </c>
      <c r="AW280" s="15" t="s">
        <v>33</v>
      </c>
      <c r="AX280" s="15" t="s">
        <v>79</v>
      </c>
      <c r="AY280" s="265" t="s">
        <v>187</v>
      </c>
    </row>
    <row r="281" s="2" customFormat="1" ht="16.5" customHeight="1">
      <c r="A281" s="41"/>
      <c r="B281" s="42"/>
      <c r="C281" s="215" t="s">
        <v>390</v>
      </c>
      <c r="D281" s="215" t="s">
        <v>190</v>
      </c>
      <c r="E281" s="216" t="s">
        <v>1118</v>
      </c>
      <c r="F281" s="217" t="s">
        <v>1119</v>
      </c>
      <c r="G281" s="218" t="s">
        <v>287</v>
      </c>
      <c r="H281" s="219">
        <v>2</v>
      </c>
      <c r="I281" s="220"/>
      <c r="J281" s="221">
        <f>ROUND(I281*H281,2)</f>
        <v>0</v>
      </c>
      <c r="K281" s="217" t="s">
        <v>194</v>
      </c>
      <c r="L281" s="47"/>
      <c r="M281" s="222" t="s">
        <v>19</v>
      </c>
      <c r="N281" s="223" t="s">
        <v>43</v>
      </c>
      <c r="O281" s="87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6" t="s">
        <v>265</v>
      </c>
      <c r="AT281" s="226" t="s">
        <v>190</v>
      </c>
      <c r="AU281" s="226" t="s">
        <v>81</v>
      </c>
      <c r="AY281" s="20" t="s">
        <v>187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20" t="s">
        <v>79</v>
      </c>
      <c r="BK281" s="227">
        <f>ROUND(I281*H281,2)</f>
        <v>0</v>
      </c>
      <c r="BL281" s="20" t="s">
        <v>265</v>
      </c>
      <c r="BM281" s="226" t="s">
        <v>1352</v>
      </c>
    </row>
    <row r="282" s="2" customFormat="1">
      <c r="A282" s="41"/>
      <c r="B282" s="42"/>
      <c r="C282" s="43"/>
      <c r="D282" s="228" t="s">
        <v>197</v>
      </c>
      <c r="E282" s="43"/>
      <c r="F282" s="229" t="s">
        <v>1121</v>
      </c>
      <c r="G282" s="43"/>
      <c r="H282" s="43"/>
      <c r="I282" s="230"/>
      <c r="J282" s="43"/>
      <c r="K282" s="43"/>
      <c r="L282" s="47"/>
      <c r="M282" s="231"/>
      <c r="N282" s="232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197</v>
      </c>
      <c r="AU282" s="20" t="s">
        <v>81</v>
      </c>
    </row>
    <row r="283" s="14" customFormat="1">
      <c r="A283" s="14"/>
      <c r="B283" s="244"/>
      <c r="C283" s="245"/>
      <c r="D283" s="235" t="s">
        <v>199</v>
      </c>
      <c r="E283" s="246" t="s">
        <v>19</v>
      </c>
      <c r="F283" s="247" t="s">
        <v>81</v>
      </c>
      <c r="G283" s="245"/>
      <c r="H283" s="248">
        <v>2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199</v>
      </c>
      <c r="AU283" s="254" t="s">
        <v>81</v>
      </c>
      <c r="AV283" s="14" t="s">
        <v>81</v>
      </c>
      <c r="AW283" s="14" t="s">
        <v>33</v>
      </c>
      <c r="AX283" s="14" t="s">
        <v>72</v>
      </c>
      <c r="AY283" s="254" t="s">
        <v>187</v>
      </c>
    </row>
    <row r="284" s="15" customFormat="1">
      <c r="A284" s="15"/>
      <c r="B284" s="255"/>
      <c r="C284" s="256"/>
      <c r="D284" s="235" t="s">
        <v>199</v>
      </c>
      <c r="E284" s="257" t="s">
        <v>19</v>
      </c>
      <c r="F284" s="258" t="s">
        <v>210</v>
      </c>
      <c r="G284" s="256"/>
      <c r="H284" s="259">
        <v>2</v>
      </c>
      <c r="I284" s="260"/>
      <c r="J284" s="256"/>
      <c r="K284" s="256"/>
      <c r="L284" s="261"/>
      <c r="M284" s="262"/>
      <c r="N284" s="263"/>
      <c r="O284" s="263"/>
      <c r="P284" s="263"/>
      <c r="Q284" s="263"/>
      <c r="R284" s="263"/>
      <c r="S284" s="263"/>
      <c r="T284" s="26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5" t="s">
        <v>199</v>
      </c>
      <c r="AU284" s="265" t="s">
        <v>81</v>
      </c>
      <c r="AV284" s="15" t="s">
        <v>195</v>
      </c>
      <c r="AW284" s="15" t="s">
        <v>33</v>
      </c>
      <c r="AX284" s="15" t="s">
        <v>79</v>
      </c>
      <c r="AY284" s="265" t="s">
        <v>187</v>
      </c>
    </row>
    <row r="285" s="2" customFormat="1" ht="16.5" customHeight="1">
      <c r="A285" s="41"/>
      <c r="B285" s="42"/>
      <c r="C285" s="269" t="s">
        <v>399</v>
      </c>
      <c r="D285" s="269" t="s">
        <v>648</v>
      </c>
      <c r="E285" s="270" t="s">
        <v>834</v>
      </c>
      <c r="F285" s="271" t="s">
        <v>835</v>
      </c>
      <c r="G285" s="272" t="s">
        <v>287</v>
      </c>
      <c r="H285" s="273">
        <v>2</v>
      </c>
      <c r="I285" s="274"/>
      <c r="J285" s="275">
        <f>ROUND(I285*H285,2)</f>
        <v>0</v>
      </c>
      <c r="K285" s="271" t="s">
        <v>194</v>
      </c>
      <c r="L285" s="276"/>
      <c r="M285" s="277" t="s">
        <v>19</v>
      </c>
      <c r="N285" s="278" t="s">
        <v>43</v>
      </c>
      <c r="O285" s="87"/>
      <c r="P285" s="224">
        <f>O285*H285</f>
        <v>0</v>
      </c>
      <c r="Q285" s="224">
        <v>0.0022000000000000001</v>
      </c>
      <c r="R285" s="224">
        <f>Q285*H285</f>
        <v>0.0044000000000000003</v>
      </c>
      <c r="S285" s="224">
        <v>0</v>
      </c>
      <c r="T285" s="225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6" t="s">
        <v>745</v>
      </c>
      <c r="AT285" s="226" t="s">
        <v>648</v>
      </c>
      <c r="AU285" s="226" t="s">
        <v>81</v>
      </c>
      <c r="AY285" s="20" t="s">
        <v>187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20" t="s">
        <v>79</v>
      </c>
      <c r="BK285" s="227">
        <f>ROUND(I285*H285,2)</f>
        <v>0</v>
      </c>
      <c r="BL285" s="20" t="s">
        <v>265</v>
      </c>
      <c r="BM285" s="226" t="s">
        <v>1353</v>
      </c>
    </row>
    <row r="286" s="14" customFormat="1">
      <c r="A286" s="14"/>
      <c r="B286" s="244"/>
      <c r="C286" s="245"/>
      <c r="D286" s="235" t="s">
        <v>199</v>
      </c>
      <c r="E286" s="246" t="s">
        <v>19</v>
      </c>
      <c r="F286" s="247" t="s">
        <v>81</v>
      </c>
      <c r="G286" s="245"/>
      <c r="H286" s="248">
        <v>2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199</v>
      </c>
      <c r="AU286" s="254" t="s">
        <v>81</v>
      </c>
      <c r="AV286" s="14" t="s">
        <v>81</v>
      </c>
      <c r="AW286" s="14" t="s">
        <v>33</v>
      </c>
      <c r="AX286" s="14" t="s">
        <v>72</v>
      </c>
      <c r="AY286" s="254" t="s">
        <v>187</v>
      </c>
    </row>
    <row r="287" s="15" customFormat="1">
      <c r="A287" s="15"/>
      <c r="B287" s="255"/>
      <c r="C287" s="256"/>
      <c r="D287" s="235" t="s">
        <v>199</v>
      </c>
      <c r="E287" s="257" t="s">
        <v>19</v>
      </c>
      <c r="F287" s="258" t="s">
        <v>210</v>
      </c>
      <c r="G287" s="256"/>
      <c r="H287" s="259">
        <v>2</v>
      </c>
      <c r="I287" s="260"/>
      <c r="J287" s="256"/>
      <c r="K287" s="256"/>
      <c r="L287" s="261"/>
      <c r="M287" s="262"/>
      <c r="N287" s="263"/>
      <c r="O287" s="263"/>
      <c r="P287" s="263"/>
      <c r="Q287" s="263"/>
      <c r="R287" s="263"/>
      <c r="S287" s="263"/>
      <c r="T287" s="26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5" t="s">
        <v>199</v>
      </c>
      <c r="AU287" s="265" t="s">
        <v>81</v>
      </c>
      <c r="AV287" s="15" t="s">
        <v>195</v>
      </c>
      <c r="AW287" s="15" t="s">
        <v>33</v>
      </c>
      <c r="AX287" s="15" t="s">
        <v>79</v>
      </c>
      <c r="AY287" s="265" t="s">
        <v>187</v>
      </c>
    </row>
    <row r="288" s="2" customFormat="1" ht="16.5" customHeight="1">
      <c r="A288" s="41"/>
      <c r="B288" s="42"/>
      <c r="C288" s="215" t="s">
        <v>265</v>
      </c>
      <c r="D288" s="215" t="s">
        <v>190</v>
      </c>
      <c r="E288" s="216" t="s">
        <v>998</v>
      </c>
      <c r="F288" s="217" t="s">
        <v>999</v>
      </c>
      <c r="G288" s="218" t="s">
        <v>287</v>
      </c>
      <c r="H288" s="219">
        <v>3</v>
      </c>
      <c r="I288" s="220"/>
      <c r="J288" s="221">
        <f>ROUND(I288*H288,2)</f>
        <v>0</v>
      </c>
      <c r="K288" s="217" t="s">
        <v>194</v>
      </c>
      <c r="L288" s="47"/>
      <c r="M288" s="222" t="s">
        <v>19</v>
      </c>
      <c r="N288" s="223" t="s">
        <v>43</v>
      </c>
      <c r="O288" s="87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6" t="s">
        <v>265</v>
      </c>
      <c r="AT288" s="226" t="s">
        <v>190</v>
      </c>
      <c r="AU288" s="226" t="s">
        <v>81</v>
      </c>
      <c r="AY288" s="20" t="s">
        <v>187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20" t="s">
        <v>79</v>
      </c>
      <c r="BK288" s="227">
        <f>ROUND(I288*H288,2)</f>
        <v>0</v>
      </c>
      <c r="BL288" s="20" t="s">
        <v>265</v>
      </c>
      <c r="BM288" s="226" t="s">
        <v>1354</v>
      </c>
    </row>
    <row r="289" s="2" customFormat="1">
      <c r="A289" s="41"/>
      <c r="B289" s="42"/>
      <c r="C289" s="43"/>
      <c r="D289" s="228" t="s">
        <v>197</v>
      </c>
      <c r="E289" s="43"/>
      <c r="F289" s="229" t="s">
        <v>1001</v>
      </c>
      <c r="G289" s="43"/>
      <c r="H289" s="43"/>
      <c r="I289" s="230"/>
      <c r="J289" s="43"/>
      <c r="K289" s="43"/>
      <c r="L289" s="47"/>
      <c r="M289" s="231"/>
      <c r="N289" s="232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197</v>
      </c>
      <c r="AU289" s="20" t="s">
        <v>81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1355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1327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3" customFormat="1">
      <c r="A292" s="13"/>
      <c r="B292" s="233"/>
      <c r="C292" s="234"/>
      <c r="D292" s="235" t="s">
        <v>199</v>
      </c>
      <c r="E292" s="236" t="s">
        <v>19</v>
      </c>
      <c r="F292" s="237" t="s">
        <v>1002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199</v>
      </c>
      <c r="AU292" s="243" t="s">
        <v>81</v>
      </c>
      <c r="AV292" s="13" t="s">
        <v>79</v>
      </c>
      <c r="AW292" s="13" t="s">
        <v>33</v>
      </c>
      <c r="AX292" s="13" t="s">
        <v>72</v>
      </c>
      <c r="AY292" s="243" t="s">
        <v>187</v>
      </c>
    </row>
    <row r="293" s="13" customFormat="1">
      <c r="A293" s="13"/>
      <c r="B293" s="233"/>
      <c r="C293" s="234"/>
      <c r="D293" s="235" t="s">
        <v>199</v>
      </c>
      <c r="E293" s="236" t="s">
        <v>19</v>
      </c>
      <c r="F293" s="237" t="s">
        <v>1003</v>
      </c>
      <c r="G293" s="234"/>
      <c r="H293" s="236" t="s">
        <v>19</v>
      </c>
      <c r="I293" s="238"/>
      <c r="J293" s="234"/>
      <c r="K293" s="234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199</v>
      </c>
      <c r="AU293" s="243" t="s">
        <v>81</v>
      </c>
      <c r="AV293" s="13" t="s">
        <v>79</v>
      </c>
      <c r="AW293" s="13" t="s">
        <v>33</v>
      </c>
      <c r="AX293" s="13" t="s">
        <v>72</v>
      </c>
      <c r="AY293" s="243" t="s">
        <v>187</v>
      </c>
    </row>
    <row r="294" s="14" customFormat="1">
      <c r="A294" s="14"/>
      <c r="B294" s="244"/>
      <c r="C294" s="245"/>
      <c r="D294" s="235" t="s">
        <v>199</v>
      </c>
      <c r="E294" s="246" t="s">
        <v>19</v>
      </c>
      <c r="F294" s="247" t="s">
        <v>79</v>
      </c>
      <c r="G294" s="245"/>
      <c r="H294" s="248">
        <v>1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199</v>
      </c>
      <c r="AU294" s="254" t="s">
        <v>81</v>
      </c>
      <c r="AV294" s="14" t="s">
        <v>81</v>
      </c>
      <c r="AW294" s="14" t="s">
        <v>33</v>
      </c>
      <c r="AX294" s="14" t="s">
        <v>72</v>
      </c>
      <c r="AY294" s="254" t="s">
        <v>187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1356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497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3" customFormat="1">
      <c r="A297" s="13"/>
      <c r="B297" s="233"/>
      <c r="C297" s="234"/>
      <c r="D297" s="235" t="s">
        <v>199</v>
      </c>
      <c r="E297" s="236" t="s">
        <v>19</v>
      </c>
      <c r="F297" s="237" t="s">
        <v>1002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199</v>
      </c>
      <c r="AU297" s="243" t="s">
        <v>81</v>
      </c>
      <c r="AV297" s="13" t="s">
        <v>79</v>
      </c>
      <c r="AW297" s="13" t="s">
        <v>33</v>
      </c>
      <c r="AX297" s="13" t="s">
        <v>72</v>
      </c>
      <c r="AY297" s="243" t="s">
        <v>187</v>
      </c>
    </row>
    <row r="298" s="13" customFormat="1">
      <c r="A298" s="13"/>
      <c r="B298" s="233"/>
      <c r="C298" s="234"/>
      <c r="D298" s="235" t="s">
        <v>199</v>
      </c>
      <c r="E298" s="236" t="s">
        <v>19</v>
      </c>
      <c r="F298" s="237" t="s">
        <v>1003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199</v>
      </c>
      <c r="AU298" s="243" t="s">
        <v>81</v>
      </c>
      <c r="AV298" s="13" t="s">
        <v>79</v>
      </c>
      <c r="AW298" s="13" t="s">
        <v>33</v>
      </c>
      <c r="AX298" s="13" t="s">
        <v>72</v>
      </c>
      <c r="AY298" s="243" t="s">
        <v>187</v>
      </c>
    </row>
    <row r="299" s="14" customFormat="1">
      <c r="A299" s="14"/>
      <c r="B299" s="244"/>
      <c r="C299" s="245"/>
      <c r="D299" s="235" t="s">
        <v>199</v>
      </c>
      <c r="E299" s="246" t="s">
        <v>19</v>
      </c>
      <c r="F299" s="247" t="s">
        <v>79</v>
      </c>
      <c r="G299" s="245"/>
      <c r="H299" s="248">
        <v>1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199</v>
      </c>
      <c r="AU299" s="254" t="s">
        <v>81</v>
      </c>
      <c r="AV299" s="14" t="s">
        <v>81</v>
      </c>
      <c r="AW299" s="14" t="s">
        <v>33</v>
      </c>
      <c r="AX299" s="14" t="s">
        <v>72</v>
      </c>
      <c r="AY299" s="254" t="s">
        <v>187</v>
      </c>
    </row>
    <row r="300" s="13" customFormat="1">
      <c r="A300" s="13"/>
      <c r="B300" s="233"/>
      <c r="C300" s="234"/>
      <c r="D300" s="235" t="s">
        <v>199</v>
      </c>
      <c r="E300" s="236" t="s">
        <v>19</v>
      </c>
      <c r="F300" s="237" t="s">
        <v>1357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199</v>
      </c>
      <c r="AU300" s="243" t="s">
        <v>81</v>
      </c>
      <c r="AV300" s="13" t="s">
        <v>79</v>
      </c>
      <c r="AW300" s="13" t="s">
        <v>33</v>
      </c>
      <c r="AX300" s="13" t="s">
        <v>72</v>
      </c>
      <c r="AY300" s="243" t="s">
        <v>187</v>
      </c>
    </row>
    <row r="301" s="13" customFormat="1">
      <c r="A301" s="13"/>
      <c r="B301" s="233"/>
      <c r="C301" s="234"/>
      <c r="D301" s="235" t="s">
        <v>199</v>
      </c>
      <c r="E301" s="236" t="s">
        <v>19</v>
      </c>
      <c r="F301" s="237" t="s">
        <v>1327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199</v>
      </c>
      <c r="AU301" s="243" t="s">
        <v>81</v>
      </c>
      <c r="AV301" s="13" t="s">
        <v>79</v>
      </c>
      <c r="AW301" s="13" t="s">
        <v>33</v>
      </c>
      <c r="AX301" s="13" t="s">
        <v>72</v>
      </c>
      <c r="AY301" s="243" t="s">
        <v>187</v>
      </c>
    </row>
    <row r="302" s="13" customFormat="1">
      <c r="A302" s="13"/>
      <c r="B302" s="233"/>
      <c r="C302" s="234"/>
      <c r="D302" s="235" t="s">
        <v>199</v>
      </c>
      <c r="E302" s="236" t="s">
        <v>19</v>
      </c>
      <c r="F302" s="237" t="s">
        <v>1002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199</v>
      </c>
      <c r="AU302" s="243" t="s">
        <v>81</v>
      </c>
      <c r="AV302" s="13" t="s">
        <v>79</v>
      </c>
      <c r="AW302" s="13" t="s">
        <v>33</v>
      </c>
      <c r="AX302" s="13" t="s">
        <v>72</v>
      </c>
      <c r="AY302" s="243" t="s">
        <v>187</v>
      </c>
    </row>
    <row r="303" s="13" customFormat="1">
      <c r="A303" s="13"/>
      <c r="B303" s="233"/>
      <c r="C303" s="234"/>
      <c r="D303" s="235" t="s">
        <v>199</v>
      </c>
      <c r="E303" s="236" t="s">
        <v>19</v>
      </c>
      <c r="F303" s="237" t="s">
        <v>1003</v>
      </c>
      <c r="G303" s="234"/>
      <c r="H303" s="236" t="s">
        <v>19</v>
      </c>
      <c r="I303" s="238"/>
      <c r="J303" s="234"/>
      <c r="K303" s="234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199</v>
      </c>
      <c r="AU303" s="243" t="s">
        <v>81</v>
      </c>
      <c r="AV303" s="13" t="s">
        <v>79</v>
      </c>
      <c r="AW303" s="13" t="s">
        <v>33</v>
      </c>
      <c r="AX303" s="13" t="s">
        <v>72</v>
      </c>
      <c r="AY303" s="243" t="s">
        <v>187</v>
      </c>
    </row>
    <row r="304" s="14" customFormat="1">
      <c r="A304" s="14"/>
      <c r="B304" s="244"/>
      <c r="C304" s="245"/>
      <c r="D304" s="235" t="s">
        <v>199</v>
      </c>
      <c r="E304" s="246" t="s">
        <v>19</v>
      </c>
      <c r="F304" s="247" t="s">
        <v>79</v>
      </c>
      <c r="G304" s="245"/>
      <c r="H304" s="248">
        <v>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199</v>
      </c>
      <c r="AU304" s="254" t="s">
        <v>81</v>
      </c>
      <c r="AV304" s="14" t="s">
        <v>81</v>
      </c>
      <c r="AW304" s="14" t="s">
        <v>33</v>
      </c>
      <c r="AX304" s="14" t="s">
        <v>72</v>
      </c>
      <c r="AY304" s="254" t="s">
        <v>187</v>
      </c>
    </row>
    <row r="305" s="15" customFormat="1">
      <c r="A305" s="15"/>
      <c r="B305" s="255"/>
      <c r="C305" s="256"/>
      <c r="D305" s="235" t="s">
        <v>199</v>
      </c>
      <c r="E305" s="257" t="s">
        <v>19</v>
      </c>
      <c r="F305" s="258" t="s">
        <v>210</v>
      </c>
      <c r="G305" s="256"/>
      <c r="H305" s="259">
        <v>3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5" t="s">
        <v>199</v>
      </c>
      <c r="AU305" s="265" t="s">
        <v>81</v>
      </c>
      <c r="AV305" s="15" t="s">
        <v>195</v>
      </c>
      <c r="AW305" s="15" t="s">
        <v>33</v>
      </c>
      <c r="AX305" s="15" t="s">
        <v>79</v>
      </c>
      <c r="AY305" s="265" t="s">
        <v>187</v>
      </c>
    </row>
    <row r="306" s="2" customFormat="1" ht="16.5" customHeight="1">
      <c r="A306" s="41"/>
      <c r="B306" s="42"/>
      <c r="C306" s="269" t="s">
        <v>413</v>
      </c>
      <c r="D306" s="269" t="s">
        <v>648</v>
      </c>
      <c r="E306" s="270" t="s">
        <v>1004</v>
      </c>
      <c r="F306" s="271" t="s">
        <v>1005</v>
      </c>
      <c r="G306" s="272" t="s">
        <v>287</v>
      </c>
      <c r="H306" s="273">
        <v>3</v>
      </c>
      <c r="I306" s="274"/>
      <c r="J306" s="275">
        <f>ROUND(I306*H306,2)</f>
        <v>0</v>
      </c>
      <c r="K306" s="271" t="s">
        <v>19</v>
      </c>
      <c r="L306" s="276"/>
      <c r="M306" s="277" t="s">
        <v>19</v>
      </c>
      <c r="N306" s="278" t="s">
        <v>43</v>
      </c>
      <c r="O306" s="87"/>
      <c r="P306" s="224">
        <f>O306*H306</f>
        <v>0</v>
      </c>
      <c r="Q306" s="224">
        <v>0.00014999999999999999</v>
      </c>
      <c r="R306" s="224">
        <f>Q306*H306</f>
        <v>0.00044999999999999999</v>
      </c>
      <c r="S306" s="224">
        <v>0</v>
      </c>
      <c r="T306" s="225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6" t="s">
        <v>745</v>
      </c>
      <c r="AT306" s="226" t="s">
        <v>648</v>
      </c>
      <c r="AU306" s="226" t="s">
        <v>81</v>
      </c>
      <c r="AY306" s="20" t="s">
        <v>187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20" t="s">
        <v>79</v>
      </c>
      <c r="BK306" s="227">
        <f>ROUND(I306*H306,2)</f>
        <v>0</v>
      </c>
      <c r="BL306" s="20" t="s">
        <v>265</v>
      </c>
      <c r="BM306" s="226" t="s">
        <v>1358</v>
      </c>
    </row>
    <row r="307" s="13" customFormat="1">
      <c r="A307" s="13"/>
      <c r="B307" s="233"/>
      <c r="C307" s="234"/>
      <c r="D307" s="235" t="s">
        <v>199</v>
      </c>
      <c r="E307" s="236" t="s">
        <v>19</v>
      </c>
      <c r="F307" s="237" t="s">
        <v>1355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199</v>
      </c>
      <c r="AU307" s="243" t="s">
        <v>81</v>
      </c>
      <c r="AV307" s="13" t="s">
        <v>79</v>
      </c>
      <c r="AW307" s="13" t="s">
        <v>33</v>
      </c>
      <c r="AX307" s="13" t="s">
        <v>72</v>
      </c>
      <c r="AY307" s="243" t="s">
        <v>187</v>
      </c>
    </row>
    <row r="308" s="13" customFormat="1">
      <c r="A308" s="13"/>
      <c r="B308" s="233"/>
      <c r="C308" s="234"/>
      <c r="D308" s="235" t="s">
        <v>199</v>
      </c>
      <c r="E308" s="236" t="s">
        <v>19</v>
      </c>
      <c r="F308" s="237" t="s">
        <v>1327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199</v>
      </c>
      <c r="AU308" s="243" t="s">
        <v>81</v>
      </c>
      <c r="AV308" s="13" t="s">
        <v>79</v>
      </c>
      <c r="AW308" s="13" t="s">
        <v>33</v>
      </c>
      <c r="AX308" s="13" t="s">
        <v>72</v>
      </c>
      <c r="AY308" s="243" t="s">
        <v>187</v>
      </c>
    </row>
    <row r="309" s="13" customFormat="1">
      <c r="A309" s="13"/>
      <c r="B309" s="233"/>
      <c r="C309" s="234"/>
      <c r="D309" s="235" t="s">
        <v>199</v>
      </c>
      <c r="E309" s="236" t="s">
        <v>19</v>
      </c>
      <c r="F309" s="237" t="s">
        <v>1002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199</v>
      </c>
      <c r="AU309" s="243" t="s">
        <v>81</v>
      </c>
      <c r="AV309" s="13" t="s">
        <v>79</v>
      </c>
      <c r="AW309" s="13" t="s">
        <v>33</v>
      </c>
      <c r="AX309" s="13" t="s">
        <v>72</v>
      </c>
      <c r="AY309" s="243" t="s">
        <v>187</v>
      </c>
    </row>
    <row r="310" s="13" customFormat="1">
      <c r="A310" s="13"/>
      <c r="B310" s="233"/>
      <c r="C310" s="234"/>
      <c r="D310" s="235" t="s">
        <v>199</v>
      </c>
      <c r="E310" s="236" t="s">
        <v>19</v>
      </c>
      <c r="F310" s="237" t="s">
        <v>1003</v>
      </c>
      <c r="G310" s="234"/>
      <c r="H310" s="236" t="s">
        <v>19</v>
      </c>
      <c r="I310" s="238"/>
      <c r="J310" s="234"/>
      <c r="K310" s="234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199</v>
      </c>
      <c r="AU310" s="243" t="s">
        <v>81</v>
      </c>
      <c r="AV310" s="13" t="s">
        <v>79</v>
      </c>
      <c r="AW310" s="13" t="s">
        <v>33</v>
      </c>
      <c r="AX310" s="13" t="s">
        <v>72</v>
      </c>
      <c r="AY310" s="243" t="s">
        <v>187</v>
      </c>
    </row>
    <row r="311" s="14" customFormat="1">
      <c r="A311" s="14"/>
      <c r="B311" s="244"/>
      <c r="C311" s="245"/>
      <c r="D311" s="235" t="s">
        <v>199</v>
      </c>
      <c r="E311" s="246" t="s">
        <v>19</v>
      </c>
      <c r="F311" s="247" t="s">
        <v>79</v>
      </c>
      <c r="G311" s="245"/>
      <c r="H311" s="248">
        <v>1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199</v>
      </c>
      <c r="AU311" s="254" t="s">
        <v>81</v>
      </c>
      <c r="AV311" s="14" t="s">
        <v>81</v>
      </c>
      <c r="AW311" s="14" t="s">
        <v>33</v>
      </c>
      <c r="AX311" s="14" t="s">
        <v>72</v>
      </c>
      <c r="AY311" s="254" t="s">
        <v>187</v>
      </c>
    </row>
    <row r="312" s="13" customFormat="1">
      <c r="A312" s="13"/>
      <c r="B312" s="233"/>
      <c r="C312" s="234"/>
      <c r="D312" s="235" t="s">
        <v>199</v>
      </c>
      <c r="E312" s="236" t="s">
        <v>19</v>
      </c>
      <c r="F312" s="237" t="s">
        <v>1356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199</v>
      </c>
      <c r="AU312" s="243" t="s">
        <v>81</v>
      </c>
      <c r="AV312" s="13" t="s">
        <v>79</v>
      </c>
      <c r="AW312" s="13" t="s">
        <v>33</v>
      </c>
      <c r="AX312" s="13" t="s">
        <v>72</v>
      </c>
      <c r="AY312" s="243" t="s">
        <v>187</v>
      </c>
    </row>
    <row r="313" s="13" customFormat="1">
      <c r="A313" s="13"/>
      <c r="B313" s="233"/>
      <c r="C313" s="234"/>
      <c r="D313" s="235" t="s">
        <v>199</v>
      </c>
      <c r="E313" s="236" t="s">
        <v>19</v>
      </c>
      <c r="F313" s="237" t="s">
        <v>497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199</v>
      </c>
      <c r="AU313" s="243" t="s">
        <v>81</v>
      </c>
      <c r="AV313" s="13" t="s">
        <v>79</v>
      </c>
      <c r="AW313" s="13" t="s">
        <v>33</v>
      </c>
      <c r="AX313" s="13" t="s">
        <v>72</v>
      </c>
      <c r="AY313" s="243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1002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3" customFormat="1">
      <c r="A315" s="13"/>
      <c r="B315" s="233"/>
      <c r="C315" s="234"/>
      <c r="D315" s="235" t="s">
        <v>199</v>
      </c>
      <c r="E315" s="236" t="s">
        <v>19</v>
      </c>
      <c r="F315" s="237" t="s">
        <v>1003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199</v>
      </c>
      <c r="AU315" s="243" t="s">
        <v>81</v>
      </c>
      <c r="AV315" s="13" t="s">
        <v>79</v>
      </c>
      <c r="AW315" s="13" t="s">
        <v>33</v>
      </c>
      <c r="AX315" s="13" t="s">
        <v>72</v>
      </c>
      <c r="AY315" s="243" t="s">
        <v>187</v>
      </c>
    </row>
    <row r="316" s="14" customFormat="1">
      <c r="A316" s="14"/>
      <c r="B316" s="244"/>
      <c r="C316" s="245"/>
      <c r="D316" s="235" t="s">
        <v>199</v>
      </c>
      <c r="E316" s="246" t="s">
        <v>19</v>
      </c>
      <c r="F316" s="247" t="s">
        <v>79</v>
      </c>
      <c r="G316" s="245"/>
      <c r="H316" s="248">
        <v>1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199</v>
      </c>
      <c r="AU316" s="254" t="s">
        <v>81</v>
      </c>
      <c r="AV316" s="14" t="s">
        <v>81</v>
      </c>
      <c r="AW316" s="14" t="s">
        <v>33</v>
      </c>
      <c r="AX316" s="14" t="s">
        <v>72</v>
      </c>
      <c r="AY316" s="254" t="s">
        <v>187</v>
      </c>
    </row>
    <row r="317" s="13" customFormat="1">
      <c r="A317" s="13"/>
      <c r="B317" s="233"/>
      <c r="C317" s="234"/>
      <c r="D317" s="235" t="s">
        <v>199</v>
      </c>
      <c r="E317" s="236" t="s">
        <v>19</v>
      </c>
      <c r="F317" s="237" t="s">
        <v>1357</v>
      </c>
      <c r="G317" s="234"/>
      <c r="H317" s="236" t="s">
        <v>19</v>
      </c>
      <c r="I317" s="238"/>
      <c r="J317" s="234"/>
      <c r="K317" s="234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199</v>
      </c>
      <c r="AU317" s="243" t="s">
        <v>81</v>
      </c>
      <c r="AV317" s="13" t="s">
        <v>79</v>
      </c>
      <c r="AW317" s="13" t="s">
        <v>33</v>
      </c>
      <c r="AX317" s="13" t="s">
        <v>72</v>
      </c>
      <c r="AY317" s="243" t="s">
        <v>187</v>
      </c>
    </row>
    <row r="318" s="13" customFormat="1">
      <c r="A318" s="13"/>
      <c r="B318" s="233"/>
      <c r="C318" s="234"/>
      <c r="D318" s="235" t="s">
        <v>199</v>
      </c>
      <c r="E318" s="236" t="s">
        <v>19</v>
      </c>
      <c r="F318" s="237" t="s">
        <v>1327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199</v>
      </c>
      <c r="AU318" s="243" t="s">
        <v>81</v>
      </c>
      <c r="AV318" s="13" t="s">
        <v>79</v>
      </c>
      <c r="AW318" s="13" t="s">
        <v>33</v>
      </c>
      <c r="AX318" s="13" t="s">
        <v>72</v>
      </c>
      <c r="AY318" s="243" t="s">
        <v>187</v>
      </c>
    </row>
    <row r="319" s="13" customFormat="1">
      <c r="A319" s="13"/>
      <c r="B319" s="233"/>
      <c r="C319" s="234"/>
      <c r="D319" s="235" t="s">
        <v>199</v>
      </c>
      <c r="E319" s="236" t="s">
        <v>19</v>
      </c>
      <c r="F319" s="237" t="s">
        <v>1002</v>
      </c>
      <c r="G319" s="234"/>
      <c r="H319" s="236" t="s">
        <v>19</v>
      </c>
      <c r="I319" s="238"/>
      <c r="J319" s="234"/>
      <c r="K319" s="234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199</v>
      </c>
      <c r="AU319" s="243" t="s">
        <v>81</v>
      </c>
      <c r="AV319" s="13" t="s">
        <v>79</v>
      </c>
      <c r="AW319" s="13" t="s">
        <v>33</v>
      </c>
      <c r="AX319" s="13" t="s">
        <v>72</v>
      </c>
      <c r="AY319" s="243" t="s">
        <v>187</v>
      </c>
    </row>
    <row r="320" s="13" customFormat="1">
      <c r="A320" s="13"/>
      <c r="B320" s="233"/>
      <c r="C320" s="234"/>
      <c r="D320" s="235" t="s">
        <v>199</v>
      </c>
      <c r="E320" s="236" t="s">
        <v>19</v>
      </c>
      <c r="F320" s="237" t="s">
        <v>1003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199</v>
      </c>
      <c r="AU320" s="243" t="s">
        <v>81</v>
      </c>
      <c r="AV320" s="13" t="s">
        <v>79</v>
      </c>
      <c r="AW320" s="13" t="s">
        <v>33</v>
      </c>
      <c r="AX320" s="13" t="s">
        <v>72</v>
      </c>
      <c r="AY320" s="243" t="s">
        <v>187</v>
      </c>
    </row>
    <row r="321" s="14" customFormat="1">
      <c r="A321" s="14"/>
      <c r="B321" s="244"/>
      <c r="C321" s="245"/>
      <c r="D321" s="235" t="s">
        <v>199</v>
      </c>
      <c r="E321" s="246" t="s">
        <v>19</v>
      </c>
      <c r="F321" s="247" t="s">
        <v>79</v>
      </c>
      <c r="G321" s="245"/>
      <c r="H321" s="248">
        <v>1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199</v>
      </c>
      <c r="AU321" s="254" t="s">
        <v>81</v>
      </c>
      <c r="AV321" s="14" t="s">
        <v>81</v>
      </c>
      <c r="AW321" s="14" t="s">
        <v>33</v>
      </c>
      <c r="AX321" s="14" t="s">
        <v>72</v>
      </c>
      <c r="AY321" s="254" t="s">
        <v>187</v>
      </c>
    </row>
    <row r="322" s="15" customFormat="1">
      <c r="A322" s="15"/>
      <c r="B322" s="255"/>
      <c r="C322" s="256"/>
      <c r="D322" s="235" t="s">
        <v>199</v>
      </c>
      <c r="E322" s="257" t="s">
        <v>19</v>
      </c>
      <c r="F322" s="258" t="s">
        <v>210</v>
      </c>
      <c r="G322" s="256"/>
      <c r="H322" s="259">
        <v>3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5" t="s">
        <v>199</v>
      </c>
      <c r="AU322" s="265" t="s">
        <v>81</v>
      </c>
      <c r="AV322" s="15" t="s">
        <v>195</v>
      </c>
      <c r="AW322" s="15" t="s">
        <v>33</v>
      </c>
      <c r="AX322" s="15" t="s">
        <v>79</v>
      </c>
      <c r="AY322" s="265" t="s">
        <v>187</v>
      </c>
    </row>
    <row r="323" s="2" customFormat="1" ht="24.15" customHeight="1">
      <c r="A323" s="41"/>
      <c r="B323" s="42"/>
      <c r="C323" s="215" t="s">
        <v>747</v>
      </c>
      <c r="D323" s="215" t="s">
        <v>190</v>
      </c>
      <c r="E323" s="216" t="s">
        <v>1214</v>
      </c>
      <c r="F323" s="217" t="s">
        <v>1215</v>
      </c>
      <c r="G323" s="218" t="s">
        <v>233</v>
      </c>
      <c r="H323" s="219">
        <v>0.11700000000000001</v>
      </c>
      <c r="I323" s="220"/>
      <c r="J323" s="221">
        <f>ROUND(I323*H323,2)</f>
        <v>0</v>
      </c>
      <c r="K323" s="217" t="s">
        <v>194</v>
      </c>
      <c r="L323" s="47"/>
      <c r="M323" s="222" t="s">
        <v>19</v>
      </c>
      <c r="N323" s="223" t="s">
        <v>43</v>
      </c>
      <c r="O323" s="87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6" t="s">
        <v>265</v>
      </c>
      <c r="AT323" s="226" t="s">
        <v>190</v>
      </c>
      <c r="AU323" s="226" t="s">
        <v>81</v>
      </c>
      <c r="AY323" s="20" t="s">
        <v>187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20" t="s">
        <v>79</v>
      </c>
      <c r="BK323" s="227">
        <f>ROUND(I323*H323,2)</f>
        <v>0</v>
      </c>
      <c r="BL323" s="20" t="s">
        <v>265</v>
      </c>
      <c r="BM323" s="226" t="s">
        <v>1359</v>
      </c>
    </row>
    <row r="324" s="2" customFormat="1">
      <c r="A324" s="41"/>
      <c r="B324" s="42"/>
      <c r="C324" s="43"/>
      <c r="D324" s="228" t="s">
        <v>197</v>
      </c>
      <c r="E324" s="43"/>
      <c r="F324" s="229" t="s">
        <v>1217</v>
      </c>
      <c r="G324" s="43"/>
      <c r="H324" s="43"/>
      <c r="I324" s="230"/>
      <c r="J324" s="43"/>
      <c r="K324" s="43"/>
      <c r="L324" s="47"/>
      <c r="M324" s="231"/>
      <c r="N324" s="232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197</v>
      </c>
      <c r="AU324" s="20" t="s">
        <v>81</v>
      </c>
    </row>
    <row r="325" s="12" customFormat="1" ht="22.8" customHeight="1">
      <c r="A325" s="12"/>
      <c r="B325" s="199"/>
      <c r="C325" s="200"/>
      <c r="D325" s="201" t="s">
        <v>71</v>
      </c>
      <c r="E325" s="213" t="s">
        <v>847</v>
      </c>
      <c r="F325" s="213" t="s">
        <v>848</v>
      </c>
      <c r="G325" s="200"/>
      <c r="H325" s="200"/>
      <c r="I325" s="203"/>
      <c r="J325" s="214">
        <f>BK325</f>
        <v>0</v>
      </c>
      <c r="K325" s="200"/>
      <c r="L325" s="205"/>
      <c r="M325" s="206"/>
      <c r="N325" s="207"/>
      <c r="O325" s="207"/>
      <c r="P325" s="208">
        <f>SUM(P326:P591)</f>
        <v>0</v>
      </c>
      <c r="Q325" s="207"/>
      <c r="R325" s="208">
        <f>SUM(R326:R591)</f>
        <v>0.05233576165</v>
      </c>
      <c r="S325" s="207"/>
      <c r="T325" s="209">
        <f>SUM(T326:T591)</f>
        <v>0.00152355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0" t="s">
        <v>81</v>
      </c>
      <c r="AT325" s="211" t="s">
        <v>71</v>
      </c>
      <c r="AU325" s="211" t="s">
        <v>79</v>
      </c>
      <c r="AY325" s="210" t="s">
        <v>187</v>
      </c>
      <c r="BK325" s="212">
        <f>SUM(BK326:BK591)</f>
        <v>0</v>
      </c>
    </row>
    <row r="326" s="2" customFormat="1" ht="16.5" customHeight="1">
      <c r="A326" s="41"/>
      <c r="B326" s="42"/>
      <c r="C326" s="215" t="s">
        <v>751</v>
      </c>
      <c r="D326" s="215" t="s">
        <v>190</v>
      </c>
      <c r="E326" s="216" t="s">
        <v>850</v>
      </c>
      <c r="F326" s="217" t="s">
        <v>851</v>
      </c>
      <c r="G326" s="218" t="s">
        <v>193</v>
      </c>
      <c r="H326" s="219">
        <v>38.215000000000003</v>
      </c>
      <c r="I326" s="220"/>
      <c r="J326" s="221">
        <f>ROUND(I326*H326,2)</f>
        <v>0</v>
      </c>
      <c r="K326" s="217" t="s">
        <v>194</v>
      </c>
      <c r="L326" s="47"/>
      <c r="M326" s="222" t="s">
        <v>19</v>
      </c>
      <c r="N326" s="223" t="s">
        <v>43</v>
      </c>
      <c r="O326" s="87"/>
      <c r="P326" s="224">
        <f>O326*H326</f>
        <v>0</v>
      </c>
      <c r="Q326" s="224">
        <v>0</v>
      </c>
      <c r="R326" s="224">
        <f>Q326*H326</f>
        <v>0</v>
      </c>
      <c r="S326" s="224">
        <v>3.0000000000000001E-05</v>
      </c>
      <c r="T326" s="225">
        <f>S326*H326</f>
        <v>0.00114645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6" t="s">
        <v>265</v>
      </c>
      <c r="AT326" s="226" t="s">
        <v>190</v>
      </c>
      <c r="AU326" s="226" t="s">
        <v>81</v>
      </c>
      <c r="AY326" s="20" t="s">
        <v>187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20" t="s">
        <v>79</v>
      </c>
      <c r="BK326" s="227">
        <f>ROUND(I326*H326,2)</f>
        <v>0</v>
      </c>
      <c r="BL326" s="20" t="s">
        <v>265</v>
      </c>
      <c r="BM326" s="226" t="s">
        <v>1360</v>
      </c>
    </row>
    <row r="327" s="2" customFormat="1">
      <c r="A327" s="41"/>
      <c r="B327" s="42"/>
      <c r="C327" s="43"/>
      <c r="D327" s="228" t="s">
        <v>197</v>
      </c>
      <c r="E327" s="43"/>
      <c r="F327" s="229" t="s">
        <v>853</v>
      </c>
      <c r="G327" s="43"/>
      <c r="H327" s="43"/>
      <c r="I327" s="230"/>
      <c r="J327" s="43"/>
      <c r="K327" s="43"/>
      <c r="L327" s="47"/>
      <c r="M327" s="231"/>
      <c r="N327" s="232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197</v>
      </c>
      <c r="AU327" s="20" t="s">
        <v>81</v>
      </c>
    </row>
    <row r="328" s="13" customFormat="1">
      <c r="A328" s="13"/>
      <c r="B328" s="233"/>
      <c r="C328" s="234"/>
      <c r="D328" s="235" t="s">
        <v>199</v>
      </c>
      <c r="E328" s="236" t="s">
        <v>19</v>
      </c>
      <c r="F328" s="237" t="s">
        <v>1361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199</v>
      </c>
      <c r="AU328" s="243" t="s">
        <v>81</v>
      </c>
      <c r="AV328" s="13" t="s">
        <v>79</v>
      </c>
      <c r="AW328" s="13" t="s">
        <v>33</v>
      </c>
      <c r="AX328" s="13" t="s">
        <v>72</v>
      </c>
      <c r="AY328" s="243" t="s">
        <v>187</v>
      </c>
    </row>
    <row r="329" s="13" customFormat="1">
      <c r="A329" s="13"/>
      <c r="B329" s="233"/>
      <c r="C329" s="234"/>
      <c r="D329" s="235" t="s">
        <v>199</v>
      </c>
      <c r="E329" s="236" t="s">
        <v>19</v>
      </c>
      <c r="F329" s="237" t="s">
        <v>495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199</v>
      </c>
      <c r="AU329" s="243" t="s">
        <v>81</v>
      </c>
      <c r="AV329" s="13" t="s">
        <v>79</v>
      </c>
      <c r="AW329" s="13" t="s">
        <v>33</v>
      </c>
      <c r="AX329" s="13" t="s">
        <v>72</v>
      </c>
      <c r="AY329" s="243" t="s">
        <v>187</v>
      </c>
    </row>
    <row r="330" s="13" customFormat="1">
      <c r="A330" s="13"/>
      <c r="B330" s="233"/>
      <c r="C330" s="234"/>
      <c r="D330" s="235" t="s">
        <v>199</v>
      </c>
      <c r="E330" s="236" t="s">
        <v>19</v>
      </c>
      <c r="F330" s="237" t="s">
        <v>855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199</v>
      </c>
      <c r="AU330" s="243" t="s">
        <v>81</v>
      </c>
      <c r="AV330" s="13" t="s">
        <v>79</v>
      </c>
      <c r="AW330" s="13" t="s">
        <v>33</v>
      </c>
      <c r="AX330" s="13" t="s">
        <v>72</v>
      </c>
      <c r="AY330" s="243" t="s">
        <v>187</v>
      </c>
    </row>
    <row r="331" s="13" customFormat="1">
      <c r="A331" s="13"/>
      <c r="B331" s="233"/>
      <c r="C331" s="234"/>
      <c r="D331" s="235" t="s">
        <v>199</v>
      </c>
      <c r="E331" s="236" t="s">
        <v>19</v>
      </c>
      <c r="F331" s="237" t="s">
        <v>856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199</v>
      </c>
      <c r="AU331" s="243" t="s">
        <v>81</v>
      </c>
      <c r="AV331" s="13" t="s">
        <v>79</v>
      </c>
      <c r="AW331" s="13" t="s">
        <v>33</v>
      </c>
      <c r="AX331" s="13" t="s">
        <v>72</v>
      </c>
      <c r="AY331" s="243" t="s">
        <v>187</v>
      </c>
    </row>
    <row r="332" s="14" customFormat="1">
      <c r="A332" s="14"/>
      <c r="B332" s="244"/>
      <c r="C332" s="245"/>
      <c r="D332" s="235" t="s">
        <v>199</v>
      </c>
      <c r="E332" s="246" t="s">
        <v>19</v>
      </c>
      <c r="F332" s="247" t="s">
        <v>1097</v>
      </c>
      <c r="G332" s="245"/>
      <c r="H332" s="248">
        <v>6.9749999999999996</v>
      </c>
      <c r="I332" s="249"/>
      <c r="J332" s="245"/>
      <c r="K332" s="245"/>
      <c r="L332" s="250"/>
      <c r="M332" s="251"/>
      <c r="N332" s="252"/>
      <c r="O332" s="252"/>
      <c r="P332" s="252"/>
      <c r="Q332" s="252"/>
      <c r="R332" s="252"/>
      <c r="S332" s="252"/>
      <c r="T332" s="253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4" t="s">
        <v>199</v>
      </c>
      <c r="AU332" s="254" t="s">
        <v>81</v>
      </c>
      <c r="AV332" s="14" t="s">
        <v>81</v>
      </c>
      <c r="AW332" s="14" t="s">
        <v>33</v>
      </c>
      <c r="AX332" s="14" t="s">
        <v>72</v>
      </c>
      <c r="AY332" s="254" t="s">
        <v>187</v>
      </c>
    </row>
    <row r="333" s="13" customFormat="1">
      <c r="A333" s="13"/>
      <c r="B333" s="233"/>
      <c r="C333" s="234"/>
      <c r="D333" s="235" t="s">
        <v>199</v>
      </c>
      <c r="E333" s="236" t="s">
        <v>19</v>
      </c>
      <c r="F333" s="237" t="s">
        <v>1362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199</v>
      </c>
      <c r="AU333" s="243" t="s">
        <v>81</v>
      </c>
      <c r="AV333" s="13" t="s">
        <v>79</v>
      </c>
      <c r="AW333" s="13" t="s">
        <v>33</v>
      </c>
      <c r="AX333" s="13" t="s">
        <v>72</v>
      </c>
      <c r="AY333" s="243" t="s">
        <v>187</v>
      </c>
    </row>
    <row r="334" s="13" customFormat="1">
      <c r="A334" s="13"/>
      <c r="B334" s="233"/>
      <c r="C334" s="234"/>
      <c r="D334" s="235" t="s">
        <v>199</v>
      </c>
      <c r="E334" s="236" t="s">
        <v>19</v>
      </c>
      <c r="F334" s="237" t="s">
        <v>495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199</v>
      </c>
      <c r="AU334" s="243" t="s">
        <v>81</v>
      </c>
      <c r="AV334" s="13" t="s">
        <v>79</v>
      </c>
      <c r="AW334" s="13" t="s">
        <v>33</v>
      </c>
      <c r="AX334" s="13" t="s">
        <v>72</v>
      </c>
      <c r="AY334" s="243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855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3" customFormat="1">
      <c r="A336" s="13"/>
      <c r="B336" s="233"/>
      <c r="C336" s="234"/>
      <c r="D336" s="235" t="s">
        <v>199</v>
      </c>
      <c r="E336" s="236" t="s">
        <v>19</v>
      </c>
      <c r="F336" s="237" t="s">
        <v>856</v>
      </c>
      <c r="G336" s="234"/>
      <c r="H336" s="236" t="s">
        <v>19</v>
      </c>
      <c r="I336" s="238"/>
      <c r="J336" s="234"/>
      <c r="K336" s="234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199</v>
      </c>
      <c r="AU336" s="243" t="s">
        <v>81</v>
      </c>
      <c r="AV336" s="13" t="s">
        <v>79</v>
      </c>
      <c r="AW336" s="13" t="s">
        <v>33</v>
      </c>
      <c r="AX336" s="13" t="s">
        <v>72</v>
      </c>
      <c r="AY336" s="243" t="s">
        <v>187</v>
      </c>
    </row>
    <row r="337" s="14" customFormat="1">
      <c r="A337" s="14"/>
      <c r="B337" s="244"/>
      <c r="C337" s="245"/>
      <c r="D337" s="235" t="s">
        <v>199</v>
      </c>
      <c r="E337" s="246" t="s">
        <v>19</v>
      </c>
      <c r="F337" s="247" t="s">
        <v>606</v>
      </c>
      <c r="G337" s="245"/>
      <c r="H337" s="248">
        <v>9.0739999999999998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199</v>
      </c>
      <c r="AU337" s="254" t="s">
        <v>81</v>
      </c>
      <c r="AV337" s="14" t="s">
        <v>81</v>
      </c>
      <c r="AW337" s="14" t="s">
        <v>33</v>
      </c>
      <c r="AX337" s="14" t="s">
        <v>72</v>
      </c>
      <c r="AY337" s="254" t="s">
        <v>187</v>
      </c>
    </row>
    <row r="338" s="13" customFormat="1">
      <c r="A338" s="13"/>
      <c r="B338" s="233"/>
      <c r="C338" s="234"/>
      <c r="D338" s="235" t="s">
        <v>199</v>
      </c>
      <c r="E338" s="236" t="s">
        <v>19</v>
      </c>
      <c r="F338" s="237" t="s">
        <v>1363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199</v>
      </c>
      <c r="AU338" s="243" t="s">
        <v>81</v>
      </c>
      <c r="AV338" s="13" t="s">
        <v>79</v>
      </c>
      <c r="AW338" s="13" t="s">
        <v>33</v>
      </c>
      <c r="AX338" s="13" t="s">
        <v>72</v>
      </c>
      <c r="AY338" s="243" t="s">
        <v>187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497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3" customFormat="1">
      <c r="A340" s="13"/>
      <c r="B340" s="233"/>
      <c r="C340" s="234"/>
      <c r="D340" s="235" t="s">
        <v>199</v>
      </c>
      <c r="E340" s="236" t="s">
        <v>19</v>
      </c>
      <c r="F340" s="237" t="s">
        <v>855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199</v>
      </c>
      <c r="AU340" s="243" t="s">
        <v>81</v>
      </c>
      <c r="AV340" s="13" t="s">
        <v>79</v>
      </c>
      <c r="AW340" s="13" t="s">
        <v>33</v>
      </c>
      <c r="AX340" s="13" t="s">
        <v>72</v>
      </c>
      <c r="AY340" s="243" t="s">
        <v>187</v>
      </c>
    </row>
    <row r="341" s="13" customFormat="1">
      <c r="A341" s="13"/>
      <c r="B341" s="233"/>
      <c r="C341" s="234"/>
      <c r="D341" s="235" t="s">
        <v>199</v>
      </c>
      <c r="E341" s="236" t="s">
        <v>19</v>
      </c>
      <c r="F341" s="237" t="s">
        <v>856</v>
      </c>
      <c r="G341" s="234"/>
      <c r="H341" s="236" t="s">
        <v>19</v>
      </c>
      <c r="I341" s="238"/>
      <c r="J341" s="234"/>
      <c r="K341" s="234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199</v>
      </c>
      <c r="AU341" s="243" t="s">
        <v>81</v>
      </c>
      <c r="AV341" s="13" t="s">
        <v>79</v>
      </c>
      <c r="AW341" s="13" t="s">
        <v>33</v>
      </c>
      <c r="AX341" s="13" t="s">
        <v>72</v>
      </c>
      <c r="AY341" s="243" t="s">
        <v>187</v>
      </c>
    </row>
    <row r="342" s="14" customFormat="1">
      <c r="A342" s="14"/>
      <c r="B342" s="244"/>
      <c r="C342" s="245"/>
      <c r="D342" s="235" t="s">
        <v>199</v>
      </c>
      <c r="E342" s="246" t="s">
        <v>19</v>
      </c>
      <c r="F342" s="247" t="s">
        <v>950</v>
      </c>
      <c r="G342" s="245"/>
      <c r="H342" s="248">
        <v>1.7250000000000001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199</v>
      </c>
      <c r="AU342" s="254" t="s">
        <v>81</v>
      </c>
      <c r="AV342" s="14" t="s">
        <v>81</v>
      </c>
      <c r="AW342" s="14" t="s">
        <v>33</v>
      </c>
      <c r="AX342" s="14" t="s">
        <v>72</v>
      </c>
      <c r="AY342" s="254" t="s">
        <v>187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1364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3" customFormat="1">
      <c r="A344" s="13"/>
      <c r="B344" s="233"/>
      <c r="C344" s="234"/>
      <c r="D344" s="235" t="s">
        <v>199</v>
      </c>
      <c r="E344" s="236" t="s">
        <v>19</v>
      </c>
      <c r="F344" s="237" t="s">
        <v>499</v>
      </c>
      <c r="G344" s="234"/>
      <c r="H344" s="236" t="s">
        <v>19</v>
      </c>
      <c r="I344" s="238"/>
      <c r="J344" s="234"/>
      <c r="K344" s="234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199</v>
      </c>
      <c r="AU344" s="243" t="s">
        <v>81</v>
      </c>
      <c r="AV344" s="13" t="s">
        <v>79</v>
      </c>
      <c r="AW344" s="13" t="s">
        <v>33</v>
      </c>
      <c r="AX344" s="13" t="s">
        <v>72</v>
      </c>
      <c r="AY344" s="243" t="s">
        <v>187</v>
      </c>
    </row>
    <row r="345" s="13" customFormat="1">
      <c r="A345" s="13"/>
      <c r="B345" s="233"/>
      <c r="C345" s="234"/>
      <c r="D345" s="235" t="s">
        <v>199</v>
      </c>
      <c r="E345" s="236" t="s">
        <v>19</v>
      </c>
      <c r="F345" s="237" t="s">
        <v>855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199</v>
      </c>
      <c r="AU345" s="243" t="s">
        <v>81</v>
      </c>
      <c r="AV345" s="13" t="s">
        <v>79</v>
      </c>
      <c r="AW345" s="13" t="s">
        <v>33</v>
      </c>
      <c r="AX345" s="13" t="s">
        <v>72</v>
      </c>
      <c r="AY345" s="243" t="s">
        <v>187</v>
      </c>
    </row>
    <row r="346" s="13" customFormat="1">
      <c r="A346" s="13"/>
      <c r="B346" s="233"/>
      <c r="C346" s="234"/>
      <c r="D346" s="235" t="s">
        <v>199</v>
      </c>
      <c r="E346" s="236" t="s">
        <v>19</v>
      </c>
      <c r="F346" s="237" t="s">
        <v>856</v>
      </c>
      <c r="G346" s="234"/>
      <c r="H346" s="236" t="s">
        <v>19</v>
      </c>
      <c r="I346" s="238"/>
      <c r="J346" s="234"/>
      <c r="K346" s="234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199</v>
      </c>
      <c r="AU346" s="243" t="s">
        <v>81</v>
      </c>
      <c r="AV346" s="13" t="s">
        <v>79</v>
      </c>
      <c r="AW346" s="13" t="s">
        <v>33</v>
      </c>
      <c r="AX346" s="13" t="s">
        <v>72</v>
      </c>
      <c r="AY346" s="243" t="s">
        <v>187</v>
      </c>
    </row>
    <row r="347" s="14" customFormat="1">
      <c r="A347" s="14"/>
      <c r="B347" s="244"/>
      <c r="C347" s="245"/>
      <c r="D347" s="235" t="s">
        <v>199</v>
      </c>
      <c r="E347" s="246" t="s">
        <v>19</v>
      </c>
      <c r="F347" s="247" t="s">
        <v>1135</v>
      </c>
      <c r="G347" s="245"/>
      <c r="H347" s="248">
        <v>8.9700000000000006</v>
      </c>
      <c r="I347" s="249"/>
      <c r="J347" s="245"/>
      <c r="K347" s="245"/>
      <c r="L347" s="250"/>
      <c r="M347" s="251"/>
      <c r="N347" s="252"/>
      <c r="O347" s="252"/>
      <c r="P347" s="252"/>
      <c r="Q347" s="252"/>
      <c r="R347" s="252"/>
      <c r="S347" s="252"/>
      <c r="T347" s="25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4" t="s">
        <v>199</v>
      </c>
      <c r="AU347" s="254" t="s">
        <v>81</v>
      </c>
      <c r="AV347" s="14" t="s">
        <v>81</v>
      </c>
      <c r="AW347" s="14" t="s">
        <v>33</v>
      </c>
      <c r="AX347" s="14" t="s">
        <v>72</v>
      </c>
      <c r="AY347" s="254" t="s">
        <v>187</v>
      </c>
    </row>
    <row r="348" s="13" customFormat="1">
      <c r="A348" s="13"/>
      <c r="B348" s="233"/>
      <c r="C348" s="234"/>
      <c r="D348" s="235" t="s">
        <v>199</v>
      </c>
      <c r="E348" s="236" t="s">
        <v>19</v>
      </c>
      <c r="F348" s="237" t="s">
        <v>1365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199</v>
      </c>
      <c r="AU348" s="243" t="s">
        <v>81</v>
      </c>
      <c r="AV348" s="13" t="s">
        <v>79</v>
      </c>
      <c r="AW348" s="13" t="s">
        <v>33</v>
      </c>
      <c r="AX348" s="13" t="s">
        <v>72</v>
      </c>
      <c r="AY348" s="243" t="s">
        <v>187</v>
      </c>
    </row>
    <row r="349" s="13" customFormat="1">
      <c r="A349" s="13"/>
      <c r="B349" s="233"/>
      <c r="C349" s="234"/>
      <c r="D349" s="235" t="s">
        <v>199</v>
      </c>
      <c r="E349" s="236" t="s">
        <v>19</v>
      </c>
      <c r="F349" s="237" t="s">
        <v>499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199</v>
      </c>
      <c r="AU349" s="243" t="s">
        <v>81</v>
      </c>
      <c r="AV349" s="13" t="s">
        <v>79</v>
      </c>
      <c r="AW349" s="13" t="s">
        <v>33</v>
      </c>
      <c r="AX349" s="13" t="s">
        <v>72</v>
      </c>
      <c r="AY349" s="243" t="s">
        <v>187</v>
      </c>
    </row>
    <row r="350" s="13" customFormat="1">
      <c r="A350" s="13"/>
      <c r="B350" s="233"/>
      <c r="C350" s="234"/>
      <c r="D350" s="235" t="s">
        <v>199</v>
      </c>
      <c r="E350" s="236" t="s">
        <v>19</v>
      </c>
      <c r="F350" s="237" t="s">
        <v>855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199</v>
      </c>
      <c r="AU350" s="243" t="s">
        <v>81</v>
      </c>
      <c r="AV350" s="13" t="s">
        <v>79</v>
      </c>
      <c r="AW350" s="13" t="s">
        <v>33</v>
      </c>
      <c r="AX350" s="13" t="s">
        <v>72</v>
      </c>
      <c r="AY350" s="243" t="s">
        <v>187</v>
      </c>
    </row>
    <row r="351" s="13" customFormat="1">
      <c r="A351" s="13"/>
      <c r="B351" s="233"/>
      <c r="C351" s="234"/>
      <c r="D351" s="235" t="s">
        <v>199</v>
      </c>
      <c r="E351" s="236" t="s">
        <v>19</v>
      </c>
      <c r="F351" s="237" t="s">
        <v>856</v>
      </c>
      <c r="G351" s="234"/>
      <c r="H351" s="236" t="s">
        <v>19</v>
      </c>
      <c r="I351" s="238"/>
      <c r="J351" s="234"/>
      <c r="K351" s="234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199</v>
      </c>
      <c r="AU351" s="243" t="s">
        <v>81</v>
      </c>
      <c r="AV351" s="13" t="s">
        <v>79</v>
      </c>
      <c r="AW351" s="13" t="s">
        <v>33</v>
      </c>
      <c r="AX351" s="13" t="s">
        <v>72</v>
      </c>
      <c r="AY351" s="243" t="s">
        <v>187</v>
      </c>
    </row>
    <row r="352" s="14" customFormat="1">
      <c r="A352" s="14"/>
      <c r="B352" s="244"/>
      <c r="C352" s="245"/>
      <c r="D352" s="235" t="s">
        <v>199</v>
      </c>
      <c r="E352" s="246" t="s">
        <v>19</v>
      </c>
      <c r="F352" s="247" t="s">
        <v>1137</v>
      </c>
      <c r="G352" s="245"/>
      <c r="H352" s="248">
        <v>11.471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199</v>
      </c>
      <c r="AU352" s="254" t="s">
        <v>81</v>
      </c>
      <c r="AV352" s="14" t="s">
        <v>81</v>
      </c>
      <c r="AW352" s="14" t="s">
        <v>33</v>
      </c>
      <c r="AX352" s="14" t="s">
        <v>72</v>
      </c>
      <c r="AY352" s="254" t="s">
        <v>187</v>
      </c>
    </row>
    <row r="353" s="15" customFormat="1">
      <c r="A353" s="15"/>
      <c r="B353" s="255"/>
      <c r="C353" s="256"/>
      <c r="D353" s="235" t="s">
        <v>199</v>
      </c>
      <c r="E353" s="257" t="s">
        <v>19</v>
      </c>
      <c r="F353" s="258" t="s">
        <v>210</v>
      </c>
      <c r="G353" s="256"/>
      <c r="H353" s="259">
        <v>38.215000000000003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5" t="s">
        <v>199</v>
      </c>
      <c r="AU353" s="265" t="s">
        <v>81</v>
      </c>
      <c r="AV353" s="15" t="s">
        <v>195</v>
      </c>
      <c r="AW353" s="15" t="s">
        <v>33</v>
      </c>
      <c r="AX353" s="15" t="s">
        <v>79</v>
      </c>
      <c r="AY353" s="265" t="s">
        <v>187</v>
      </c>
    </row>
    <row r="354" s="2" customFormat="1" ht="16.5" customHeight="1">
      <c r="A354" s="41"/>
      <c r="B354" s="42"/>
      <c r="C354" s="269" t="s">
        <v>761</v>
      </c>
      <c r="D354" s="269" t="s">
        <v>648</v>
      </c>
      <c r="E354" s="270" t="s">
        <v>863</v>
      </c>
      <c r="F354" s="271" t="s">
        <v>864</v>
      </c>
      <c r="G354" s="272" t="s">
        <v>193</v>
      </c>
      <c r="H354" s="273">
        <v>42.036999999999999</v>
      </c>
      <c r="I354" s="274"/>
      <c r="J354" s="275">
        <f>ROUND(I354*H354,2)</f>
        <v>0</v>
      </c>
      <c r="K354" s="271" t="s">
        <v>194</v>
      </c>
      <c r="L354" s="276"/>
      <c r="M354" s="277" t="s">
        <v>19</v>
      </c>
      <c r="N354" s="278" t="s">
        <v>43</v>
      </c>
      <c r="O354" s="87"/>
      <c r="P354" s="224">
        <f>O354*H354</f>
        <v>0</v>
      </c>
      <c r="Q354" s="224">
        <v>2.0000000000000002E-05</v>
      </c>
      <c r="R354" s="224">
        <f>Q354*H354</f>
        <v>0.00084074000000000009</v>
      </c>
      <c r="S354" s="224">
        <v>0</v>
      </c>
      <c r="T354" s="225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6" t="s">
        <v>745</v>
      </c>
      <c r="AT354" s="226" t="s">
        <v>648</v>
      </c>
      <c r="AU354" s="226" t="s">
        <v>81</v>
      </c>
      <c r="AY354" s="20" t="s">
        <v>187</v>
      </c>
      <c r="BE354" s="227">
        <f>IF(N354="základní",J354,0)</f>
        <v>0</v>
      </c>
      <c r="BF354" s="227">
        <f>IF(N354="snížená",J354,0)</f>
        <v>0</v>
      </c>
      <c r="BG354" s="227">
        <f>IF(N354="zákl. přenesená",J354,0)</f>
        <v>0</v>
      </c>
      <c r="BH354" s="227">
        <f>IF(N354="sníž. přenesená",J354,0)</f>
        <v>0</v>
      </c>
      <c r="BI354" s="227">
        <f>IF(N354="nulová",J354,0)</f>
        <v>0</v>
      </c>
      <c r="BJ354" s="20" t="s">
        <v>79</v>
      </c>
      <c r="BK354" s="227">
        <f>ROUND(I354*H354,2)</f>
        <v>0</v>
      </c>
      <c r="BL354" s="20" t="s">
        <v>265</v>
      </c>
      <c r="BM354" s="226" t="s">
        <v>1366</v>
      </c>
    </row>
    <row r="355" s="13" customFormat="1">
      <c r="A355" s="13"/>
      <c r="B355" s="233"/>
      <c r="C355" s="234"/>
      <c r="D355" s="235" t="s">
        <v>199</v>
      </c>
      <c r="E355" s="236" t="s">
        <v>19</v>
      </c>
      <c r="F355" s="237" t="s">
        <v>1361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199</v>
      </c>
      <c r="AU355" s="243" t="s">
        <v>81</v>
      </c>
      <c r="AV355" s="13" t="s">
        <v>79</v>
      </c>
      <c r="AW355" s="13" t="s">
        <v>33</v>
      </c>
      <c r="AX355" s="13" t="s">
        <v>72</v>
      </c>
      <c r="AY355" s="243" t="s">
        <v>187</v>
      </c>
    </row>
    <row r="356" s="13" customFormat="1">
      <c r="A356" s="13"/>
      <c r="B356" s="233"/>
      <c r="C356" s="234"/>
      <c r="D356" s="235" t="s">
        <v>199</v>
      </c>
      <c r="E356" s="236" t="s">
        <v>19</v>
      </c>
      <c r="F356" s="237" t="s">
        <v>495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199</v>
      </c>
      <c r="AU356" s="243" t="s">
        <v>81</v>
      </c>
      <c r="AV356" s="13" t="s">
        <v>79</v>
      </c>
      <c r="AW356" s="13" t="s">
        <v>33</v>
      </c>
      <c r="AX356" s="13" t="s">
        <v>72</v>
      </c>
      <c r="AY356" s="243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855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3" customFormat="1">
      <c r="A358" s="13"/>
      <c r="B358" s="233"/>
      <c r="C358" s="234"/>
      <c r="D358" s="235" t="s">
        <v>199</v>
      </c>
      <c r="E358" s="236" t="s">
        <v>19</v>
      </c>
      <c r="F358" s="237" t="s">
        <v>856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199</v>
      </c>
      <c r="AU358" s="243" t="s">
        <v>81</v>
      </c>
      <c r="AV358" s="13" t="s">
        <v>79</v>
      </c>
      <c r="AW358" s="13" t="s">
        <v>33</v>
      </c>
      <c r="AX358" s="13" t="s">
        <v>72</v>
      </c>
      <c r="AY358" s="243" t="s">
        <v>187</v>
      </c>
    </row>
    <row r="359" s="14" customFormat="1">
      <c r="A359" s="14"/>
      <c r="B359" s="244"/>
      <c r="C359" s="245"/>
      <c r="D359" s="235" t="s">
        <v>199</v>
      </c>
      <c r="E359" s="246" t="s">
        <v>19</v>
      </c>
      <c r="F359" s="247" t="s">
        <v>1097</v>
      </c>
      <c r="G359" s="245"/>
      <c r="H359" s="248">
        <v>6.9749999999999996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199</v>
      </c>
      <c r="AU359" s="254" t="s">
        <v>81</v>
      </c>
      <c r="AV359" s="14" t="s">
        <v>81</v>
      </c>
      <c r="AW359" s="14" t="s">
        <v>33</v>
      </c>
      <c r="AX359" s="14" t="s">
        <v>72</v>
      </c>
      <c r="AY359" s="254" t="s">
        <v>187</v>
      </c>
    </row>
    <row r="360" s="13" customFormat="1">
      <c r="A360" s="13"/>
      <c r="B360" s="233"/>
      <c r="C360" s="234"/>
      <c r="D360" s="235" t="s">
        <v>199</v>
      </c>
      <c r="E360" s="236" t="s">
        <v>19</v>
      </c>
      <c r="F360" s="237" t="s">
        <v>1362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199</v>
      </c>
      <c r="AU360" s="243" t="s">
        <v>81</v>
      </c>
      <c r="AV360" s="13" t="s">
        <v>79</v>
      </c>
      <c r="AW360" s="13" t="s">
        <v>33</v>
      </c>
      <c r="AX360" s="13" t="s">
        <v>72</v>
      </c>
      <c r="AY360" s="243" t="s">
        <v>187</v>
      </c>
    </row>
    <row r="361" s="13" customFormat="1">
      <c r="A361" s="13"/>
      <c r="B361" s="233"/>
      <c r="C361" s="234"/>
      <c r="D361" s="235" t="s">
        <v>199</v>
      </c>
      <c r="E361" s="236" t="s">
        <v>19</v>
      </c>
      <c r="F361" s="237" t="s">
        <v>495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199</v>
      </c>
      <c r="AU361" s="243" t="s">
        <v>81</v>
      </c>
      <c r="AV361" s="13" t="s">
        <v>79</v>
      </c>
      <c r="AW361" s="13" t="s">
        <v>33</v>
      </c>
      <c r="AX361" s="13" t="s">
        <v>72</v>
      </c>
      <c r="AY361" s="243" t="s">
        <v>187</v>
      </c>
    </row>
    <row r="362" s="13" customFormat="1">
      <c r="A362" s="13"/>
      <c r="B362" s="233"/>
      <c r="C362" s="234"/>
      <c r="D362" s="235" t="s">
        <v>199</v>
      </c>
      <c r="E362" s="236" t="s">
        <v>19</v>
      </c>
      <c r="F362" s="237" t="s">
        <v>855</v>
      </c>
      <c r="G362" s="234"/>
      <c r="H362" s="236" t="s">
        <v>19</v>
      </c>
      <c r="I362" s="238"/>
      <c r="J362" s="234"/>
      <c r="K362" s="234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199</v>
      </c>
      <c r="AU362" s="243" t="s">
        <v>81</v>
      </c>
      <c r="AV362" s="13" t="s">
        <v>79</v>
      </c>
      <c r="AW362" s="13" t="s">
        <v>33</v>
      </c>
      <c r="AX362" s="13" t="s">
        <v>72</v>
      </c>
      <c r="AY362" s="243" t="s">
        <v>187</v>
      </c>
    </row>
    <row r="363" s="13" customFormat="1">
      <c r="A363" s="13"/>
      <c r="B363" s="233"/>
      <c r="C363" s="234"/>
      <c r="D363" s="235" t="s">
        <v>199</v>
      </c>
      <c r="E363" s="236" t="s">
        <v>19</v>
      </c>
      <c r="F363" s="237" t="s">
        <v>856</v>
      </c>
      <c r="G363" s="234"/>
      <c r="H363" s="236" t="s">
        <v>19</v>
      </c>
      <c r="I363" s="238"/>
      <c r="J363" s="234"/>
      <c r="K363" s="234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199</v>
      </c>
      <c r="AU363" s="243" t="s">
        <v>81</v>
      </c>
      <c r="AV363" s="13" t="s">
        <v>79</v>
      </c>
      <c r="AW363" s="13" t="s">
        <v>33</v>
      </c>
      <c r="AX363" s="13" t="s">
        <v>72</v>
      </c>
      <c r="AY363" s="243" t="s">
        <v>187</v>
      </c>
    </row>
    <row r="364" s="14" customFormat="1">
      <c r="A364" s="14"/>
      <c r="B364" s="244"/>
      <c r="C364" s="245"/>
      <c r="D364" s="235" t="s">
        <v>199</v>
      </c>
      <c r="E364" s="246" t="s">
        <v>19</v>
      </c>
      <c r="F364" s="247" t="s">
        <v>606</v>
      </c>
      <c r="G364" s="245"/>
      <c r="H364" s="248">
        <v>9.0739999999999998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199</v>
      </c>
      <c r="AU364" s="254" t="s">
        <v>81</v>
      </c>
      <c r="AV364" s="14" t="s">
        <v>81</v>
      </c>
      <c r="AW364" s="14" t="s">
        <v>33</v>
      </c>
      <c r="AX364" s="14" t="s">
        <v>72</v>
      </c>
      <c r="AY364" s="254" t="s">
        <v>187</v>
      </c>
    </row>
    <row r="365" s="13" customFormat="1">
      <c r="A365" s="13"/>
      <c r="B365" s="233"/>
      <c r="C365" s="234"/>
      <c r="D365" s="235" t="s">
        <v>199</v>
      </c>
      <c r="E365" s="236" t="s">
        <v>19</v>
      </c>
      <c r="F365" s="237" t="s">
        <v>1363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199</v>
      </c>
      <c r="AU365" s="243" t="s">
        <v>81</v>
      </c>
      <c r="AV365" s="13" t="s">
        <v>79</v>
      </c>
      <c r="AW365" s="13" t="s">
        <v>33</v>
      </c>
      <c r="AX365" s="13" t="s">
        <v>72</v>
      </c>
      <c r="AY365" s="243" t="s">
        <v>187</v>
      </c>
    </row>
    <row r="366" s="13" customFormat="1">
      <c r="A366" s="13"/>
      <c r="B366" s="233"/>
      <c r="C366" s="234"/>
      <c r="D366" s="235" t="s">
        <v>199</v>
      </c>
      <c r="E366" s="236" t="s">
        <v>19</v>
      </c>
      <c r="F366" s="237" t="s">
        <v>497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199</v>
      </c>
      <c r="AU366" s="243" t="s">
        <v>81</v>
      </c>
      <c r="AV366" s="13" t="s">
        <v>79</v>
      </c>
      <c r="AW366" s="13" t="s">
        <v>33</v>
      </c>
      <c r="AX366" s="13" t="s">
        <v>72</v>
      </c>
      <c r="AY366" s="243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855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3" customFormat="1">
      <c r="A368" s="13"/>
      <c r="B368" s="233"/>
      <c r="C368" s="234"/>
      <c r="D368" s="235" t="s">
        <v>199</v>
      </c>
      <c r="E368" s="236" t="s">
        <v>19</v>
      </c>
      <c r="F368" s="237" t="s">
        <v>856</v>
      </c>
      <c r="G368" s="234"/>
      <c r="H368" s="236" t="s">
        <v>19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199</v>
      </c>
      <c r="AU368" s="243" t="s">
        <v>81</v>
      </c>
      <c r="AV368" s="13" t="s">
        <v>79</v>
      </c>
      <c r="AW368" s="13" t="s">
        <v>33</v>
      </c>
      <c r="AX368" s="13" t="s">
        <v>72</v>
      </c>
      <c r="AY368" s="243" t="s">
        <v>187</v>
      </c>
    </row>
    <row r="369" s="14" customFormat="1">
      <c r="A369" s="14"/>
      <c r="B369" s="244"/>
      <c r="C369" s="245"/>
      <c r="D369" s="235" t="s">
        <v>199</v>
      </c>
      <c r="E369" s="246" t="s">
        <v>19</v>
      </c>
      <c r="F369" s="247" t="s">
        <v>950</v>
      </c>
      <c r="G369" s="245"/>
      <c r="H369" s="248">
        <v>1.7250000000000001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199</v>
      </c>
      <c r="AU369" s="254" t="s">
        <v>81</v>
      </c>
      <c r="AV369" s="14" t="s">
        <v>81</v>
      </c>
      <c r="AW369" s="14" t="s">
        <v>33</v>
      </c>
      <c r="AX369" s="14" t="s">
        <v>72</v>
      </c>
      <c r="AY369" s="254" t="s">
        <v>187</v>
      </c>
    </row>
    <row r="370" s="13" customFormat="1">
      <c r="A370" s="13"/>
      <c r="B370" s="233"/>
      <c r="C370" s="234"/>
      <c r="D370" s="235" t="s">
        <v>199</v>
      </c>
      <c r="E370" s="236" t="s">
        <v>19</v>
      </c>
      <c r="F370" s="237" t="s">
        <v>1364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199</v>
      </c>
      <c r="AU370" s="243" t="s">
        <v>81</v>
      </c>
      <c r="AV370" s="13" t="s">
        <v>79</v>
      </c>
      <c r="AW370" s="13" t="s">
        <v>33</v>
      </c>
      <c r="AX370" s="13" t="s">
        <v>72</v>
      </c>
      <c r="AY370" s="243" t="s">
        <v>187</v>
      </c>
    </row>
    <row r="371" s="13" customFormat="1">
      <c r="A371" s="13"/>
      <c r="B371" s="233"/>
      <c r="C371" s="234"/>
      <c r="D371" s="235" t="s">
        <v>199</v>
      </c>
      <c r="E371" s="236" t="s">
        <v>19</v>
      </c>
      <c r="F371" s="237" t="s">
        <v>499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199</v>
      </c>
      <c r="AU371" s="243" t="s">
        <v>81</v>
      </c>
      <c r="AV371" s="13" t="s">
        <v>79</v>
      </c>
      <c r="AW371" s="13" t="s">
        <v>33</v>
      </c>
      <c r="AX371" s="13" t="s">
        <v>72</v>
      </c>
      <c r="AY371" s="243" t="s">
        <v>187</v>
      </c>
    </row>
    <row r="372" s="13" customFormat="1">
      <c r="A372" s="13"/>
      <c r="B372" s="233"/>
      <c r="C372" s="234"/>
      <c r="D372" s="235" t="s">
        <v>199</v>
      </c>
      <c r="E372" s="236" t="s">
        <v>19</v>
      </c>
      <c r="F372" s="237" t="s">
        <v>855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199</v>
      </c>
      <c r="AU372" s="243" t="s">
        <v>81</v>
      </c>
      <c r="AV372" s="13" t="s">
        <v>79</v>
      </c>
      <c r="AW372" s="13" t="s">
        <v>33</v>
      </c>
      <c r="AX372" s="13" t="s">
        <v>72</v>
      </c>
      <c r="AY372" s="243" t="s">
        <v>187</v>
      </c>
    </row>
    <row r="373" s="13" customFormat="1">
      <c r="A373" s="13"/>
      <c r="B373" s="233"/>
      <c r="C373" s="234"/>
      <c r="D373" s="235" t="s">
        <v>199</v>
      </c>
      <c r="E373" s="236" t="s">
        <v>19</v>
      </c>
      <c r="F373" s="237" t="s">
        <v>856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199</v>
      </c>
      <c r="AU373" s="243" t="s">
        <v>81</v>
      </c>
      <c r="AV373" s="13" t="s">
        <v>79</v>
      </c>
      <c r="AW373" s="13" t="s">
        <v>33</v>
      </c>
      <c r="AX373" s="13" t="s">
        <v>72</v>
      </c>
      <c r="AY373" s="243" t="s">
        <v>187</v>
      </c>
    </row>
    <row r="374" s="14" customFormat="1">
      <c r="A374" s="14"/>
      <c r="B374" s="244"/>
      <c r="C374" s="245"/>
      <c r="D374" s="235" t="s">
        <v>199</v>
      </c>
      <c r="E374" s="246" t="s">
        <v>19</v>
      </c>
      <c r="F374" s="247" t="s">
        <v>1135</v>
      </c>
      <c r="G374" s="245"/>
      <c r="H374" s="248">
        <v>8.9700000000000006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199</v>
      </c>
      <c r="AU374" s="254" t="s">
        <v>81</v>
      </c>
      <c r="AV374" s="14" t="s">
        <v>81</v>
      </c>
      <c r="AW374" s="14" t="s">
        <v>33</v>
      </c>
      <c r="AX374" s="14" t="s">
        <v>72</v>
      </c>
      <c r="AY374" s="254" t="s">
        <v>187</v>
      </c>
    </row>
    <row r="375" s="13" customFormat="1">
      <c r="A375" s="13"/>
      <c r="B375" s="233"/>
      <c r="C375" s="234"/>
      <c r="D375" s="235" t="s">
        <v>199</v>
      </c>
      <c r="E375" s="236" t="s">
        <v>19</v>
      </c>
      <c r="F375" s="237" t="s">
        <v>1365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199</v>
      </c>
      <c r="AU375" s="243" t="s">
        <v>81</v>
      </c>
      <c r="AV375" s="13" t="s">
        <v>79</v>
      </c>
      <c r="AW375" s="13" t="s">
        <v>33</v>
      </c>
      <c r="AX375" s="13" t="s">
        <v>72</v>
      </c>
      <c r="AY375" s="243" t="s">
        <v>187</v>
      </c>
    </row>
    <row r="376" s="13" customFormat="1">
      <c r="A376" s="13"/>
      <c r="B376" s="233"/>
      <c r="C376" s="234"/>
      <c r="D376" s="235" t="s">
        <v>199</v>
      </c>
      <c r="E376" s="236" t="s">
        <v>19</v>
      </c>
      <c r="F376" s="237" t="s">
        <v>499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199</v>
      </c>
      <c r="AU376" s="243" t="s">
        <v>81</v>
      </c>
      <c r="AV376" s="13" t="s">
        <v>79</v>
      </c>
      <c r="AW376" s="13" t="s">
        <v>33</v>
      </c>
      <c r="AX376" s="13" t="s">
        <v>72</v>
      </c>
      <c r="AY376" s="243" t="s">
        <v>187</v>
      </c>
    </row>
    <row r="377" s="13" customFormat="1">
      <c r="A377" s="13"/>
      <c r="B377" s="233"/>
      <c r="C377" s="234"/>
      <c r="D377" s="235" t="s">
        <v>199</v>
      </c>
      <c r="E377" s="236" t="s">
        <v>19</v>
      </c>
      <c r="F377" s="237" t="s">
        <v>855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199</v>
      </c>
      <c r="AU377" s="243" t="s">
        <v>81</v>
      </c>
      <c r="AV377" s="13" t="s">
        <v>79</v>
      </c>
      <c r="AW377" s="13" t="s">
        <v>33</v>
      </c>
      <c r="AX377" s="13" t="s">
        <v>72</v>
      </c>
      <c r="AY377" s="243" t="s">
        <v>187</v>
      </c>
    </row>
    <row r="378" s="13" customFormat="1">
      <c r="A378" s="13"/>
      <c r="B378" s="233"/>
      <c r="C378" s="234"/>
      <c r="D378" s="235" t="s">
        <v>199</v>
      </c>
      <c r="E378" s="236" t="s">
        <v>19</v>
      </c>
      <c r="F378" s="237" t="s">
        <v>856</v>
      </c>
      <c r="G378" s="234"/>
      <c r="H378" s="236" t="s">
        <v>19</v>
      </c>
      <c r="I378" s="238"/>
      <c r="J378" s="234"/>
      <c r="K378" s="234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199</v>
      </c>
      <c r="AU378" s="243" t="s">
        <v>81</v>
      </c>
      <c r="AV378" s="13" t="s">
        <v>79</v>
      </c>
      <c r="AW378" s="13" t="s">
        <v>33</v>
      </c>
      <c r="AX378" s="13" t="s">
        <v>72</v>
      </c>
      <c r="AY378" s="243" t="s">
        <v>187</v>
      </c>
    </row>
    <row r="379" s="14" customFormat="1">
      <c r="A379" s="14"/>
      <c r="B379" s="244"/>
      <c r="C379" s="245"/>
      <c r="D379" s="235" t="s">
        <v>199</v>
      </c>
      <c r="E379" s="246" t="s">
        <v>19</v>
      </c>
      <c r="F379" s="247" t="s">
        <v>1137</v>
      </c>
      <c r="G379" s="245"/>
      <c r="H379" s="248">
        <v>11.471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199</v>
      </c>
      <c r="AU379" s="254" t="s">
        <v>81</v>
      </c>
      <c r="AV379" s="14" t="s">
        <v>81</v>
      </c>
      <c r="AW379" s="14" t="s">
        <v>33</v>
      </c>
      <c r="AX379" s="14" t="s">
        <v>72</v>
      </c>
      <c r="AY379" s="254" t="s">
        <v>187</v>
      </c>
    </row>
    <row r="380" s="15" customFormat="1">
      <c r="A380" s="15"/>
      <c r="B380" s="255"/>
      <c r="C380" s="256"/>
      <c r="D380" s="235" t="s">
        <v>199</v>
      </c>
      <c r="E380" s="257" t="s">
        <v>19</v>
      </c>
      <c r="F380" s="258" t="s">
        <v>210</v>
      </c>
      <c r="G380" s="256"/>
      <c r="H380" s="259">
        <v>38.215000000000003</v>
      </c>
      <c r="I380" s="260"/>
      <c r="J380" s="256"/>
      <c r="K380" s="256"/>
      <c r="L380" s="261"/>
      <c r="M380" s="262"/>
      <c r="N380" s="263"/>
      <c r="O380" s="263"/>
      <c r="P380" s="263"/>
      <c r="Q380" s="263"/>
      <c r="R380" s="263"/>
      <c r="S380" s="263"/>
      <c r="T380" s="264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5" t="s">
        <v>199</v>
      </c>
      <c r="AU380" s="265" t="s">
        <v>81</v>
      </c>
      <c r="AV380" s="15" t="s">
        <v>195</v>
      </c>
      <c r="AW380" s="15" t="s">
        <v>33</v>
      </c>
      <c r="AX380" s="15" t="s">
        <v>79</v>
      </c>
      <c r="AY380" s="265" t="s">
        <v>187</v>
      </c>
    </row>
    <row r="381" s="14" customFormat="1">
      <c r="A381" s="14"/>
      <c r="B381" s="244"/>
      <c r="C381" s="245"/>
      <c r="D381" s="235" t="s">
        <v>199</v>
      </c>
      <c r="E381" s="245"/>
      <c r="F381" s="247" t="s">
        <v>1139</v>
      </c>
      <c r="G381" s="245"/>
      <c r="H381" s="248">
        <v>42.036999999999999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199</v>
      </c>
      <c r="AU381" s="254" t="s">
        <v>81</v>
      </c>
      <c r="AV381" s="14" t="s">
        <v>81</v>
      </c>
      <c r="AW381" s="14" t="s">
        <v>4</v>
      </c>
      <c r="AX381" s="14" t="s">
        <v>79</v>
      </c>
      <c r="AY381" s="254" t="s">
        <v>187</v>
      </c>
    </row>
    <row r="382" s="2" customFormat="1" ht="24.15" customHeight="1">
      <c r="A382" s="41"/>
      <c r="B382" s="42"/>
      <c r="C382" s="215" t="s">
        <v>7</v>
      </c>
      <c r="D382" s="215" t="s">
        <v>190</v>
      </c>
      <c r="E382" s="216" t="s">
        <v>868</v>
      </c>
      <c r="F382" s="217" t="s">
        <v>869</v>
      </c>
      <c r="G382" s="218" t="s">
        <v>193</v>
      </c>
      <c r="H382" s="219">
        <v>12.57</v>
      </c>
      <c r="I382" s="220"/>
      <c r="J382" s="221">
        <f>ROUND(I382*H382,2)</f>
        <v>0</v>
      </c>
      <c r="K382" s="217" t="s">
        <v>194</v>
      </c>
      <c r="L382" s="47"/>
      <c r="M382" s="222" t="s">
        <v>19</v>
      </c>
      <c r="N382" s="223" t="s">
        <v>43</v>
      </c>
      <c r="O382" s="87"/>
      <c r="P382" s="224">
        <f>O382*H382</f>
        <v>0</v>
      </c>
      <c r="Q382" s="224">
        <v>0</v>
      </c>
      <c r="R382" s="224">
        <f>Q382*H382</f>
        <v>0</v>
      </c>
      <c r="S382" s="224">
        <v>3.0000000000000001E-05</v>
      </c>
      <c r="T382" s="225">
        <f>S382*H382</f>
        <v>0.0003771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6" t="s">
        <v>265</v>
      </c>
      <c r="AT382" s="226" t="s">
        <v>190</v>
      </c>
      <c r="AU382" s="226" t="s">
        <v>81</v>
      </c>
      <c r="AY382" s="20" t="s">
        <v>187</v>
      </c>
      <c r="BE382" s="227">
        <f>IF(N382="základní",J382,0)</f>
        <v>0</v>
      </c>
      <c r="BF382" s="227">
        <f>IF(N382="snížená",J382,0)</f>
        <v>0</v>
      </c>
      <c r="BG382" s="227">
        <f>IF(N382="zákl. přenesená",J382,0)</f>
        <v>0</v>
      </c>
      <c r="BH382" s="227">
        <f>IF(N382="sníž. přenesená",J382,0)</f>
        <v>0</v>
      </c>
      <c r="BI382" s="227">
        <f>IF(N382="nulová",J382,0)</f>
        <v>0</v>
      </c>
      <c r="BJ382" s="20" t="s">
        <v>79</v>
      </c>
      <c r="BK382" s="227">
        <f>ROUND(I382*H382,2)</f>
        <v>0</v>
      </c>
      <c r="BL382" s="20" t="s">
        <v>265</v>
      </c>
      <c r="BM382" s="226" t="s">
        <v>1367</v>
      </c>
    </row>
    <row r="383" s="2" customFormat="1">
      <c r="A383" s="41"/>
      <c r="B383" s="42"/>
      <c r="C383" s="43"/>
      <c r="D383" s="228" t="s">
        <v>197</v>
      </c>
      <c r="E383" s="43"/>
      <c r="F383" s="229" t="s">
        <v>871</v>
      </c>
      <c r="G383" s="43"/>
      <c r="H383" s="43"/>
      <c r="I383" s="230"/>
      <c r="J383" s="43"/>
      <c r="K383" s="43"/>
      <c r="L383" s="47"/>
      <c r="M383" s="231"/>
      <c r="N383" s="232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197</v>
      </c>
      <c r="AU383" s="20" t="s">
        <v>81</v>
      </c>
    </row>
    <row r="384" s="13" customFormat="1">
      <c r="A384" s="13"/>
      <c r="B384" s="233"/>
      <c r="C384" s="234"/>
      <c r="D384" s="235" t="s">
        <v>199</v>
      </c>
      <c r="E384" s="236" t="s">
        <v>19</v>
      </c>
      <c r="F384" s="237" t="s">
        <v>1368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199</v>
      </c>
      <c r="AU384" s="243" t="s">
        <v>81</v>
      </c>
      <c r="AV384" s="13" t="s">
        <v>79</v>
      </c>
      <c r="AW384" s="13" t="s">
        <v>33</v>
      </c>
      <c r="AX384" s="13" t="s">
        <v>72</v>
      </c>
      <c r="AY384" s="243" t="s">
        <v>187</v>
      </c>
    </row>
    <row r="385" s="13" customFormat="1">
      <c r="A385" s="13"/>
      <c r="B385" s="233"/>
      <c r="C385" s="234"/>
      <c r="D385" s="235" t="s">
        <v>199</v>
      </c>
      <c r="E385" s="236" t="s">
        <v>19</v>
      </c>
      <c r="F385" s="237" t="s">
        <v>495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199</v>
      </c>
      <c r="AU385" s="243" t="s">
        <v>81</v>
      </c>
      <c r="AV385" s="13" t="s">
        <v>79</v>
      </c>
      <c r="AW385" s="13" t="s">
        <v>33</v>
      </c>
      <c r="AX385" s="13" t="s">
        <v>72</v>
      </c>
      <c r="AY385" s="243" t="s">
        <v>187</v>
      </c>
    </row>
    <row r="386" s="13" customFormat="1">
      <c r="A386" s="13"/>
      <c r="B386" s="233"/>
      <c r="C386" s="234"/>
      <c r="D386" s="235" t="s">
        <v>199</v>
      </c>
      <c r="E386" s="236" t="s">
        <v>19</v>
      </c>
      <c r="F386" s="237" t="s">
        <v>855</v>
      </c>
      <c r="G386" s="234"/>
      <c r="H386" s="236" t="s">
        <v>19</v>
      </c>
      <c r="I386" s="238"/>
      <c r="J386" s="234"/>
      <c r="K386" s="234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199</v>
      </c>
      <c r="AU386" s="243" t="s">
        <v>81</v>
      </c>
      <c r="AV386" s="13" t="s">
        <v>79</v>
      </c>
      <c r="AW386" s="13" t="s">
        <v>33</v>
      </c>
      <c r="AX386" s="13" t="s">
        <v>72</v>
      </c>
      <c r="AY386" s="243" t="s">
        <v>187</v>
      </c>
    </row>
    <row r="387" s="13" customFormat="1">
      <c r="A387" s="13"/>
      <c r="B387" s="233"/>
      <c r="C387" s="234"/>
      <c r="D387" s="235" t="s">
        <v>199</v>
      </c>
      <c r="E387" s="236" t="s">
        <v>19</v>
      </c>
      <c r="F387" s="237" t="s">
        <v>1142</v>
      </c>
      <c r="G387" s="234"/>
      <c r="H387" s="236" t="s">
        <v>19</v>
      </c>
      <c r="I387" s="238"/>
      <c r="J387" s="234"/>
      <c r="K387" s="234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199</v>
      </c>
      <c r="AU387" s="243" t="s">
        <v>81</v>
      </c>
      <c r="AV387" s="13" t="s">
        <v>79</v>
      </c>
      <c r="AW387" s="13" t="s">
        <v>33</v>
      </c>
      <c r="AX387" s="13" t="s">
        <v>72</v>
      </c>
      <c r="AY387" s="243" t="s">
        <v>187</v>
      </c>
    </row>
    <row r="388" s="14" customFormat="1">
      <c r="A388" s="14"/>
      <c r="B388" s="244"/>
      <c r="C388" s="245"/>
      <c r="D388" s="235" t="s">
        <v>199</v>
      </c>
      <c r="E388" s="246" t="s">
        <v>19</v>
      </c>
      <c r="F388" s="247" t="s">
        <v>1143</v>
      </c>
      <c r="G388" s="245"/>
      <c r="H388" s="248">
        <v>1.44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199</v>
      </c>
      <c r="AU388" s="254" t="s">
        <v>81</v>
      </c>
      <c r="AV388" s="14" t="s">
        <v>81</v>
      </c>
      <c r="AW388" s="14" t="s">
        <v>33</v>
      </c>
      <c r="AX388" s="14" t="s">
        <v>72</v>
      </c>
      <c r="AY388" s="254" t="s">
        <v>187</v>
      </c>
    </row>
    <row r="389" s="13" customFormat="1">
      <c r="A389" s="13"/>
      <c r="B389" s="233"/>
      <c r="C389" s="234"/>
      <c r="D389" s="235" t="s">
        <v>199</v>
      </c>
      <c r="E389" s="236" t="s">
        <v>19</v>
      </c>
      <c r="F389" s="237" t="s">
        <v>1369</v>
      </c>
      <c r="G389" s="234"/>
      <c r="H389" s="236" t="s">
        <v>19</v>
      </c>
      <c r="I389" s="238"/>
      <c r="J389" s="234"/>
      <c r="K389" s="234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199</v>
      </c>
      <c r="AU389" s="243" t="s">
        <v>81</v>
      </c>
      <c r="AV389" s="13" t="s">
        <v>79</v>
      </c>
      <c r="AW389" s="13" t="s">
        <v>33</v>
      </c>
      <c r="AX389" s="13" t="s">
        <v>72</v>
      </c>
      <c r="AY389" s="243" t="s">
        <v>187</v>
      </c>
    </row>
    <row r="390" s="13" customFormat="1">
      <c r="A390" s="13"/>
      <c r="B390" s="233"/>
      <c r="C390" s="234"/>
      <c r="D390" s="235" t="s">
        <v>199</v>
      </c>
      <c r="E390" s="236" t="s">
        <v>19</v>
      </c>
      <c r="F390" s="237" t="s">
        <v>499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199</v>
      </c>
      <c r="AU390" s="243" t="s">
        <v>81</v>
      </c>
      <c r="AV390" s="13" t="s">
        <v>79</v>
      </c>
      <c r="AW390" s="13" t="s">
        <v>33</v>
      </c>
      <c r="AX390" s="13" t="s">
        <v>72</v>
      </c>
      <c r="AY390" s="243" t="s">
        <v>187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855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3" customFormat="1">
      <c r="A392" s="13"/>
      <c r="B392" s="233"/>
      <c r="C392" s="234"/>
      <c r="D392" s="235" t="s">
        <v>199</v>
      </c>
      <c r="E392" s="236" t="s">
        <v>19</v>
      </c>
      <c r="F392" s="237" t="s">
        <v>1142</v>
      </c>
      <c r="G392" s="234"/>
      <c r="H392" s="236" t="s">
        <v>19</v>
      </c>
      <c r="I392" s="238"/>
      <c r="J392" s="234"/>
      <c r="K392" s="234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199</v>
      </c>
      <c r="AU392" s="243" t="s">
        <v>81</v>
      </c>
      <c r="AV392" s="13" t="s">
        <v>79</v>
      </c>
      <c r="AW392" s="13" t="s">
        <v>33</v>
      </c>
      <c r="AX392" s="13" t="s">
        <v>72</v>
      </c>
      <c r="AY392" s="243" t="s">
        <v>187</v>
      </c>
    </row>
    <row r="393" s="14" customFormat="1">
      <c r="A393" s="14"/>
      <c r="B393" s="244"/>
      <c r="C393" s="245"/>
      <c r="D393" s="235" t="s">
        <v>199</v>
      </c>
      <c r="E393" s="246" t="s">
        <v>19</v>
      </c>
      <c r="F393" s="247" t="s">
        <v>1143</v>
      </c>
      <c r="G393" s="245"/>
      <c r="H393" s="248">
        <v>1.44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199</v>
      </c>
      <c r="AU393" s="254" t="s">
        <v>81</v>
      </c>
      <c r="AV393" s="14" t="s">
        <v>81</v>
      </c>
      <c r="AW393" s="14" t="s">
        <v>33</v>
      </c>
      <c r="AX393" s="14" t="s">
        <v>72</v>
      </c>
      <c r="AY393" s="254" t="s">
        <v>187</v>
      </c>
    </row>
    <row r="394" s="16" customFormat="1">
      <c r="A394" s="16"/>
      <c r="B394" s="279"/>
      <c r="C394" s="280"/>
      <c r="D394" s="235" t="s">
        <v>199</v>
      </c>
      <c r="E394" s="281" t="s">
        <v>19</v>
      </c>
      <c r="F394" s="282" t="s">
        <v>763</v>
      </c>
      <c r="G394" s="280"/>
      <c r="H394" s="283">
        <v>2.8799999999999999</v>
      </c>
      <c r="I394" s="284"/>
      <c r="J394" s="280"/>
      <c r="K394" s="280"/>
      <c r="L394" s="285"/>
      <c r="M394" s="286"/>
      <c r="N394" s="287"/>
      <c r="O394" s="287"/>
      <c r="P394" s="287"/>
      <c r="Q394" s="287"/>
      <c r="R394" s="287"/>
      <c r="S394" s="287"/>
      <c r="T394" s="288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T394" s="289" t="s">
        <v>199</v>
      </c>
      <c r="AU394" s="289" t="s">
        <v>81</v>
      </c>
      <c r="AV394" s="16" t="s">
        <v>230</v>
      </c>
      <c r="AW394" s="16" t="s">
        <v>33</v>
      </c>
      <c r="AX394" s="16" t="s">
        <v>72</v>
      </c>
      <c r="AY394" s="289" t="s">
        <v>187</v>
      </c>
    </row>
    <row r="395" s="13" customFormat="1">
      <c r="A395" s="13"/>
      <c r="B395" s="233"/>
      <c r="C395" s="234"/>
      <c r="D395" s="235" t="s">
        <v>199</v>
      </c>
      <c r="E395" s="236" t="s">
        <v>19</v>
      </c>
      <c r="F395" s="237" t="s">
        <v>1370</v>
      </c>
      <c r="G395" s="234"/>
      <c r="H395" s="236" t="s">
        <v>19</v>
      </c>
      <c r="I395" s="238"/>
      <c r="J395" s="234"/>
      <c r="K395" s="234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199</v>
      </c>
      <c r="AU395" s="243" t="s">
        <v>81</v>
      </c>
      <c r="AV395" s="13" t="s">
        <v>79</v>
      </c>
      <c r="AW395" s="13" t="s">
        <v>33</v>
      </c>
      <c r="AX395" s="13" t="s">
        <v>72</v>
      </c>
      <c r="AY395" s="243" t="s">
        <v>187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495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3" customFormat="1">
      <c r="A397" s="13"/>
      <c r="B397" s="233"/>
      <c r="C397" s="234"/>
      <c r="D397" s="235" t="s">
        <v>199</v>
      </c>
      <c r="E397" s="236" t="s">
        <v>19</v>
      </c>
      <c r="F397" s="237" t="s">
        <v>855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199</v>
      </c>
      <c r="AU397" s="243" t="s">
        <v>81</v>
      </c>
      <c r="AV397" s="13" t="s">
        <v>79</v>
      </c>
      <c r="AW397" s="13" t="s">
        <v>33</v>
      </c>
      <c r="AX397" s="13" t="s">
        <v>72</v>
      </c>
      <c r="AY397" s="243" t="s">
        <v>187</v>
      </c>
    </row>
    <row r="398" s="13" customFormat="1">
      <c r="A398" s="13"/>
      <c r="B398" s="233"/>
      <c r="C398" s="234"/>
      <c r="D398" s="235" t="s">
        <v>199</v>
      </c>
      <c r="E398" s="236" t="s">
        <v>19</v>
      </c>
      <c r="F398" s="237" t="s">
        <v>873</v>
      </c>
      <c r="G398" s="234"/>
      <c r="H398" s="236" t="s">
        <v>19</v>
      </c>
      <c r="I398" s="238"/>
      <c r="J398" s="234"/>
      <c r="K398" s="234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199</v>
      </c>
      <c r="AU398" s="243" t="s">
        <v>81</v>
      </c>
      <c r="AV398" s="13" t="s">
        <v>79</v>
      </c>
      <c r="AW398" s="13" t="s">
        <v>33</v>
      </c>
      <c r="AX398" s="13" t="s">
        <v>72</v>
      </c>
      <c r="AY398" s="243" t="s">
        <v>187</v>
      </c>
    </row>
    <row r="399" s="14" customFormat="1">
      <c r="A399" s="14"/>
      <c r="B399" s="244"/>
      <c r="C399" s="245"/>
      <c r="D399" s="235" t="s">
        <v>199</v>
      </c>
      <c r="E399" s="246" t="s">
        <v>19</v>
      </c>
      <c r="F399" s="247" t="s">
        <v>1046</v>
      </c>
      <c r="G399" s="245"/>
      <c r="H399" s="248">
        <v>2.9550000000000001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199</v>
      </c>
      <c r="AU399" s="254" t="s">
        <v>81</v>
      </c>
      <c r="AV399" s="14" t="s">
        <v>81</v>
      </c>
      <c r="AW399" s="14" t="s">
        <v>33</v>
      </c>
      <c r="AX399" s="14" t="s">
        <v>72</v>
      </c>
      <c r="AY399" s="254" t="s">
        <v>187</v>
      </c>
    </row>
    <row r="400" s="13" customFormat="1">
      <c r="A400" s="13"/>
      <c r="B400" s="233"/>
      <c r="C400" s="234"/>
      <c r="D400" s="235" t="s">
        <v>199</v>
      </c>
      <c r="E400" s="236" t="s">
        <v>19</v>
      </c>
      <c r="F400" s="237" t="s">
        <v>1371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199</v>
      </c>
      <c r="AU400" s="243" t="s">
        <v>81</v>
      </c>
      <c r="AV400" s="13" t="s">
        <v>79</v>
      </c>
      <c r="AW400" s="13" t="s">
        <v>33</v>
      </c>
      <c r="AX400" s="13" t="s">
        <v>72</v>
      </c>
      <c r="AY400" s="243" t="s">
        <v>187</v>
      </c>
    </row>
    <row r="401" s="13" customFormat="1">
      <c r="A401" s="13"/>
      <c r="B401" s="233"/>
      <c r="C401" s="234"/>
      <c r="D401" s="235" t="s">
        <v>199</v>
      </c>
      <c r="E401" s="236" t="s">
        <v>19</v>
      </c>
      <c r="F401" s="237" t="s">
        <v>495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199</v>
      </c>
      <c r="AU401" s="243" t="s">
        <v>81</v>
      </c>
      <c r="AV401" s="13" t="s">
        <v>79</v>
      </c>
      <c r="AW401" s="13" t="s">
        <v>33</v>
      </c>
      <c r="AX401" s="13" t="s">
        <v>72</v>
      </c>
      <c r="AY401" s="243" t="s">
        <v>187</v>
      </c>
    </row>
    <row r="402" s="13" customFormat="1">
      <c r="A402" s="13"/>
      <c r="B402" s="233"/>
      <c r="C402" s="234"/>
      <c r="D402" s="235" t="s">
        <v>199</v>
      </c>
      <c r="E402" s="236" t="s">
        <v>19</v>
      </c>
      <c r="F402" s="237" t="s">
        <v>855</v>
      </c>
      <c r="G402" s="234"/>
      <c r="H402" s="236" t="s">
        <v>19</v>
      </c>
      <c r="I402" s="238"/>
      <c r="J402" s="234"/>
      <c r="K402" s="234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199</v>
      </c>
      <c r="AU402" s="243" t="s">
        <v>81</v>
      </c>
      <c r="AV402" s="13" t="s">
        <v>79</v>
      </c>
      <c r="AW402" s="13" t="s">
        <v>33</v>
      </c>
      <c r="AX402" s="13" t="s">
        <v>72</v>
      </c>
      <c r="AY402" s="243" t="s">
        <v>187</v>
      </c>
    </row>
    <row r="403" s="13" customFormat="1">
      <c r="A403" s="13"/>
      <c r="B403" s="233"/>
      <c r="C403" s="234"/>
      <c r="D403" s="235" t="s">
        <v>199</v>
      </c>
      <c r="E403" s="236" t="s">
        <v>19</v>
      </c>
      <c r="F403" s="237" t="s">
        <v>873</v>
      </c>
      <c r="G403" s="234"/>
      <c r="H403" s="236" t="s">
        <v>19</v>
      </c>
      <c r="I403" s="238"/>
      <c r="J403" s="234"/>
      <c r="K403" s="234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199</v>
      </c>
      <c r="AU403" s="243" t="s">
        <v>81</v>
      </c>
      <c r="AV403" s="13" t="s">
        <v>79</v>
      </c>
      <c r="AW403" s="13" t="s">
        <v>33</v>
      </c>
      <c r="AX403" s="13" t="s">
        <v>72</v>
      </c>
      <c r="AY403" s="243" t="s">
        <v>187</v>
      </c>
    </row>
    <row r="404" s="14" customFormat="1">
      <c r="A404" s="14"/>
      <c r="B404" s="244"/>
      <c r="C404" s="245"/>
      <c r="D404" s="235" t="s">
        <v>199</v>
      </c>
      <c r="E404" s="246" t="s">
        <v>19</v>
      </c>
      <c r="F404" s="247" t="s">
        <v>1147</v>
      </c>
      <c r="G404" s="245"/>
      <c r="H404" s="248">
        <v>1.8899999999999999</v>
      </c>
      <c r="I404" s="249"/>
      <c r="J404" s="245"/>
      <c r="K404" s="245"/>
      <c r="L404" s="250"/>
      <c r="M404" s="251"/>
      <c r="N404" s="252"/>
      <c r="O404" s="252"/>
      <c r="P404" s="252"/>
      <c r="Q404" s="252"/>
      <c r="R404" s="252"/>
      <c r="S404" s="252"/>
      <c r="T404" s="25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4" t="s">
        <v>199</v>
      </c>
      <c r="AU404" s="254" t="s">
        <v>81</v>
      </c>
      <c r="AV404" s="14" t="s">
        <v>81</v>
      </c>
      <c r="AW404" s="14" t="s">
        <v>33</v>
      </c>
      <c r="AX404" s="14" t="s">
        <v>72</v>
      </c>
      <c r="AY404" s="254" t="s">
        <v>187</v>
      </c>
    </row>
    <row r="405" s="13" customFormat="1">
      <c r="A405" s="13"/>
      <c r="B405" s="233"/>
      <c r="C405" s="234"/>
      <c r="D405" s="235" t="s">
        <v>199</v>
      </c>
      <c r="E405" s="236" t="s">
        <v>19</v>
      </c>
      <c r="F405" s="237" t="s">
        <v>1372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199</v>
      </c>
      <c r="AU405" s="243" t="s">
        <v>81</v>
      </c>
      <c r="AV405" s="13" t="s">
        <v>79</v>
      </c>
      <c r="AW405" s="13" t="s">
        <v>33</v>
      </c>
      <c r="AX405" s="13" t="s">
        <v>72</v>
      </c>
      <c r="AY405" s="243" t="s">
        <v>187</v>
      </c>
    </row>
    <row r="406" s="13" customFormat="1">
      <c r="A406" s="13"/>
      <c r="B406" s="233"/>
      <c r="C406" s="234"/>
      <c r="D406" s="235" t="s">
        <v>199</v>
      </c>
      <c r="E406" s="236" t="s">
        <v>19</v>
      </c>
      <c r="F406" s="237" t="s">
        <v>497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199</v>
      </c>
      <c r="AU406" s="243" t="s">
        <v>81</v>
      </c>
      <c r="AV406" s="13" t="s">
        <v>79</v>
      </c>
      <c r="AW406" s="13" t="s">
        <v>33</v>
      </c>
      <c r="AX406" s="13" t="s">
        <v>72</v>
      </c>
      <c r="AY406" s="243" t="s">
        <v>187</v>
      </c>
    </row>
    <row r="407" s="13" customFormat="1">
      <c r="A407" s="13"/>
      <c r="B407" s="233"/>
      <c r="C407" s="234"/>
      <c r="D407" s="235" t="s">
        <v>199</v>
      </c>
      <c r="E407" s="236" t="s">
        <v>19</v>
      </c>
      <c r="F407" s="237" t="s">
        <v>855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199</v>
      </c>
      <c r="AU407" s="243" t="s">
        <v>81</v>
      </c>
      <c r="AV407" s="13" t="s">
        <v>79</v>
      </c>
      <c r="AW407" s="13" t="s">
        <v>33</v>
      </c>
      <c r="AX407" s="13" t="s">
        <v>72</v>
      </c>
      <c r="AY407" s="243" t="s">
        <v>187</v>
      </c>
    </row>
    <row r="408" s="13" customFormat="1">
      <c r="A408" s="13"/>
      <c r="B408" s="233"/>
      <c r="C408" s="234"/>
      <c r="D408" s="235" t="s">
        <v>199</v>
      </c>
      <c r="E408" s="236" t="s">
        <v>19</v>
      </c>
      <c r="F408" s="237" t="s">
        <v>873</v>
      </c>
      <c r="G408" s="234"/>
      <c r="H408" s="236" t="s">
        <v>19</v>
      </c>
      <c r="I408" s="238"/>
      <c r="J408" s="234"/>
      <c r="K408" s="234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199</v>
      </c>
      <c r="AU408" s="243" t="s">
        <v>81</v>
      </c>
      <c r="AV408" s="13" t="s">
        <v>79</v>
      </c>
      <c r="AW408" s="13" t="s">
        <v>33</v>
      </c>
      <c r="AX408" s="13" t="s">
        <v>72</v>
      </c>
      <c r="AY408" s="243" t="s">
        <v>187</v>
      </c>
    </row>
    <row r="409" s="14" customFormat="1">
      <c r="A409" s="14"/>
      <c r="B409" s="244"/>
      <c r="C409" s="245"/>
      <c r="D409" s="235" t="s">
        <v>199</v>
      </c>
      <c r="E409" s="246" t="s">
        <v>19</v>
      </c>
      <c r="F409" s="247" t="s">
        <v>209</v>
      </c>
      <c r="G409" s="245"/>
      <c r="H409" s="248">
        <v>1.1819999999999999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199</v>
      </c>
      <c r="AU409" s="254" t="s">
        <v>81</v>
      </c>
      <c r="AV409" s="14" t="s">
        <v>81</v>
      </c>
      <c r="AW409" s="14" t="s">
        <v>33</v>
      </c>
      <c r="AX409" s="14" t="s">
        <v>72</v>
      </c>
      <c r="AY409" s="254" t="s">
        <v>187</v>
      </c>
    </row>
    <row r="410" s="13" customFormat="1">
      <c r="A410" s="13"/>
      <c r="B410" s="233"/>
      <c r="C410" s="234"/>
      <c r="D410" s="235" t="s">
        <v>199</v>
      </c>
      <c r="E410" s="236" t="s">
        <v>19</v>
      </c>
      <c r="F410" s="237" t="s">
        <v>1373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199</v>
      </c>
      <c r="AU410" s="243" t="s">
        <v>81</v>
      </c>
      <c r="AV410" s="13" t="s">
        <v>79</v>
      </c>
      <c r="AW410" s="13" t="s">
        <v>33</v>
      </c>
      <c r="AX410" s="13" t="s">
        <v>72</v>
      </c>
      <c r="AY410" s="243" t="s">
        <v>187</v>
      </c>
    </row>
    <row r="411" s="13" customFormat="1">
      <c r="A411" s="13"/>
      <c r="B411" s="233"/>
      <c r="C411" s="234"/>
      <c r="D411" s="235" t="s">
        <v>199</v>
      </c>
      <c r="E411" s="236" t="s">
        <v>19</v>
      </c>
      <c r="F411" s="237" t="s">
        <v>499</v>
      </c>
      <c r="G411" s="234"/>
      <c r="H411" s="236" t="s">
        <v>19</v>
      </c>
      <c r="I411" s="238"/>
      <c r="J411" s="234"/>
      <c r="K411" s="234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199</v>
      </c>
      <c r="AU411" s="243" t="s">
        <v>81</v>
      </c>
      <c r="AV411" s="13" t="s">
        <v>79</v>
      </c>
      <c r="AW411" s="13" t="s">
        <v>33</v>
      </c>
      <c r="AX411" s="13" t="s">
        <v>72</v>
      </c>
      <c r="AY411" s="243" t="s">
        <v>187</v>
      </c>
    </row>
    <row r="412" s="13" customFormat="1">
      <c r="A412" s="13"/>
      <c r="B412" s="233"/>
      <c r="C412" s="234"/>
      <c r="D412" s="235" t="s">
        <v>199</v>
      </c>
      <c r="E412" s="236" t="s">
        <v>19</v>
      </c>
      <c r="F412" s="237" t="s">
        <v>855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199</v>
      </c>
      <c r="AU412" s="243" t="s">
        <v>81</v>
      </c>
      <c r="AV412" s="13" t="s">
        <v>79</v>
      </c>
      <c r="AW412" s="13" t="s">
        <v>33</v>
      </c>
      <c r="AX412" s="13" t="s">
        <v>72</v>
      </c>
      <c r="AY412" s="243" t="s">
        <v>187</v>
      </c>
    </row>
    <row r="413" s="13" customFormat="1">
      <c r="A413" s="13"/>
      <c r="B413" s="233"/>
      <c r="C413" s="234"/>
      <c r="D413" s="235" t="s">
        <v>199</v>
      </c>
      <c r="E413" s="236" t="s">
        <v>19</v>
      </c>
      <c r="F413" s="237" t="s">
        <v>873</v>
      </c>
      <c r="G413" s="234"/>
      <c r="H413" s="236" t="s">
        <v>19</v>
      </c>
      <c r="I413" s="238"/>
      <c r="J413" s="234"/>
      <c r="K413" s="234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199</v>
      </c>
      <c r="AU413" s="243" t="s">
        <v>81</v>
      </c>
      <c r="AV413" s="13" t="s">
        <v>79</v>
      </c>
      <c r="AW413" s="13" t="s">
        <v>33</v>
      </c>
      <c r="AX413" s="13" t="s">
        <v>72</v>
      </c>
      <c r="AY413" s="243" t="s">
        <v>187</v>
      </c>
    </row>
    <row r="414" s="14" customFormat="1">
      <c r="A414" s="14"/>
      <c r="B414" s="244"/>
      <c r="C414" s="245"/>
      <c r="D414" s="235" t="s">
        <v>199</v>
      </c>
      <c r="E414" s="246" t="s">
        <v>19</v>
      </c>
      <c r="F414" s="247" t="s">
        <v>1051</v>
      </c>
      <c r="G414" s="245"/>
      <c r="H414" s="248">
        <v>1.7729999999999999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199</v>
      </c>
      <c r="AU414" s="254" t="s">
        <v>81</v>
      </c>
      <c r="AV414" s="14" t="s">
        <v>81</v>
      </c>
      <c r="AW414" s="14" t="s">
        <v>33</v>
      </c>
      <c r="AX414" s="14" t="s">
        <v>72</v>
      </c>
      <c r="AY414" s="254" t="s">
        <v>187</v>
      </c>
    </row>
    <row r="415" s="13" customFormat="1">
      <c r="A415" s="13"/>
      <c r="B415" s="233"/>
      <c r="C415" s="234"/>
      <c r="D415" s="235" t="s">
        <v>199</v>
      </c>
      <c r="E415" s="236" t="s">
        <v>19</v>
      </c>
      <c r="F415" s="237" t="s">
        <v>1374</v>
      </c>
      <c r="G415" s="234"/>
      <c r="H415" s="236" t="s">
        <v>19</v>
      </c>
      <c r="I415" s="238"/>
      <c r="J415" s="234"/>
      <c r="K415" s="234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199</v>
      </c>
      <c r="AU415" s="243" t="s">
        <v>81</v>
      </c>
      <c r="AV415" s="13" t="s">
        <v>79</v>
      </c>
      <c r="AW415" s="13" t="s">
        <v>33</v>
      </c>
      <c r="AX415" s="13" t="s">
        <v>72</v>
      </c>
      <c r="AY415" s="243" t="s">
        <v>187</v>
      </c>
    </row>
    <row r="416" s="13" customFormat="1">
      <c r="A416" s="13"/>
      <c r="B416" s="233"/>
      <c r="C416" s="234"/>
      <c r="D416" s="235" t="s">
        <v>199</v>
      </c>
      <c r="E416" s="236" t="s">
        <v>19</v>
      </c>
      <c r="F416" s="237" t="s">
        <v>499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199</v>
      </c>
      <c r="AU416" s="243" t="s">
        <v>81</v>
      </c>
      <c r="AV416" s="13" t="s">
        <v>79</v>
      </c>
      <c r="AW416" s="13" t="s">
        <v>33</v>
      </c>
      <c r="AX416" s="13" t="s">
        <v>72</v>
      </c>
      <c r="AY416" s="243" t="s">
        <v>187</v>
      </c>
    </row>
    <row r="417" s="13" customFormat="1">
      <c r="A417" s="13"/>
      <c r="B417" s="233"/>
      <c r="C417" s="234"/>
      <c r="D417" s="235" t="s">
        <v>199</v>
      </c>
      <c r="E417" s="236" t="s">
        <v>19</v>
      </c>
      <c r="F417" s="237" t="s">
        <v>855</v>
      </c>
      <c r="G417" s="234"/>
      <c r="H417" s="236" t="s">
        <v>19</v>
      </c>
      <c r="I417" s="238"/>
      <c r="J417" s="234"/>
      <c r="K417" s="234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199</v>
      </c>
      <c r="AU417" s="243" t="s">
        <v>81</v>
      </c>
      <c r="AV417" s="13" t="s">
        <v>79</v>
      </c>
      <c r="AW417" s="13" t="s">
        <v>33</v>
      </c>
      <c r="AX417" s="13" t="s">
        <v>72</v>
      </c>
      <c r="AY417" s="243" t="s">
        <v>187</v>
      </c>
    </row>
    <row r="418" s="13" customFormat="1">
      <c r="A418" s="13"/>
      <c r="B418" s="233"/>
      <c r="C418" s="234"/>
      <c r="D418" s="235" t="s">
        <v>199</v>
      </c>
      <c r="E418" s="236" t="s">
        <v>19</v>
      </c>
      <c r="F418" s="237" t="s">
        <v>873</v>
      </c>
      <c r="G418" s="234"/>
      <c r="H418" s="236" t="s">
        <v>19</v>
      </c>
      <c r="I418" s="238"/>
      <c r="J418" s="234"/>
      <c r="K418" s="234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199</v>
      </c>
      <c r="AU418" s="243" t="s">
        <v>81</v>
      </c>
      <c r="AV418" s="13" t="s">
        <v>79</v>
      </c>
      <c r="AW418" s="13" t="s">
        <v>33</v>
      </c>
      <c r="AX418" s="13" t="s">
        <v>72</v>
      </c>
      <c r="AY418" s="243" t="s">
        <v>187</v>
      </c>
    </row>
    <row r="419" s="14" customFormat="1">
      <c r="A419" s="14"/>
      <c r="B419" s="244"/>
      <c r="C419" s="245"/>
      <c r="D419" s="235" t="s">
        <v>199</v>
      </c>
      <c r="E419" s="246" t="s">
        <v>19</v>
      </c>
      <c r="F419" s="247" t="s">
        <v>1147</v>
      </c>
      <c r="G419" s="245"/>
      <c r="H419" s="248">
        <v>1.8899999999999999</v>
      </c>
      <c r="I419" s="249"/>
      <c r="J419" s="245"/>
      <c r="K419" s="245"/>
      <c r="L419" s="250"/>
      <c r="M419" s="251"/>
      <c r="N419" s="252"/>
      <c r="O419" s="252"/>
      <c r="P419" s="252"/>
      <c r="Q419" s="252"/>
      <c r="R419" s="252"/>
      <c r="S419" s="252"/>
      <c r="T419" s="253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4" t="s">
        <v>199</v>
      </c>
      <c r="AU419" s="254" t="s">
        <v>81</v>
      </c>
      <c r="AV419" s="14" t="s">
        <v>81</v>
      </c>
      <c r="AW419" s="14" t="s">
        <v>33</v>
      </c>
      <c r="AX419" s="14" t="s">
        <v>72</v>
      </c>
      <c r="AY419" s="254" t="s">
        <v>187</v>
      </c>
    </row>
    <row r="420" s="16" customFormat="1">
      <c r="A420" s="16"/>
      <c r="B420" s="279"/>
      <c r="C420" s="280"/>
      <c r="D420" s="235" t="s">
        <v>199</v>
      </c>
      <c r="E420" s="281" t="s">
        <v>19</v>
      </c>
      <c r="F420" s="282" t="s">
        <v>763</v>
      </c>
      <c r="G420" s="280"/>
      <c r="H420" s="283">
        <v>9.6899999999999995</v>
      </c>
      <c r="I420" s="284"/>
      <c r="J420" s="280"/>
      <c r="K420" s="280"/>
      <c r="L420" s="285"/>
      <c r="M420" s="286"/>
      <c r="N420" s="287"/>
      <c r="O420" s="287"/>
      <c r="P420" s="287"/>
      <c r="Q420" s="287"/>
      <c r="R420" s="287"/>
      <c r="S420" s="287"/>
      <c r="T420" s="288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T420" s="289" t="s">
        <v>199</v>
      </c>
      <c r="AU420" s="289" t="s">
        <v>81</v>
      </c>
      <c r="AV420" s="16" t="s">
        <v>230</v>
      </c>
      <c r="AW420" s="16" t="s">
        <v>33</v>
      </c>
      <c r="AX420" s="16" t="s">
        <v>72</v>
      </c>
      <c r="AY420" s="289" t="s">
        <v>187</v>
      </c>
    </row>
    <row r="421" s="15" customFormat="1">
      <c r="A421" s="15"/>
      <c r="B421" s="255"/>
      <c r="C421" s="256"/>
      <c r="D421" s="235" t="s">
        <v>199</v>
      </c>
      <c r="E421" s="257" t="s">
        <v>19</v>
      </c>
      <c r="F421" s="258" t="s">
        <v>210</v>
      </c>
      <c r="G421" s="256"/>
      <c r="H421" s="259">
        <v>12.57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5" t="s">
        <v>199</v>
      </c>
      <c r="AU421" s="265" t="s">
        <v>81</v>
      </c>
      <c r="AV421" s="15" t="s">
        <v>195</v>
      </c>
      <c r="AW421" s="15" t="s">
        <v>33</v>
      </c>
      <c r="AX421" s="15" t="s">
        <v>79</v>
      </c>
      <c r="AY421" s="265" t="s">
        <v>187</v>
      </c>
    </row>
    <row r="422" s="2" customFormat="1" ht="16.5" customHeight="1">
      <c r="A422" s="41"/>
      <c r="B422" s="42"/>
      <c r="C422" s="269" t="s">
        <v>772</v>
      </c>
      <c r="D422" s="269" t="s">
        <v>648</v>
      </c>
      <c r="E422" s="270" t="s">
        <v>863</v>
      </c>
      <c r="F422" s="271" t="s">
        <v>864</v>
      </c>
      <c r="G422" s="272" t="s">
        <v>193</v>
      </c>
      <c r="H422" s="273">
        <v>13.827</v>
      </c>
      <c r="I422" s="274"/>
      <c r="J422" s="275">
        <f>ROUND(I422*H422,2)</f>
        <v>0</v>
      </c>
      <c r="K422" s="271" t="s">
        <v>194</v>
      </c>
      <c r="L422" s="276"/>
      <c r="M422" s="277" t="s">
        <v>19</v>
      </c>
      <c r="N422" s="278" t="s">
        <v>43</v>
      </c>
      <c r="O422" s="87"/>
      <c r="P422" s="224">
        <f>O422*H422</f>
        <v>0</v>
      </c>
      <c r="Q422" s="224">
        <v>2.0000000000000002E-05</v>
      </c>
      <c r="R422" s="224">
        <f>Q422*H422</f>
        <v>0.00027654000000000003</v>
      </c>
      <c r="S422" s="224">
        <v>0</v>
      </c>
      <c r="T422" s="225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6" t="s">
        <v>745</v>
      </c>
      <c r="AT422" s="226" t="s">
        <v>648</v>
      </c>
      <c r="AU422" s="226" t="s">
        <v>81</v>
      </c>
      <c r="AY422" s="20" t="s">
        <v>187</v>
      </c>
      <c r="BE422" s="227">
        <f>IF(N422="základní",J422,0)</f>
        <v>0</v>
      </c>
      <c r="BF422" s="227">
        <f>IF(N422="snížená",J422,0)</f>
        <v>0</v>
      </c>
      <c r="BG422" s="227">
        <f>IF(N422="zákl. přenesená",J422,0)</f>
        <v>0</v>
      </c>
      <c r="BH422" s="227">
        <f>IF(N422="sníž. přenesená",J422,0)</f>
        <v>0</v>
      </c>
      <c r="BI422" s="227">
        <f>IF(N422="nulová",J422,0)</f>
        <v>0</v>
      </c>
      <c r="BJ422" s="20" t="s">
        <v>79</v>
      </c>
      <c r="BK422" s="227">
        <f>ROUND(I422*H422,2)</f>
        <v>0</v>
      </c>
      <c r="BL422" s="20" t="s">
        <v>265</v>
      </c>
      <c r="BM422" s="226" t="s">
        <v>1375</v>
      </c>
    </row>
    <row r="423" s="13" customFormat="1">
      <c r="A423" s="13"/>
      <c r="B423" s="233"/>
      <c r="C423" s="234"/>
      <c r="D423" s="235" t="s">
        <v>199</v>
      </c>
      <c r="E423" s="236" t="s">
        <v>19</v>
      </c>
      <c r="F423" s="237" t="s">
        <v>1368</v>
      </c>
      <c r="G423" s="234"/>
      <c r="H423" s="236" t="s">
        <v>19</v>
      </c>
      <c r="I423" s="238"/>
      <c r="J423" s="234"/>
      <c r="K423" s="234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199</v>
      </c>
      <c r="AU423" s="243" t="s">
        <v>81</v>
      </c>
      <c r="AV423" s="13" t="s">
        <v>79</v>
      </c>
      <c r="AW423" s="13" t="s">
        <v>33</v>
      </c>
      <c r="AX423" s="13" t="s">
        <v>72</v>
      </c>
      <c r="AY423" s="243" t="s">
        <v>187</v>
      </c>
    </row>
    <row r="424" s="13" customFormat="1">
      <c r="A424" s="13"/>
      <c r="B424" s="233"/>
      <c r="C424" s="234"/>
      <c r="D424" s="235" t="s">
        <v>199</v>
      </c>
      <c r="E424" s="236" t="s">
        <v>19</v>
      </c>
      <c r="F424" s="237" t="s">
        <v>495</v>
      </c>
      <c r="G424" s="234"/>
      <c r="H424" s="236" t="s">
        <v>19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199</v>
      </c>
      <c r="AU424" s="243" t="s">
        <v>81</v>
      </c>
      <c r="AV424" s="13" t="s">
        <v>79</v>
      </c>
      <c r="AW424" s="13" t="s">
        <v>33</v>
      </c>
      <c r="AX424" s="13" t="s">
        <v>72</v>
      </c>
      <c r="AY424" s="243" t="s">
        <v>187</v>
      </c>
    </row>
    <row r="425" s="13" customFormat="1">
      <c r="A425" s="13"/>
      <c r="B425" s="233"/>
      <c r="C425" s="234"/>
      <c r="D425" s="235" t="s">
        <v>199</v>
      </c>
      <c r="E425" s="236" t="s">
        <v>19</v>
      </c>
      <c r="F425" s="237" t="s">
        <v>855</v>
      </c>
      <c r="G425" s="234"/>
      <c r="H425" s="236" t="s">
        <v>19</v>
      </c>
      <c r="I425" s="238"/>
      <c r="J425" s="234"/>
      <c r="K425" s="234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199</v>
      </c>
      <c r="AU425" s="243" t="s">
        <v>81</v>
      </c>
      <c r="AV425" s="13" t="s">
        <v>79</v>
      </c>
      <c r="AW425" s="13" t="s">
        <v>33</v>
      </c>
      <c r="AX425" s="13" t="s">
        <v>72</v>
      </c>
      <c r="AY425" s="243" t="s">
        <v>187</v>
      </c>
    </row>
    <row r="426" s="13" customFormat="1">
      <c r="A426" s="13"/>
      <c r="B426" s="233"/>
      <c r="C426" s="234"/>
      <c r="D426" s="235" t="s">
        <v>199</v>
      </c>
      <c r="E426" s="236" t="s">
        <v>19</v>
      </c>
      <c r="F426" s="237" t="s">
        <v>1142</v>
      </c>
      <c r="G426" s="234"/>
      <c r="H426" s="236" t="s">
        <v>19</v>
      </c>
      <c r="I426" s="238"/>
      <c r="J426" s="234"/>
      <c r="K426" s="234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199</v>
      </c>
      <c r="AU426" s="243" t="s">
        <v>81</v>
      </c>
      <c r="AV426" s="13" t="s">
        <v>79</v>
      </c>
      <c r="AW426" s="13" t="s">
        <v>33</v>
      </c>
      <c r="AX426" s="13" t="s">
        <v>72</v>
      </c>
      <c r="AY426" s="243" t="s">
        <v>187</v>
      </c>
    </row>
    <row r="427" s="14" customFormat="1">
      <c r="A427" s="14"/>
      <c r="B427" s="244"/>
      <c r="C427" s="245"/>
      <c r="D427" s="235" t="s">
        <v>199</v>
      </c>
      <c r="E427" s="246" t="s">
        <v>19</v>
      </c>
      <c r="F427" s="247" t="s">
        <v>1143</v>
      </c>
      <c r="G427" s="245"/>
      <c r="H427" s="248">
        <v>1.44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199</v>
      </c>
      <c r="AU427" s="254" t="s">
        <v>81</v>
      </c>
      <c r="AV427" s="14" t="s">
        <v>81</v>
      </c>
      <c r="AW427" s="14" t="s">
        <v>33</v>
      </c>
      <c r="AX427" s="14" t="s">
        <v>72</v>
      </c>
      <c r="AY427" s="254" t="s">
        <v>187</v>
      </c>
    </row>
    <row r="428" s="13" customFormat="1">
      <c r="A428" s="13"/>
      <c r="B428" s="233"/>
      <c r="C428" s="234"/>
      <c r="D428" s="235" t="s">
        <v>199</v>
      </c>
      <c r="E428" s="236" t="s">
        <v>19</v>
      </c>
      <c r="F428" s="237" t="s">
        <v>1369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199</v>
      </c>
      <c r="AU428" s="243" t="s">
        <v>81</v>
      </c>
      <c r="AV428" s="13" t="s">
        <v>79</v>
      </c>
      <c r="AW428" s="13" t="s">
        <v>33</v>
      </c>
      <c r="AX428" s="13" t="s">
        <v>72</v>
      </c>
      <c r="AY428" s="243" t="s">
        <v>187</v>
      </c>
    </row>
    <row r="429" s="13" customFormat="1">
      <c r="A429" s="13"/>
      <c r="B429" s="233"/>
      <c r="C429" s="234"/>
      <c r="D429" s="235" t="s">
        <v>199</v>
      </c>
      <c r="E429" s="236" t="s">
        <v>19</v>
      </c>
      <c r="F429" s="237" t="s">
        <v>499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199</v>
      </c>
      <c r="AU429" s="243" t="s">
        <v>81</v>
      </c>
      <c r="AV429" s="13" t="s">
        <v>79</v>
      </c>
      <c r="AW429" s="13" t="s">
        <v>33</v>
      </c>
      <c r="AX429" s="13" t="s">
        <v>72</v>
      </c>
      <c r="AY429" s="243" t="s">
        <v>187</v>
      </c>
    </row>
    <row r="430" s="13" customFormat="1">
      <c r="A430" s="13"/>
      <c r="B430" s="233"/>
      <c r="C430" s="234"/>
      <c r="D430" s="235" t="s">
        <v>199</v>
      </c>
      <c r="E430" s="236" t="s">
        <v>19</v>
      </c>
      <c r="F430" s="237" t="s">
        <v>855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199</v>
      </c>
      <c r="AU430" s="243" t="s">
        <v>81</v>
      </c>
      <c r="AV430" s="13" t="s">
        <v>79</v>
      </c>
      <c r="AW430" s="13" t="s">
        <v>33</v>
      </c>
      <c r="AX430" s="13" t="s">
        <v>72</v>
      </c>
      <c r="AY430" s="243" t="s">
        <v>187</v>
      </c>
    </row>
    <row r="431" s="13" customFormat="1">
      <c r="A431" s="13"/>
      <c r="B431" s="233"/>
      <c r="C431" s="234"/>
      <c r="D431" s="235" t="s">
        <v>199</v>
      </c>
      <c r="E431" s="236" t="s">
        <v>19</v>
      </c>
      <c r="F431" s="237" t="s">
        <v>1142</v>
      </c>
      <c r="G431" s="234"/>
      <c r="H431" s="236" t="s">
        <v>19</v>
      </c>
      <c r="I431" s="238"/>
      <c r="J431" s="234"/>
      <c r="K431" s="234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199</v>
      </c>
      <c r="AU431" s="243" t="s">
        <v>81</v>
      </c>
      <c r="AV431" s="13" t="s">
        <v>79</v>
      </c>
      <c r="AW431" s="13" t="s">
        <v>33</v>
      </c>
      <c r="AX431" s="13" t="s">
        <v>72</v>
      </c>
      <c r="AY431" s="243" t="s">
        <v>187</v>
      </c>
    </row>
    <row r="432" s="14" customFormat="1">
      <c r="A432" s="14"/>
      <c r="B432" s="244"/>
      <c r="C432" s="245"/>
      <c r="D432" s="235" t="s">
        <v>199</v>
      </c>
      <c r="E432" s="246" t="s">
        <v>19</v>
      </c>
      <c r="F432" s="247" t="s">
        <v>1143</v>
      </c>
      <c r="G432" s="245"/>
      <c r="H432" s="248">
        <v>1.44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199</v>
      </c>
      <c r="AU432" s="254" t="s">
        <v>81</v>
      </c>
      <c r="AV432" s="14" t="s">
        <v>81</v>
      </c>
      <c r="AW432" s="14" t="s">
        <v>33</v>
      </c>
      <c r="AX432" s="14" t="s">
        <v>72</v>
      </c>
      <c r="AY432" s="254" t="s">
        <v>187</v>
      </c>
    </row>
    <row r="433" s="16" customFormat="1">
      <c r="A433" s="16"/>
      <c r="B433" s="279"/>
      <c r="C433" s="280"/>
      <c r="D433" s="235" t="s">
        <v>199</v>
      </c>
      <c r="E433" s="281" t="s">
        <v>19</v>
      </c>
      <c r="F433" s="282" t="s">
        <v>763</v>
      </c>
      <c r="G433" s="280"/>
      <c r="H433" s="283">
        <v>2.8799999999999999</v>
      </c>
      <c r="I433" s="284"/>
      <c r="J433" s="280"/>
      <c r="K433" s="280"/>
      <c r="L433" s="285"/>
      <c r="M433" s="286"/>
      <c r="N433" s="287"/>
      <c r="O433" s="287"/>
      <c r="P433" s="287"/>
      <c r="Q433" s="287"/>
      <c r="R433" s="287"/>
      <c r="S433" s="287"/>
      <c r="T433" s="288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T433" s="289" t="s">
        <v>199</v>
      </c>
      <c r="AU433" s="289" t="s">
        <v>81</v>
      </c>
      <c r="AV433" s="16" t="s">
        <v>230</v>
      </c>
      <c r="AW433" s="16" t="s">
        <v>33</v>
      </c>
      <c r="AX433" s="16" t="s">
        <v>72</v>
      </c>
      <c r="AY433" s="289" t="s">
        <v>187</v>
      </c>
    </row>
    <row r="434" s="13" customFormat="1">
      <c r="A434" s="13"/>
      <c r="B434" s="233"/>
      <c r="C434" s="234"/>
      <c r="D434" s="235" t="s">
        <v>199</v>
      </c>
      <c r="E434" s="236" t="s">
        <v>19</v>
      </c>
      <c r="F434" s="237" t="s">
        <v>1370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199</v>
      </c>
      <c r="AU434" s="243" t="s">
        <v>81</v>
      </c>
      <c r="AV434" s="13" t="s">
        <v>79</v>
      </c>
      <c r="AW434" s="13" t="s">
        <v>33</v>
      </c>
      <c r="AX434" s="13" t="s">
        <v>72</v>
      </c>
      <c r="AY434" s="243" t="s">
        <v>187</v>
      </c>
    </row>
    <row r="435" s="13" customFormat="1">
      <c r="A435" s="13"/>
      <c r="B435" s="233"/>
      <c r="C435" s="234"/>
      <c r="D435" s="235" t="s">
        <v>199</v>
      </c>
      <c r="E435" s="236" t="s">
        <v>19</v>
      </c>
      <c r="F435" s="237" t="s">
        <v>495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199</v>
      </c>
      <c r="AU435" s="243" t="s">
        <v>81</v>
      </c>
      <c r="AV435" s="13" t="s">
        <v>79</v>
      </c>
      <c r="AW435" s="13" t="s">
        <v>33</v>
      </c>
      <c r="AX435" s="13" t="s">
        <v>72</v>
      </c>
      <c r="AY435" s="243" t="s">
        <v>187</v>
      </c>
    </row>
    <row r="436" s="13" customFormat="1">
      <c r="A436" s="13"/>
      <c r="B436" s="233"/>
      <c r="C436" s="234"/>
      <c r="D436" s="235" t="s">
        <v>199</v>
      </c>
      <c r="E436" s="236" t="s">
        <v>19</v>
      </c>
      <c r="F436" s="237" t="s">
        <v>855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199</v>
      </c>
      <c r="AU436" s="243" t="s">
        <v>81</v>
      </c>
      <c r="AV436" s="13" t="s">
        <v>79</v>
      </c>
      <c r="AW436" s="13" t="s">
        <v>33</v>
      </c>
      <c r="AX436" s="13" t="s">
        <v>72</v>
      </c>
      <c r="AY436" s="243" t="s">
        <v>187</v>
      </c>
    </row>
    <row r="437" s="13" customFormat="1">
      <c r="A437" s="13"/>
      <c r="B437" s="233"/>
      <c r="C437" s="234"/>
      <c r="D437" s="235" t="s">
        <v>199</v>
      </c>
      <c r="E437" s="236" t="s">
        <v>19</v>
      </c>
      <c r="F437" s="237" t="s">
        <v>873</v>
      </c>
      <c r="G437" s="234"/>
      <c r="H437" s="236" t="s">
        <v>19</v>
      </c>
      <c r="I437" s="238"/>
      <c r="J437" s="234"/>
      <c r="K437" s="234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199</v>
      </c>
      <c r="AU437" s="243" t="s">
        <v>81</v>
      </c>
      <c r="AV437" s="13" t="s">
        <v>79</v>
      </c>
      <c r="AW437" s="13" t="s">
        <v>33</v>
      </c>
      <c r="AX437" s="13" t="s">
        <v>72</v>
      </c>
      <c r="AY437" s="243" t="s">
        <v>187</v>
      </c>
    </row>
    <row r="438" s="14" customFormat="1">
      <c r="A438" s="14"/>
      <c r="B438" s="244"/>
      <c r="C438" s="245"/>
      <c r="D438" s="235" t="s">
        <v>199</v>
      </c>
      <c r="E438" s="246" t="s">
        <v>19</v>
      </c>
      <c r="F438" s="247" t="s">
        <v>1046</v>
      </c>
      <c r="G438" s="245"/>
      <c r="H438" s="248">
        <v>2.9550000000000001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199</v>
      </c>
      <c r="AU438" s="254" t="s">
        <v>81</v>
      </c>
      <c r="AV438" s="14" t="s">
        <v>81</v>
      </c>
      <c r="AW438" s="14" t="s">
        <v>33</v>
      </c>
      <c r="AX438" s="14" t="s">
        <v>72</v>
      </c>
      <c r="AY438" s="254" t="s">
        <v>187</v>
      </c>
    </row>
    <row r="439" s="13" customFormat="1">
      <c r="A439" s="13"/>
      <c r="B439" s="233"/>
      <c r="C439" s="234"/>
      <c r="D439" s="235" t="s">
        <v>199</v>
      </c>
      <c r="E439" s="236" t="s">
        <v>19</v>
      </c>
      <c r="F439" s="237" t="s">
        <v>1371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199</v>
      </c>
      <c r="AU439" s="243" t="s">
        <v>81</v>
      </c>
      <c r="AV439" s="13" t="s">
        <v>79</v>
      </c>
      <c r="AW439" s="13" t="s">
        <v>33</v>
      </c>
      <c r="AX439" s="13" t="s">
        <v>72</v>
      </c>
      <c r="AY439" s="243" t="s">
        <v>187</v>
      </c>
    </row>
    <row r="440" s="13" customFormat="1">
      <c r="A440" s="13"/>
      <c r="B440" s="233"/>
      <c r="C440" s="234"/>
      <c r="D440" s="235" t="s">
        <v>199</v>
      </c>
      <c r="E440" s="236" t="s">
        <v>19</v>
      </c>
      <c r="F440" s="237" t="s">
        <v>495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199</v>
      </c>
      <c r="AU440" s="243" t="s">
        <v>81</v>
      </c>
      <c r="AV440" s="13" t="s">
        <v>79</v>
      </c>
      <c r="AW440" s="13" t="s">
        <v>33</v>
      </c>
      <c r="AX440" s="13" t="s">
        <v>72</v>
      </c>
      <c r="AY440" s="243" t="s">
        <v>187</v>
      </c>
    </row>
    <row r="441" s="13" customFormat="1">
      <c r="A441" s="13"/>
      <c r="B441" s="233"/>
      <c r="C441" s="234"/>
      <c r="D441" s="235" t="s">
        <v>199</v>
      </c>
      <c r="E441" s="236" t="s">
        <v>19</v>
      </c>
      <c r="F441" s="237" t="s">
        <v>855</v>
      </c>
      <c r="G441" s="234"/>
      <c r="H441" s="236" t="s">
        <v>19</v>
      </c>
      <c r="I441" s="238"/>
      <c r="J441" s="234"/>
      <c r="K441" s="234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199</v>
      </c>
      <c r="AU441" s="243" t="s">
        <v>81</v>
      </c>
      <c r="AV441" s="13" t="s">
        <v>79</v>
      </c>
      <c r="AW441" s="13" t="s">
        <v>33</v>
      </c>
      <c r="AX441" s="13" t="s">
        <v>72</v>
      </c>
      <c r="AY441" s="243" t="s">
        <v>187</v>
      </c>
    </row>
    <row r="442" s="13" customFormat="1">
      <c r="A442" s="13"/>
      <c r="B442" s="233"/>
      <c r="C442" s="234"/>
      <c r="D442" s="235" t="s">
        <v>199</v>
      </c>
      <c r="E442" s="236" t="s">
        <v>19</v>
      </c>
      <c r="F442" s="237" t="s">
        <v>873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199</v>
      </c>
      <c r="AU442" s="243" t="s">
        <v>81</v>
      </c>
      <c r="AV442" s="13" t="s">
        <v>79</v>
      </c>
      <c r="AW442" s="13" t="s">
        <v>33</v>
      </c>
      <c r="AX442" s="13" t="s">
        <v>72</v>
      </c>
      <c r="AY442" s="243" t="s">
        <v>187</v>
      </c>
    </row>
    <row r="443" s="14" customFormat="1">
      <c r="A443" s="14"/>
      <c r="B443" s="244"/>
      <c r="C443" s="245"/>
      <c r="D443" s="235" t="s">
        <v>199</v>
      </c>
      <c r="E443" s="246" t="s">
        <v>19</v>
      </c>
      <c r="F443" s="247" t="s">
        <v>1147</v>
      </c>
      <c r="G443" s="245"/>
      <c r="H443" s="248">
        <v>1.8899999999999999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199</v>
      </c>
      <c r="AU443" s="254" t="s">
        <v>81</v>
      </c>
      <c r="AV443" s="14" t="s">
        <v>81</v>
      </c>
      <c r="AW443" s="14" t="s">
        <v>33</v>
      </c>
      <c r="AX443" s="14" t="s">
        <v>72</v>
      </c>
      <c r="AY443" s="254" t="s">
        <v>187</v>
      </c>
    </row>
    <row r="444" s="13" customFormat="1">
      <c r="A444" s="13"/>
      <c r="B444" s="233"/>
      <c r="C444" s="234"/>
      <c r="D444" s="235" t="s">
        <v>199</v>
      </c>
      <c r="E444" s="236" t="s">
        <v>19</v>
      </c>
      <c r="F444" s="237" t="s">
        <v>1372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199</v>
      </c>
      <c r="AU444" s="243" t="s">
        <v>81</v>
      </c>
      <c r="AV444" s="13" t="s">
        <v>79</v>
      </c>
      <c r="AW444" s="13" t="s">
        <v>33</v>
      </c>
      <c r="AX444" s="13" t="s">
        <v>72</v>
      </c>
      <c r="AY444" s="243" t="s">
        <v>187</v>
      </c>
    </row>
    <row r="445" s="13" customFormat="1">
      <c r="A445" s="13"/>
      <c r="B445" s="233"/>
      <c r="C445" s="234"/>
      <c r="D445" s="235" t="s">
        <v>199</v>
      </c>
      <c r="E445" s="236" t="s">
        <v>19</v>
      </c>
      <c r="F445" s="237" t="s">
        <v>497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199</v>
      </c>
      <c r="AU445" s="243" t="s">
        <v>81</v>
      </c>
      <c r="AV445" s="13" t="s">
        <v>79</v>
      </c>
      <c r="AW445" s="13" t="s">
        <v>33</v>
      </c>
      <c r="AX445" s="13" t="s">
        <v>72</v>
      </c>
      <c r="AY445" s="243" t="s">
        <v>187</v>
      </c>
    </row>
    <row r="446" s="13" customFormat="1">
      <c r="A446" s="13"/>
      <c r="B446" s="233"/>
      <c r="C446" s="234"/>
      <c r="D446" s="235" t="s">
        <v>199</v>
      </c>
      <c r="E446" s="236" t="s">
        <v>19</v>
      </c>
      <c r="F446" s="237" t="s">
        <v>855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199</v>
      </c>
      <c r="AU446" s="243" t="s">
        <v>81</v>
      </c>
      <c r="AV446" s="13" t="s">
        <v>79</v>
      </c>
      <c r="AW446" s="13" t="s">
        <v>33</v>
      </c>
      <c r="AX446" s="13" t="s">
        <v>72</v>
      </c>
      <c r="AY446" s="243" t="s">
        <v>187</v>
      </c>
    </row>
    <row r="447" s="13" customFormat="1">
      <c r="A447" s="13"/>
      <c r="B447" s="233"/>
      <c r="C447" s="234"/>
      <c r="D447" s="235" t="s">
        <v>199</v>
      </c>
      <c r="E447" s="236" t="s">
        <v>19</v>
      </c>
      <c r="F447" s="237" t="s">
        <v>873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199</v>
      </c>
      <c r="AU447" s="243" t="s">
        <v>81</v>
      </c>
      <c r="AV447" s="13" t="s">
        <v>79</v>
      </c>
      <c r="AW447" s="13" t="s">
        <v>33</v>
      </c>
      <c r="AX447" s="13" t="s">
        <v>72</v>
      </c>
      <c r="AY447" s="243" t="s">
        <v>187</v>
      </c>
    </row>
    <row r="448" s="14" customFormat="1">
      <c r="A448" s="14"/>
      <c r="B448" s="244"/>
      <c r="C448" s="245"/>
      <c r="D448" s="235" t="s">
        <v>199</v>
      </c>
      <c r="E448" s="246" t="s">
        <v>19</v>
      </c>
      <c r="F448" s="247" t="s">
        <v>209</v>
      </c>
      <c r="G448" s="245"/>
      <c r="H448" s="248">
        <v>1.1819999999999999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199</v>
      </c>
      <c r="AU448" s="254" t="s">
        <v>81</v>
      </c>
      <c r="AV448" s="14" t="s">
        <v>81</v>
      </c>
      <c r="AW448" s="14" t="s">
        <v>33</v>
      </c>
      <c r="AX448" s="14" t="s">
        <v>72</v>
      </c>
      <c r="AY448" s="254" t="s">
        <v>187</v>
      </c>
    </row>
    <row r="449" s="13" customFormat="1">
      <c r="A449" s="13"/>
      <c r="B449" s="233"/>
      <c r="C449" s="234"/>
      <c r="D449" s="235" t="s">
        <v>199</v>
      </c>
      <c r="E449" s="236" t="s">
        <v>19</v>
      </c>
      <c r="F449" s="237" t="s">
        <v>1373</v>
      </c>
      <c r="G449" s="234"/>
      <c r="H449" s="236" t="s">
        <v>19</v>
      </c>
      <c r="I449" s="238"/>
      <c r="J449" s="234"/>
      <c r="K449" s="234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199</v>
      </c>
      <c r="AU449" s="243" t="s">
        <v>81</v>
      </c>
      <c r="AV449" s="13" t="s">
        <v>79</v>
      </c>
      <c r="AW449" s="13" t="s">
        <v>33</v>
      </c>
      <c r="AX449" s="13" t="s">
        <v>72</v>
      </c>
      <c r="AY449" s="243" t="s">
        <v>187</v>
      </c>
    </row>
    <row r="450" s="13" customFormat="1">
      <c r="A450" s="13"/>
      <c r="B450" s="233"/>
      <c r="C450" s="234"/>
      <c r="D450" s="235" t="s">
        <v>199</v>
      </c>
      <c r="E450" s="236" t="s">
        <v>19</v>
      </c>
      <c r="F450" s="237" t="s">
        <v>499</v>
      </c>
      <c r="G450" s="234"/>
      <c r="H450" s="236" t="s">
        <v>19</v>
      </c>
      <c r="I450" s="238"/>
      <c r="J450" s="234"/>
      <c r="K450" s="234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199</v>
      </c>
      <c r="AU450" s="243" t="s">
        <v>81</v>
      </c>
      <c r="AV450" s="13" t="s">
        <v>79</v>
      </c>
      <c r="AW450" s="13" t="s">
        <v>33</v>
      </c>
      <c r="AX450" s="13" t="s">
        <v>72</v>
      </c>
      <c r="AY450" s="243" t="s">
        <v>187</v>
      </c>
    </row>
    <row r="451" s="13" customFormat="1">
      <c r="A451" s="13"/>
      <c r="B451" s="233"/>
      <c r="C451" s="234"/>
      <c r="D451" s="235" t="s">
        <v>199</v>
      </c>
      <c r="E451" s="236" t="s">
        <v>19</v>
      </c>
      <c r="F451" s="237" t="s">
        <v>855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199</v>
      </c>
      <c r="AU451" s="243" t="s">
        <v>81</v>
      </c>
      <c r="AV451" s="13" t="s">
        <v>79</v>
      </c>
      <c r="AW451" s="13" t="s">
        <v>33</v>
      </c>
      <c r="AX451" s="13" t="s">
        <v>72</v>
      </c>
      <c r="AY451" s="243" t="s">
        <v>187</v>
      </c>
    </row>
    <row r="452" s="13" customFormat="1">
      <c r="A452" s="13"/>
      <c r="B452" s="233"/>
      <c r="C452" s="234"/>
      <c r="D452" s="235" t="s">
        <v>199</v>
      </c>
      <c r="E452" s="236" t="s">
        <v>19</v>
      </c>
      <c r="F452" s="237" t="s">
        <v>873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199</v>
      </c>
      <c r="AU452" s="243" t="s">
        <v>81</v>
      </c>
      <c r="AV452" s="13" t="s">
        <v>79</v>
      </c>
      <c r="AW452" s="13" t="s">
        <v>33</v>
      </c>
      <c r="AX452" s="13" t="s">
        <v>72</v>
      </c>
      <c r="AY452" s="243" t="s">
        <v>187</v>
      </c>
    </row>
    <row r="453" s="14" customFormat="1">
      <c r="A453" s="14"/>
      <c r="B453" s="244"/>
      <c r="C453" s="245"/>
      <c r="D453" s="235" t="s">
        <v>199</v>
      </c>
      <c r="E453" s="246" t="s">
        <v>19</v>
      </c>
      <c r="F453" s="247" t="s">
        <v>1051</v>
      </c>
      <c r="G453" s="245"/>
      <c r="H453" s="248">
        <v>1.7729999999999999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199</v>
      </c>
      <c r="AU453" s="254" t="s">
        <v>81</v>
      </c>
      <c r="AV453" s="14" t="s">
        <v>81</v>
      </c>
      <c r="AW453" s="14" t="s">
        <v>33</v>
      </c>
      <c r="AX453" s="14" t="s">
        <v>72</v>
      </c>
      <c r="AY453" s="254" t="s">
        <v>187</v>
      </c>
    </row>
    <row r="454" s="13" customFormat="1">
      <c r="A454" s="13"/>
      <c r="B454" s="233"/>
      <c r="C454" s="234"/>
      <c r="D454" s="235" t="s">
        <v>199</v>
      </c>
      <c r="E454" s="236" t="s">
        <v>19</v>
      </c>
      <c r="F454" s="237" t="s">
        <v>1374</v>
      </c>
      <c r="G454" s="234"/>
      <c r="H454" s="236" t="s">
        <v>19</v>
      </c>
      <c r="I454" s="238"/>
      <c r="J454" s="234"/>
      <c r="K454" s="234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199</v>
      </c>
      <c r="AU454" s="243" t="s">
        <v>81</v>
      </c>
      <c r="AV454" s="13" t="s">
        <v>79</v>
      </c>
      <c r="AW454" s="13" t="s">
        <v>33</v>
      </c>
      <c r="AX454" s="13" t="s">
        <v>72</v>
      </c>
      <c r="AY454" s="243" t="s">
        <v>187</v>
      </c>
    </row>
    <row r="455" s="13" customFormat="1">
      <c r="A455" s="13"/>
      <c r="B455" s="233"/>
      <c r="C455" s="234"/>
      <c r="D455" s="235" t="s">
        <v>199</v>
      </c>
      <c r="E455" s="236" t="s">
        <v>19</v>
      </c>
      <c r="F455" s="237" t="s">
        <v>499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199</v>
      </c>
      <c r="AU455" s="243" t="s">
        <v>81</v>
      </c>
      <c r="AV455" s="13" t="s">
        <v>79</v>
      </c>
      <c r="AW455" s="13" t="s">
        <v>33</v>
      </c>
      <c r="AX455" s="13" t="s">
        <v>72</v>
      </c>
      <c r="AY455" s="243" t="s">
        <v>187</v>
      </c>
    </row>
    <row r="456" s="13" customFormat="1">
      <c r="A456" s="13"/>
      <c r="B456" s="233"/>
      <c r="C456" s="234"/>
      <c r="D456" s="235" t="s">
        <v>199</v>
      </c>
      <c r="E456" s="236" t="s">
        <v>19</v>
      </c>
      <c r="F456" s="237" t="s">
        <v>855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199</v>
      </c>
      <c r="AU456" s="243" t="s">
        <v>81</v>
      </c>
      <c r="AV456" s="13" t="s">
        <v>79</v>
      </c>
      <c r="AW456" s="13" t="s">
        <v>33</v>
      </c>
      <c r="AX456" s="13" t="s">
        <v>72</v>
      </c>
      <c r="AY456" s="243" t="s">
        <v>187</v>
      </c>
    </row>
    <row r="457" s="13" customFormat="1">
      <c r="A457" s="13"/>
      <c r="B457" s="233"/>
      <c r="C457" s="234"/>
      <c r="D457" s="235" t="s">
        <v>199</v>
      </c>
      <c r="E457" s="236" t="s">
        <v>19</v>
      </c>
      <c r="F457" s="237" t="s">
        <v>873</v>
      </c>
      <c r="G457" s="234"/>
      <c r="H457" s="236" t="s">
        <v>19</v>
      </c>
      <c r="I457" s="238"/>
      <c r="J457" s="234"/>
      <c r="K457" s="234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199</v>
      </c>
      <c r="AU457" s="243" t="s">
        <v>81</v>
      </c>
      <c r="AV457" s="13" t="s">
        <v>79</v>
      </c>
      <c r="AW457" s="13" t="s">
        <v>33</v>
      </c>
      <c r="AX457" s="13" t="s">
        <v>72</v>
      </c>
      <c r="AY457" s="243" t="s">
        <v>187</v>
      </c>
    </row>
    <row r="458" s="14" customFormat="1">
      <c r="A458" s="14"/>
      <c r="B458" s="244"/>
      <c r="C458" s="245"/>
      <c r="D458" s="235" t="s">
        <v>199</v>
      </c>
      <c r="E458" s="246" t="s">
        <v>19</v>
      </c>
      <c r="F458" s="247" t="s">
        <v>1147</v>
      </c>
      <c r="G458" s="245"/>
      <c r="H458" s="248">
        <v>1.8899999999999999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199</v>
      </c>
      <c r="AU458" s="254" t="s">
        <v>81</v>
      </c>
      <c r="AV458" s="14" t="s">
        <v>81</v>
      </c>
      <c r="AW458" s="14" t="s">
        <v>33</v>
      </c>
      <c r="AX458" s="14" t="s">
        <v>72</v>
      </c>
      <c r="AY458" s="254" t="s">
        <v>187</v>
      </c>
    </row>
    <row r="459" s="16" customFormat="1">
      <c r="A459" s="16"/>
      <c r="B459" s="279"/>
      <c r="C459" s="280"/>
      <c r="D459" s="235" t="s">
        <v>199</v>
      </c>
      <c r="E459" s="281" t="s">
        <v>19</v>
      </c>
      <c r="F459" s="282" t="s">
        <v>763</v>
      </c>
      <c r="G459" s="280"/>
      <c r="H459" s="283">
        <v>9.6899999999999995</v>
      </c>
      <c r="I459" s="284"/>
      <c r="J459" s="280"/>
      <c r="K459" s="280"/>
      <c r="L459" s="285"/>
      <c r="M459" s="286"/>
      <c r="N459" s="287"/>
      <c r="O459" s="287"/>
      <c r="P459" s="287"/>
      <c r="Q459" s="287"/>
      <c r="R459" s="287"/>
      <c r="S459" s="287"/>
      <c r="T459" s="288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T459" s="289" t="s">
        <v>199</v>
      </c>
      <c r="AU459" s="289" t="s">
        <v>81</v>
      </c>
      <c r="AV459" s="16" t="s">
        <v>230</v>
      </c>
      <c r="AW459" s="16" t="s">
        <v>33</v>
      </c>
      <c r="AX459" s="16" t="s">
        <v>72</v>
      </c>
      <c r="AY459" s="289" t="s">
        <v>187</v>
      </c>
    </row>
    <row r="460" s="15" customFormat="1">
      <c r="A460" s="15"/>
      <c r="B460" s="255"/>
      <c r="C460" s="256"/>
      <c r="D460" s="235" t="s">
        <v>199</v>
      </c>
      <c r="E460" s="257" t="s">
        <v>19</v>
      </c>
      <c r="F460" s="258" t="s">
        <v>210</v>
      </c>
      <c r="G460" s="256"/>
      <c r="H460" s="259">
        <v>12.57</v>
      </c>
      <c r="I460" s="260"/>
      <c r="J460" s="256"/>
      <c r="K460" s="256"/>
      <c r="L460" s="261"/>
      <c r="M460" s="262"/>
      <c r="N460" s="263"/>
      <c r="O460" s="263"/>
      <c r="P460" s="263"/>
      <c r="Q460" s="263"/>
      <c r="R460" s="263"/>
      <c r="S460" s="263"/>
      <c r="T460" s="26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5" t="s">
        <v>199</v>
      </c>
      <c r="AU460" s="265" t="s">
        <v>81</v>
      </c>
      <c r="AV460" s="15" t="s">
        <v>195</v>
      </c>
      <c r="AW460" s="15" t="s">
        <v>33</v>
      </c>
      <c r="AX460" s="15" t="s">
        <v>79</v>
      </c>
      <c r="AY460" s="265" t="s">
        <v>187</v>
      </c>
    </row>
    <row r="461" s="14" customFormat="1">
      <c r="A461" s="14"/>
      <c r="B461" s="244"/>
      <c r="C461" s="245"/>
      <c r="D461" s="235" t="s">
        <v>199</v>
      </c>
      <c r="E461" s="245"/>
      <c r="F461" s="247" t="s">
        <v>1152</v>
      </c>
      <c r="G461" s="245"/>
      <c r="H461" s="248">
        <v>13.827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199</v>
      </c>
      <c r="AU461" s="254" t="s">
        <v>81</v>
      </c>
      <c r="AV461" s="14" t="s">
        <v>81</v>
      </c>
      <c r="AW461" s="14" t="s">
        <v>4</v>
      </c>
      <c r="AX461" s="14" t="s">
        <v>79</v>
      </c>
      <c r="AY461" s="254" t="s">
        <v>187</v>
      </c>
    </row>
    <row r="462" s="2" customFormat="1" ht="16.5" customHeight="1">
      <c r="A462" s="41"/>
      <c r="B462" s="42"/>
      <c r="C462" s="215" t="s">
        <v>777</v>
      </c>
      <c r="D462" s="215" t="s">
        <v>190</v>
      </c>
      <c r="E462" s="216" t="s">
        <v>887</v>
      </c>
      <c r="F462" s="217" t="s">
        <v>888</v>
      </c>
      <c r="G462" s="218" t="s">
        <v>193</v>
      </c>
      <c r="H462" s="219">
        <v>103.798</v>
      </c>
      <c r="I462" s="220"/>
      <c r="J462" s="221">
        <f>ROUND(I462*H462,2)</f>
        <v>0</v>
      </c>
      <c r="K462" s="217" t="s">
        <v>194</v>
      </c>
      <c r="L462" s="47"/>
      <c r="M462" s="222" t="s">
        <v>19</v>
      </c>
      <c r="N462" s="223" t="s">
        <v>43</v>
      </c>
      <c r="O462" s="87"/>
      <c r="P462" s="224">
        <f>O462*H462</f>
        <v>0</v>
      </c>
      <c r="Q462" s="224">
        <v>0.000205</v>
      </c>
      <c r="R462" s="224">
        <f>Q462*H462</f>
        <v>0.02127859</v>
      </c>
      <c r="S462" s="224">
        <v>0</v>
      </c>
      <c r="T462" s="225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6" t="s">
        <v>265</v>
      </c>
      <c r="AT462" s="226" t="s">
        <v>190</v>
      </c>
      <c r="AU462" s="226" t="s">
        <v>81</v>
      </c>
      <c r="AY462" s="20" t="s">
        <v>187</v>
      </c>
      <c r="BE462" s="227">
        <f>IF(N462="základní",J462,0)</f>
        <v>0</v>
      </c>
      <c r="BF462" s="227">
        <f>IF(N462="snížená",J462,0)</f>
        <v>0</v>
      </c>
      <c r="BG462" s="227">
        <f>IF(N462="zákl. přenesená",J462,0)</f>
        <v>0</v>
      </c>
      <c r="BH462" s="227">
        <f>IF(N462="sníž. přenesená",J462,0)</f>
        <v>0</v>
      </c>
      <c r="BI462" s="227">
        <f>IF(N462="nulová",J462,0)</f>
        <v>0</v>
      </c>
      <c r="BJ462" s="20" t="s">
        <v>79</v>
      </c>
      <c r="BK462" s="227">
        <f>ROUND(I462*H462,2)</f>
        <v>0</v>
      </c>
      <c r="BL462" s="20" t="s">
        <v>265</v>
      </c>
      <c r="BM462" s="226" t="s">
        <v>1376</v>
      </c>
    </row>
    <row r="463" s="2" customFormat="1">
      <c r="A463" s="41"/>
      <c r="B463" s="42"/>
      <c r="C463" s="43"/>
      <c r="D463" s="228" t="s">
        <v>197</v>
      </c>
      <c r="E463" s="43"/>
      <c r="F463" s="229" t="s">
        <v>890</v>
      </c>
      <c r="G463" s="43"/>
      <c r="H463" s="43"/>
      <c r="I463" s="230"/>
      <c r="J463" s="43"/>
      <c r="K463" s="43"/>
      <c r="L463" s="47"/>
      <c r="M463" s="231"/>
      <c r="N463" s="232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197</v>
      </c>
      <c r="AU463" s="20" t="s">
        <v>81</v>
      </c>
    </row>
    <row r="464" s="13" customFormat="1">
      <c r="A464" s="13"/>
      <c r="B464" s="233"/>
      <c r="C464" s="234"/>
      <c r="D464" s="235" t="s">
        <v>199</v>
      </c>
      <c r="E464" s="236" t="s">
        <v>19</v>
      </c>
      <c r="F464" s="237" t="s">
        <v>1377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199</v>
      </c>
      <c r="AU464" s="243" t="s">
        <v>81</v>
      </c>
      <c r="AV464" s="13" t="s">
        <v>79</v>
      </c>
      <c r="AW464" s="13" t="s">
        <v>33</v>
      </c>
      <c r="AX464" s="13" t="s">
        <v>72</v>
      </c>
      <c r="AY464" s="243" t="s">
        <v>187</v>
      </c>
    </row>
    <row r="465" s="13" customFormat="1">
      <c r="A465" s="13"/>
      <c r="B465" s="233"/>
      <c r="C465" s="234"/>
      <c r="D465" s="235" t="s">
        <v>199</v>
      </c>
      <c r="E465" s="236" t="s">
        <v>19</v>
      </c>
      <c r="F465" s="237" t="s">
        <v>495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199</v>
      </c>
      <c r="AU465" s="243" t="s">
        <v>81</v>
      </c>
      <c r="AV465" s="13" t="s">
        <v>79</v>
      </c>
      <c r="AW465" s="13" t="s">
        <v>33</v>
      </c>
      <c r="AX465" s="13" t="s">
        <v>72</v>
      </c>
      <c r="AY465" s="243" t="s">
        <v>187</v>
      </c>
    </row>
    <row r="466" s="13" customFormat="1">
      <c r="A466" s="13"/>
      <c r="B466" s="233"/>
      <c r="C466" s="234"/>
      <c r="D466" s="235" t="s">
        <v>199</v>
      </c>
      <c r="E466" s="236" t="s">
        <v>19</v>
      </c>
      <c r="F466" s="237" t="s">
        <v>892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199</v>
      </c>
      <c r="AU466" s="243" t="s">
        <v>81</v>
      </c>
      <c r="AV466" s="13" t="s">
        <v>79</v>
      </c>
      <c r="AW466" s="13" t="s">
        <v>33</v>
      </c>
      <c r="AX466" s="13" t="s">
        <v>72</v>
      </c>
      <c r="AY466" s="243" t="s">
        <v>187</v>
      </c>
    </row>
    <row r="467" s="13" customFormat="1">
      <c r="A467" s="13"/>
      <c r="B467" s="233"/>
      <c r="C467" s="234"/>
      <c r="D467" s="235" t="s">
        <v>199</v>
      </c>
      <c r="E467" s="236" t="s">
        <v>19</v>
      </c>
      <c r="F467" s="237" t="s">
        <v>893</v>
      </c>
      <c r="G467" s="234"/>
      <c r="H467" s="236" t="s">
        <v>19</v>
      </c>
      <c r="I467" s="238"/>
      <c r="J467" s="234"/>
      <c r="K467" s="234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199</v>
      </c>
      <c r="AU467" s="243" t="s">
        <v>81</v>
      </c>
      <c r="AV467" s="13" t="s">
        <v>79</v>
      </c>
      <c r="AW467" s="13" t="s">
        <v>33</v>
      </c>
      <c r="AX467" s="13" t="s">
        <v>72</v>
      </c>
      <c r="AY467" s="243" t="s">
        <v>187</v>
      </c>
    </row>
    <row r="468" s="14" customFormat="1">
      <c r="A468" s="14"/>
      <c r="B468" s="244"/>
      <c r="C468" s="245"/>
      <c r="D468" s="235" t="s">
        <v>199</v>
      </c>
      <c r="E468" s="246" t="s">
        <v>19</v>
      </c>
      <c r="F468" s="247" t="s">
        <v>1080</v>
      </c>
      <c r="G468" s="245"/>
      <c r="H468" s="248">
        <v>23.276</v>
      </c>
      <c r="I468" s="249"/>
      <c r="J468" s="245"/>
      <c r="K468" s="245"/>
      <c r="L468" s="250"/>
      <c r="M468" s="251"/>
      <c r="N468" s="252"/>
      <c r="O468" s="252"/>
      <c r="P468" s="252"/>
      <c r="Q468" s="252"/>
      <c r="R468" s="252"/>
      <c r="S468" s="252"/>
      <c r="T468" s="25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4" t="s">
        <v>199</v>
      </c>
      <c r="AU468" s="254" t="s">
        <v>81</v>
      </c>
      <c r="AV468" s="14" t="s">
        <v>81</v>
      </c>
      <c r="AW468" s="14" t="s">
        <v>33</v>
      </c>
      <c r="AX468" s="14" t="s">
        <v>72</v>
      </c>
      <c r="AY468" s="254" t="s">
        <v>187</v>
      </c>
    </row>
    <row r="469" s="13" customFormat="1">
      <c r="A469" s="13"/>
      <c r="B469" s="233"/>
      <c r="C469" s="234"/>
      <c r="D469" s="235" t="s">
        <v>199</v>
      </c>
      <c r="E469" s="236" t="s">
        <v>19</v>
      </c>
      <c r="F469" s="237" t="s">
        <v>1378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199</v>
      </c>
      <c r="AU469" s="243" t="s">
        <v>81</v>
      </c>
      <c r="AV469" s="13" t="s">
        <v>79</v>
      </c>
      <c r="AW469" s="13" t="s">
        <v>33</v>
      </c>
      <c r="AX469" s="13" t="s">
        <v>72</v>
      </c>
      <c r="AY469" s="243" t="s">
        <v>187</v>
      </c>
    </row>
    <row r="470" s="13" customFormat="1">
      <c r="A470" s="13"/>
      <c r="B470" s="233"/>
      <c r="C470" s="234"/>
      <c r="D470" s="235" t="s">
        <v>199</v>
      </c>
      <c r="E470" s="236" t="s">
        <v>19</v>
      </c>
      <c r="F470" s="237" t="s">
        <v>497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199</v>
      </c>
      <c r="AU470" s="243" t="s">
        <v>81</v>
      </c>
      <c r="AV470" s="13" t="s">
        <v>79</v>
      </c>
      <c r="AW470" s="13" t="s">
        <v>33</v>
      </c>
      <c r="AX470" s="13" t="s">
        <v>72</v>
      </c>
      <c r="AY470" s="243" t="s">
        <v>187</v>
      </c>
    </row>
    <row r="471" s="13" customFormat="1">
      <c r="A471" s="13"/>
      <c r="B471" s="233"/>
      <c r="C471" s="234"/>
      <c r="D471" s="235" t="s">
        <v>199</v>
      </c>
      <c r="E471" s="236" t="s">
        <v>19</v>
      </c>
      <c r="F471" s="237" t="s">
        <v>892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199</v>
      </c>
      <c r="AU471" s="243" t="s">
        <v>81</v>
      </c>
      <c r="AV471" s="13" t="s">
        <v>79</v>
      </c>
      <c r="AW471" s="13" t="s">
        <v>33</v>
      </c>
      <c r="AX471" s="13" t="s">
        <v>72</v>
      </c>
      <c r="AY471" s="243" t="s">
        <v>187</v>
      </c>
    </row>
    <row r="472" s="13" customFormat="1">
      <c r="A472" s="13"/>
      <c r="B472" s="233"/>
      <c r="C472" s="234"/>
      <c r="D472" s="235" t="s">
        <v>199</v>
      </c>
      <c r="E472" s="236" t="s">
        <v>19</v>
      </c>
      <c r="F472" s="237" t="s">
        <v>893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199</v>
      </c>
      <c r="AU472" s="243" t="s">
        <v>81</v>
      </c>
      <c r="AV472" s="13" t="s">
        <v>79</v>
      </c>
      <c r="AW472" s="13" t="s">
        <v>33</v>
      </c>
      <c r="AX472" s="13" t="s">
        <v>72</v>
      </c>
      <c r="AY472" s="243" t="s">
        <v>187</v>
      </c>
    </row>
    <row r="473" s="14" customFormat="1">
      <c r="A473" s="14"/>
      <c r="B473" s="244"/>
      <c r="C473" s="245"/>
      <c r="D473" s="235" t="s">
        <v>199</v>
      </c>
      <c r="E473" s="246" t="s">
        <v>19</v>
      </c>
      <c r="F473" s="247" t="s">
        <v>923</v>
      </c>
      <c r="G473" s="245"/>
      <c r="H473" s="248">
        <v>13.939</v>
      </c>
      <c r="I473" s="249"/>
      <c r="J473" s="245"/>
      <c r="K473" s="245"/>
      <c r="L473" s="250"/>
      <c r="M473" s="251"/>
      <c r="N473" s="252"/>
      <c r="O473" s="252"/>
      <c r="P473" s="252"/>
      <c r="Q473" s="252"/>
      <c r="R473" s="252"/>
      <c r="S473" s="252"/>
      <c r="T473" s="25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4" t="s">
        <v>199</v>
      </c>
      <c r="AU473" s="254" t="s">
        <v>81</v>
      </c>
      <c r="AV473" s="14" t="s">
        <v>81</v>
      </c>
      <c r="AW473" s="14" t="s">
        <v>33</v>
      </c>
      <c r="AX473" s="14" t="s">
        <v>72</v>
      </c>
      <c r="AY473" s="254" t="s">
        <v>187</v>
      </c>
    </row>
    <row r="474" s="13" customFormat="1">
      <c r="A474" s="13"/>
      <c r="B474" s="233"/>
      <c r="C474" s="234"/>
      <c r="D474" s="235" t="s">
        <v>199</v>
      </c>
      <c r="E474" s="236" t="s">
        <v>19</v>
      </c>
      <c r="F474" s="237" t="s">
        <v>1379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199</v>
      </c>
      <c r="AU474" s="243" t="s">
        <v>81</v>
      </c>
      <c r="AV474" s="13" t="s">
        <v>79</v>
      </c>
      <c r="AW474" s="13" t="s">
        <v>33</v>
      </c>
      <c r="AX474" s="13" t="s">
        <v>72</v>
      </c>
      <c r="AY474" s="243" t="s">
        <v>187</v>
      </c>
    </row>
    <row r="475" s="13" customFormat="1">
      <c r="A475" s="13"/>
      <c r="B475" s="233"/>
      <c r="C475" s="234"/>
      <c r="D475" s="235" t="s">
        <v>199</v>
      </c>
      <c r="E475" s="236" t="s">
        <v>19</v>
      </c>
      <c r="F475" s="237" t="s">
        <v>499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199</v>
      </c>
      <c r="AU475" s="243" t="s">
        <v>81</v>
      </c>
      <c r="AV475" s="13" t="s">
        <v>79</v>
      </c>
      <c r="AW475" s="13" t="s">
        <v>33</v>
      </c>
      <c r="AX475" s="13" t="s">
        <v>72</v>
      </c>
      <c r="AY475" s="243" t="s">
        <v>187</v>
      </c>
    </row>
    <row r="476" s="13" customFormat="1">
      <c r="A476" s="13"/>
      <c r="B476" s="233"/>
      <c r="C476" s="234"/>
      <c r="D476" s="235" t="s">
        <v>199</v>
      </c>
      <c r="E476" s="236" t="s">
        <v>19</v>
      </c>
      <c r="F476" s="237" t="s">
        <v>892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199</v>
      </c>
      <c r="AU476" s="243" t="s">
        <v>81</v>
      </c>
      <c r="AV476" s="13" t="s">
        <v>79</v>
      </c>
      <c r="AW476" s="13" t="s">
        <v>33</v>
      </c>
      <c r="AX476" s="13" t="s">
        <v>72</v>
      </c>
      <c r="AY476" s="243" t="s">
        <v>187</v>
      </c>
    </row>
    <row r="477" s="13" customFormat="1">
      <c r="A477" s="13"/>
      <c r="B477" s="233"/>
      <c r="C477" s="234"/>
      <c r="D477" s="235" t="s">
        <v>199</v>
      </c>
      <c r="E477" s="236" t="s">
        <v>19</v>
      </c>
      <c r="F477" s="237" t="s">
        <v>893</v>
      </c>
      <c r="G477" s="234"/>
      <c r="H477" s="236" t="s">
        <v>19</v>
      </c>
      <c r="I477" s="238"/>
      <c r="J477" s="234"/>
      <c r="K477" s="234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199</v>
      </c>
      <c r="AU477" s="243" t="s">
        <v>81</v>
      </c>
      <c r="AV477" s="13" t="s">
        <v>79</v>
      </c>
      <c r="AW477" s="13" t="s">
        <v>33</v>
      </c>
      <c r="AX477" s="13" t="s">
        <v>72</v>
      </c>
      <c r="AY477" s="243" t="s">
        <v>187</v>
      </c>
    </row>
    <row r="478" s="14" customFormat="1">
      <c r="A478" s="14"/>
      <c r="B478" s="244"/>
      <c r="C478" s="245"/>
      <c r="D478" s="235" t="s">
        <v>199</v>
      </c>
      <c r="E478" s="246" t="s">
        <v>19</v>
      </c>
      <c r="F478" s="247" t="s">
        <v>1080</v>
      </c>
      <c r="G478" s="245"/>
      <c r="H478" s="248">
        <v>23.276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199</v>
      </c>
      <c r="AU478" s="254" t="s">
        <v>81</v>
      </c>
      <c r="AV478" s="14" t="s">
        <v>81</v>
      </c>
      <c r="AW478" s="14" t="s">
        <v>33</v>
      </c>
      <c r="AX478" s="14" t="s">
        <v>72</v>
      </c>
      <c r="AY478" s="254" t="s">
        <v>187</v>
      </c>
    </row>
    <row r="479" s="16" customFormat="1">
      <c r="A479" s="16"/>
      <c r="B479" s="279"/>
      <c r="C479" s="280"/>
      <c r="D479" s="235" t="s">
        <v>199</v>
      </c>
      <c r="E479" s="281" t="s">
        <v>19</v>
      </c>
      <c r="F479" s="282" t="s">
        <v>763</v>
      </c>
      <c r="G479" s="280"/>
      <c r="H479" s="283">
        <v>60.491</v>
      </c>
      <c r="I479" s="284"/>
      <c r="J479" s="280"/>
      <c r="K479" s="280"/>
      <c r="L479" s="285"/>
      <c r="M479" s="286"/>
      <c r="N479" s="287"/>
      <c r="O479" s="287"/>
      <c r="P479" s="287"/>
      <c r="Q479" s="287"/>
      <c r="R479" s="287"/>
      <c r="S479" s="287"/>
      <c r="T479" s="288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89" t="s">
        <v>199</v>
      </c>
      <c r="AU479" s="289" t="s">
        <v>81</v>
      </c>
      <c r="AV479" s="16" t="s">
        <v>230</v>
      </c>
      <c r="AW479" s="16" t="s">
        <v>33</v>
      </c>
      <c r="AX479" s="16" t="s">
        <v>72</v>
      </c>
      <c r="AY479" s="289" t="s">
        <v>187</v>
      </c>
    </row>
    <row r="480" s="13" customFormat="1">
      <c r="A480" s="13"/>
      <c r="B480" s="233"/>
      <c r="C480" s="234"/>
      <c r="D480" s="235" t="s">
        <v>199</v>
      </c>
      <c r="E480" s="236" t="s">
        <v>19</v>
      </c>
      <c r="F480" s="237" t="s">
        <v>1380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199</v>
      </c>
      <c r="AU480" s="243" t="s">
        <v>81</v>
      </c>
      <c r="AV480" s="13" t="s">
        <v>79</v>
      </c>
      <c r="AW480" s="13" t="s">
        <v>33</v>
      </c>
      <c r="AX480" s="13" t="s">
        <v>72</v>
      </c>
      <c r="AY480" s="243" t="s">
        <v>187</v>
      </c>
    </row>
    <row r="481" s="13" customFormat="1">
      <c r="A481" s="13"/>
      <c r="B481" s="233"/>
      <c r="C481" s="234"/>
      <c r="D481" s="235" t="s">
        <v>199</v>
      </c>
      <c r="E481" s="236" t="s">
        <v>19</v>
      </c>
      <c r="F481" s="237" t="s">
        <v>495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199</v>
      </c>
      <c r="AU481" s="243" t="s">
        <v>81</v>
      </c>
      <c r="AV481" s="13" t="s">
        <v>79</v>
      </c>
      <c r="AW481" s="13" t="s">
        <v>33</v>
      </c>
      <c r="AX481" s="13" t="s">
        <v>72</v>
      </c>
      <c r="AY481" s="243" t="s">
        <v>187</v>
      </c>
    </row>
    <row r="482" s="13" customFormat="1">
      <c r="A482" s="13"/>
      <c r="B482" s="233"/>
      <c r="C482" s="234"/>
      <c r="D482" s="235" t="s">
        <v>199</v>
      </c>
      <c r="E482" s="236" t="s">
        <v>19</v>
      </c>
      <c r="F482" s="237" t="s">
        <v>1062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199</v>
      </c>
      <c r="AU482" s="243" t="s">
        <v>81</v>
      </c>
      <c r="AV482" s="13" t="s">
        <v>79</v>
      </c>
      <c r="AW482" s="13" t="s">
        <v>33</v>
      </c>
      <c r="AX482" s="13" t="s">
        <v>72</v>
      </c>
      <c r="AY482" s="243" t="s">
        <v>187</v>
      </c>
    </row>
    <row r="483" s="13" customFormat="1">
      <c r="A483" s="13"/>
      <c r="B483" s="233"/>
      <c r="C483" s="234"/>
      <c r="D483" s="235" t="s">
        <v>199</v>
      </c>
      <c r="E483" s="236" t="s">
        <v>19</v>
      </c>
      <c r="F483" s="237" t="s">
        <v>893</v>
      </c>
      <c r="G483" s="234"/>
      <c r="H483" s="236" t="s">
        <v>19</v>
      </c>
      <c r="I483" s="238"/>
      <c r="J483" s="234"/>
      <c r="K483" s="234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199</v>
      </c>
      <c r="AU483" s="243" t="s">
        <v>81</v>
      </c>
      <c r="AV483" s="13" t="s">
        <v>79</v>
      </c>
      <c r="AW483" s="13" t="s">
        <v>33</v>
      </c>
      <c r="AX483" s="13" t="s">
        <v>72</v>
      </c>
      <c r="AY483" s="243" t="s">
        <v>187</v>
      </c>
    </row>
    <row r="484" s="14" customFormat="1">
      <c r="A484" s="14"/>
      <c r="B484" s="244"/>
      <c r="C484" s="245"/>
      <c r="D484" s="235" t="s">
        <v>199</v>
      </c>
      <c r="E484" s="246" t="s">
        <v>19</v>
      </c>
      <c r="F484" s="247" t="s">
        <v>1158</v>
      </c>
      <c r="G484" s="245"/>
      <c r="H484" s="248">
        <v>22.135000000000002</v>
      </c>
      <c r="I484" s="249"/>
      <c r="J484" s="245"/>
      <c r="K484" s="245"/>
      <c r="L484" s="250"/>
      <c r="M484" s="251"/>
      <c r="N484" s="252"/>
      <c r="O484" s="252"/>
      <c r="P484" s="252"/>
      <c r="Q484" s="252"/>
      <c r="R484" s="252"/>
      <c r="S484" s="252"/>
      <c r="T484" s="25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4" t="s">
        <v>199</v>
      </c>
      <c r="AU484" s="254" t="s">
        <v>81</v>
      </c>
      <c r="AV484" s="14" t="s">
        <v>81</v>
      </c>
      <c r="AW484" s="14" t="s">
        <v>33</v>
      </c>
      <c r="AX484" s="14" t="s">
        <v>72</v>
      </c>
      <c r="AY484" s="254" t="s">
        <v>187</v>
      </c>
    </row>
    <row r="485" s="13" customFormat="1">
      <c r="A485" s="13"/>
      <c r="B485" s="233"/>
      <c r="C485" s="234"/>
      <c r="D485" s="235" t="s">
        <v>199</v>
      </c>
      <c r="E485" s="236" t="s">
        <v>19</v>
      </c>
      <c r="F485" s="237" t="s">
        <v>1381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199</v>
      </c>
      <c r="AU485" s="243" t="s">
        <v>81</v>
      </c>
      <c r="AV485" s="13" t="s">
        <v>79</v>
      </c>
      <c r="AW485" s="13" t="s">
        <v>33</v>
      </c>
      <c r="AX485" s="13" t="s">
        <v>72</v>
      </c>
      <c r="AY485" s="243" t="s">
        <v>187</v>
      </c>
    </row>
    <row r="486" s="13" customFormat="1">
      <c r="A486" s="13"/>
      <c r="B486" s="233"/>
      <c r="C486" s="234"/>
      <c r="D486" s="235" t="s">
        <v>199</v>
      </c>
      <c r="E486" s="236" t="s">
        <v>19</v>
      </c>
      <c r="F486" s="237" t="s">
        <v>499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199</v>
      </c>
      <c r="AU486" s="243" t="s">
        <v>81</v>
      </c>
      <c r="AV486" s="13" t="s">
        <v>79</v>
      </c>
      <c r="AW486" s="13" t="s">
        <v>33</v>
      </c>
      <c r="AX486" s="13" t="s">
        <v>72</v>
      </c>
      <c r="AY486" s="243" t="s">
        <v>187</v>
      </c>
    </row>
    <row r="487" s="13" customFormat="1">
      <c r="A487" s="13"/>
      <c r="B487" s="233"/>
      <c r="C487" s="234"/>
      <c r="D487" s="235" t="s">
        <v>199</v>
      </c>
      <c r="E487" s="236" t="s">
        <v>19</v>
      </c>
      <c r="F487" s="237" t="s">
        <v>1062</v>
      </c>
      <c r="G487" s="234"/>
      <c r="H487" s="236" t="s">
        <v>19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199</v>
      </c>
      <c r="AU487" s="243" t="s">
        <v>81</v>
      </c>
      <c r="AV487" s="13" t="s">
        <v>79</v>
      </c>
      <c r="AW487" s="13" t="s">
        <v>33</v>
      </c>
      <c r="AX487" s="13" t="s">
        <v>72</v>
      </c>
      <c r="AY487" s="243" t="s">
        <v>187</v>
      </c>
    </row>
    <row r="488" s="13" customFormat="1">
      <c r="A488" s="13"/>
      <c r="B488" s="233"/>
      <c r="C488" s="234"/>
      <c r="D488" s="235" t="s">
        <v>199</v>
      </c>
      <c r="E488" s="236" t="s">
        <v>19</v>
      </c>
      <c r="F488" s="237" t="s">
        <v>893</v>
      </c>
      <c r="G488" s="234"/>
      <c r="H488" s="236" t="s">
        <v>19</v>
      </c>
      <c r="I488" s="238"/>
      <c r="J488" s="234"/>
      <c r="K488" s="234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199</v>
      </c>
      <c r="AU488" s="243" t="s">
        <v>81</v>
      </c>
      <c r="AV488" s="13" t="s">
        <v>79</v>
      </c>
      <c r="AW488" s="13" t="s">
        <v>33</v>
      </c>
      <c r="AX488" s="13" t="s">
        <v>72</v>
      </c>
      <c r="AY488" s="243" t="s">
        <v>187</v>
      </c>
    </row>
    <row r="489" s="14" customFormat="1">
      <c r="A489" s="14"/>
      <c r="B489" s="244"/>
      <c r="C489" s="245"/>
      <c r="D489" s="235" t="s">
        <v>199</v>
      </c>
      <c r="E489" s="246" t="s">
        <v>19</v>
      </c>
      <c r="F489" s="247" t="s">
        <v>1160</v>
      </c>
      <c r="G489" s="245"/>
      <c r="H489" s="248">
        <v>21.172000000000001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199</v>
      </c>
      <c r="AU489" s="254" t="s">
        <v>81</v>
      </c>
      <c r="AV489" s="14" t="s">
        <v>81</v>
      </c>
      <c r="AW489" s="14" t="s">
        <v>33</v>
      </c>
      <c r="AX489" s="14" t="s">
        <v>72</v>
      </c>
      <c r="AY489" s="254" t="s">
        <v>187</v>
      </c>
    </row>
    <row r="490" s="16" customFormat="1">
      <c r="A490" s="16"/>
      <c r="B490" s="279"/>
      <c r="C490" s="280"/>
      <c r="D490" s="235" t="s">
        <v>199</v>
      </c>
      <c r="E490" s="281" t="s">
        <v>19</v>
      </c>
      <c r="F490" s="282" t="s">
        <v>763</v>
      </c>
      <c r="G490" s="280"/>
      <c r="H490" s="283">
        <v>43.307000000000002</v>
      </c>
      <c r="I490" s="284"/>
      <c r="J490" s="280"/>
      <c r="K490" s="280"/>
      <c r="L490" s="285"/>
      <c r="M490" s="286"/>
      <c r="N490" s="287"/>
      <c r="O490" s="287"/>
      <c r="P490" s="287"/>
      <c r="Q490" s="287"/>
      <c r="R490" s="287"/>
      <c r="S490" s="287"/>
      <c r="T490" s="288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T490" s="289" t="s">
        <v>199</v>
      </c>
      <c r="AU490" s="289" t="s">
        <v>81</v>
      </c>
      <c r="AV490" s="16" t="s">
        <v>230</v>
      </c>
      <c r="AW490" s="16" t="s">
        <v>33</v>
      </c>
      <c r="AX490" s="16" t="s">
        <v>72</v>
      </c>
      <c r="AY490" s="289" t="s">
        <v>187</v>
      </c>
    </row>
    <row r="491" s="15" customFormat="1">
      <c r="A491" s="15"/>
      <c r="B491" s="255"/>
      <c r="C491" s="256"/>
      <c r="D491" s="235" t="s">
        <v>199</v>
      </c>
      <c r="E491" s="257" t="s">
        <v>19</v>
      </c>
      <c r="F491" s="258" t="s">
        <v>210</v>
      </c>
      <c r="G491" s="256"/>
      <c r="H491" s="259">
        <v>103.798</v>
      </c>
      <c r="I491" s="260"/>
      <c r="J491" s="256"/>
      <c r="K491" s="256"/>
      <c r="L491" s="261"/>
      <c r="M491" s="262"/>
      <c r="N491" s="263"/>
      <c r="O491" s="263"/>
      <c r="P491" s="263"/>
      <c r="Q491" s="263"/>
      <c r="R491" s="263"/>
      <c r="S491" s="263"/>
      <c r="T491" s="264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T491" s="265" t="s">
        <v>199</v>
      </c>
      <c r="AU491" s="265" t="s">
        <v>81</v>
      </c>
      <c r="AV491" s="15" t="s">
        <v>195</v>
      </c>
      <c r="AW491" s="15" t="s">
        <v>33</v>
      </c>
      <c r="AX491" s="15" t="s">
        <v>79</v>
      </c>
      <c r="AY491" s="265" t="s">
        <v>187</v>
      </c>
    </row>
    <row r="492" s="2" customFormat="1" ht="21.75" customHeight="1">
      <c r="A492" s="41"/>
      <c r="B492" s="42"/>
      <c r="C492" s="215" t="s">
        <v>781</v>
      </c>
      <c r="D492" s="215" t="s">
        <v>190</v>
      </c>
      <c r="E492" s="216" t="s">
        <v>1161</v>
      </c>
      <c r="F492" s="217" t="s">
        <v>1162</v>
      </c>
      <c r="G492" s="218" t="s">
        <v>193</v>
      </c>
      <c r="H492" s="219">
        <v>2.8799999999999999</v>
      </c>
      <c r="I492" s="220"/>
      <c r="J492" s="221">
        <f>ROUND(I492*H492,2)</f>
        <v>0</v>
      </c>
      <c r="K492" s="217" t="s">
        <v>194</v>
      </c>
      <c r="L492" s="47"/>
      <c r="M492" s="222" t="s">
        <v>19</v>
      </c>
      <c r="N492" s="223" t="s">
        <v>43</v>
      </c>
      <c r="O492" s="87"/>
      <c r="P492" s="224">
        <f>O492*H492</f>
        <v>0</v>
      </c>
      <c r="Q492" s="224">
        <v>1.713E-05</v>
      </c>
      <c r="R492" s="224">
        <f>Q492*H492</f>
        <v>4.93344E-05</v>
      </c>
      <c r="S492" s="224">
        <v>0</v>
      </c>
      <c r="T492" s="225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6" t="s">
        <v>265</v>
      </c>
      <c r="AT492" s="226" t="s">
        <v>190</v>
      </c>
      <c r="AU492" s="226" t="s">
        <v>81</v>
      </c>
      <c r="AY492" s="20" t="s">
        <v>187</v>
      </c>
      <c r="BE492" s="227">
        <f>IF(N492="základní",J492,0)</f>
        <v>0</v>
      </c>
      <c r="BF492" s="227">
        <f>IF(N492="snížená",J492,0)</f>
        <v>0</v>
      </c>
      <c r="BG492" s="227">
        <f>IF(N492="zákl. přenesená",J492,0)</f>
        <v>0</v>
      </c>
      <c r="BH492" s="227">
        <f>IF(N492="sníž. přenesená",J492,0)</f>
        <v>0</v>
      </c>
      <c r="BI492" s="227">
        <f>IF(N492="nulová",J492,0)</f>
        <v>0</v>
      </c>
      <c r="BJ492" s="20" t="s">
        <v>79</v>
      </c>
      <c r="BK492" s="227">
        <f>ROUND(I492*H492,2)</f>
        <v>0</v>
      </c>
      <c r="BL492" s="20" t="s">
        <v>265</v>
      </c>
      <c r="BM492" s="226" t="s">
        <v>1382</v>
      </c>
    </row>
    <row r="493" s="2" customFormat="1">
      <c r="A493" s="41"/>
      <c r="B493" s="42"/>
      <c r="C493" s="43"/>
      <c r="D493" s="228" t="s">
        <v>197</v>
      </c>
      <c r="E493" s="43"/>
      <c r="F493" s="229" t="s">
        <v>1164</v>
      </c>
      <c r="G493" s="43"/>
      <c r="H493" s="43"/>
      <c r="I493" s="230"/>
      <c r="J493" s="43"/>
      <c r="K493" s="43"/>
      <c r="L493" s="47"/>
      <c r="M493" s="231"/>
      <c r="N493" s="232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197</v>
      </c>
      <c r="AU493" s="20" t="s">
        <v>81</v>
      </c>
    </row>
    <row r="494" s="13" customFormat="1">
      <c r="A494" s="13"/>
      <c r="B494" s="233"/>
      <c r="C494" s="234"/>
      <c r="D494" s="235" t="s">
        <v>199</v>
      </c>
      <c r="E494" s="236" t="s">
        <v>19</v>
      </c>
      <c r="F494" s="237" t="s">
        <v>1368</v>
      </c>
      <c r="G494" s="234"/>
      <c r="H494" s="236" t="s">
        <v>19</v>
      </c>
      <c r="I494" s="238"/>
      <c r="J494" s="234"/>
      <c r="K494" s="234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199</v>
      </c>
      <c r="AU494" s="243" t="s">
        <v>81</v>
      </c>
      <c r="AV494" s="13" t="s">
        <v>79</v>
      </c>
      <c r="AW494" s="13" t="s">
        <v>33</v>
      </c>
      <c r="AX494" s="13" t="s">
        <v>72</v>
      </c>
      <c r="AY494" s="243" t="s">
        <v>187</v>
      </c>
    </row>
    <row r="495" s="13" customFormat="1">
      <c r="A495" s="13"/>
      <c r="B495" s="233"/>
      <c r="C495" s="234"/>
      <c r="D495" s="235" t="s">
        <v>199</v>
      </c>
      <c r="E495" s="236" t="s">
        <v>19</v>
      </c>
      <c r="F495" s="237" t="s">
        <v>495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199</v>
      </c>
      <c r="AU495" s="243" t="s">
        <v>81</v>
      </c>
      <c r="AV495" s="13" t="s">
        <v>79</v>
      </c>
      <c r="AW495" s="13" t="s">
        <v>33</v>
      </c>
      <c r="AX495" s="13" t="s">
        <v>72</v>
      </c>
      <c r="AY495" s="243" t="s">
        <v>187</v>
      </c>
    </row>
    <row r="496" s="13" customFormat="1">
      <c r="A496" s="13"/>
      <c r="B496" s="233"/>
      <c r="C496" s="234"/>
      <c r="D496" s="235" t="s">
        <v>199</v>
      </c>
      <c r="E496" s="236" t="s">
        <v>19</v>
      </c>
      <c r="F496" s="237" t="s">
        <v>855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199</v>
      </c>
      <c r="AU496" s="243" t="s">
        <v>81</v>
      </c>
      <c r="AV496" s="13" t="s">
        <v>79</v>
      </c>
      <c r="AW496" s="13" t="s">
        <v>33</v>
      </c>
      <c r="AX496" s="13" t="s">
        <v>72</v>
      </c>
      <c r="AY496" s="243" t="s">
        <v>187</v>
      </c>
    </row>
    <row r="497" s="13" customFormat="1">
      <c r="A497" s="13"/>
      <c r="B497" s="233"/>
      <c r="C497" s="234"/>
      <c r="D497" s="235" t="s">
        <v>199</v>
      </c>
      <c r="E497" s="236" t="s">
        <v>19</v>
      </c>
      <c r="F497" s="237" t="s">
        <v>1142</v>
      </c>
      <c r="G497" s="234"/>
      <c r="H497" s="236" t="s">
        <v>19</v>
      </c>
      <c r="I497" s="238"/>
      <c r="J497" s="234"/>
      <c r="K497" s="234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199</v>
      </c>
      <c r="AU497" s="243" t="s">
        <v>81</v>
      </c>
      <c r="AV497" s="13" t="s">
        <v>79</v>
      </c>
      <c r="AW497" s="13" t="s">
        <v>33</v>
      </c>
      <c r="AX497" s="13" t="s">
        <v>72</v>
      </c>
      <c r="AY497" s="243" t="s">
        <v>187</v>
      </c>
    </row>
    <row r="498" s="14" customFormat="1">
      <c r="A498" s="14"/>
      <c r="B498" s="244"/>
      <c r="C498" s="245"/>
      <c r="D498" s="235" t="s">
        <v>199</v>
      </c>
      <c r="E498" s="246" t="s">
        <v>19</v>
      </c>
      <c r="F498" s="247" t="s">
        <v>1143</v>
      </c>
      <c r="G498" s="245"/>
      <c r="H498" s="248">
        <v>1.44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199</v>
      </c>
      <c r="AU498" s="254" t="s">
        <v>81</v>
      </c>
      <c r="AV498" s="14" t="s">
        <v>81</v>
      </c>
      <c r="AW498" s="14" t="s">
        <v>33</v>
      </c>
      <c r="AX498" s="14" t="s">
        <v>72</v>
      </c>
      <c r="AY498" s="254" t="s">
        <v>187</v>
      </c>
    </row>
    <row r="499" s="13" customFormat="1">
      <c r="A499" s="13"/>
      <c r="B499" s="233"/>
      <c r="C499" s="234"/>
      <c r="D499" s="235" t="s">
        <v>199</v>
      </c>
      <c r="E499" s="236" t="s">
        <v>19</v>
      </c>
      <c r="F499" s="237" t="s">
        <v>1369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199</v>
      </c>
      <c r="AU499" s="243" t="s">
        <v>81</v>
      </c>
      <c r="AV499" s="13" t="s">
        <v>79</v>
      </c>
      <c r="AW499" s="13" t="s">
        <v>33</v>
      </c>
      <c r="AX499" s="13" t="s">
        <v>72</v>
      </c>
      <c r="AY499" s="243" t="s">
        <v>187</v>
      </c>
    </row>
    <row r="500" s="13" customFormat="1">
      <c r="A500" s="13"/>
      <c r="B500" s="233"/>
      <c r="C500" s="234"/>
      <c r="D500" s="235" t="s">
        <v>199</v>
      </c>
      <c r="E500" s="236" t="s">
        <v>19</v>
      </c>
      <c r="F500" s="237" t="s">
        <v>499</v>
      </c>
      <c r="G500" s="234"/>
      <c r="H500" s="236" t="s">
        <v>19</v>
      </c>
      <c r="I500" s="238"/>
      <c r="J500" s="234"/>
      <c r="K500" s="234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199</v>
      </c>
      <c r="AU500" s="243" t="s">
        <v>81</v>
      </c>
      <c r="AV500" s="13" t="s">
        <v>79</v>
      </c>
      <c r="AW500" s="13" t="s">
        <v>33</v>
      </c>
      <c r="AX500" s="13" t="s">
        <v>72</v>
      </c>
      <c r="AY500" s="243" t="s">
        <v>187</v>
      </c>
    </row>
    <row r="501" s="13" customFormat="1">
      <c r="A501" s="13"/>
      <c r="B501" s="233"/>
      <c r="C501" s="234"/>
      <c r="D501" s="235" t="s">
        <v>199</v>
      </c>
      <c r="E501" s="236" t="s">
        <v>19</v>
      </c>
      <c r="F501" s="237" t="s">
        <v>855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199</v>
      </c>
      <c r="AU501" s="243" t="s">
        <v>81</v>
      </c>
      <c r="AV501" s="13" t="s">
        <v>79</v>
      </c>
      <c r="AW501" s="13" t="s">
        <v>33</v>
      </c>
      <c r="AX501" s="13" t="s">
        <v>72</v>
      </c>
      <c r="AY501" s="243" t="s">
        <v>187</v>
      </c>
    </row>
    <row r="502" s="13" customFormat="1">
      <c r="A502" s="13"/>
      <c r="B502" s="233"/>
      <c r="C502" s="234"/>
      <c r="D502" s="235" t="s">
        <v>199</v>
      </c>
      <c r="E502" s="236" t="s">
        <v>19</v>
      </c>
      <c r="F502" s="237" t="s">
        <v>1142</v>
      </c>
      <c r="G502" s="234"/>
      <c r="H502" s="236" t="s">
        <v>19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199</v>
      </c>
      <c r="AU502" s="243" t="s">
        <v>81</v>
      </c>
      <c r="AV502" s="13" t="s">
        <v>79</v>
      </c>
      <c r="AW502" s="13" t="s">
        <v>33</v>
      </c>
      <c r="AX502" s="13" t="s">
        <v>72</v>
      </c>
      <c r="AY502" s="243" t="s">
        <v>187</v>
      </c>
    </row>
    <row r="503" s="14" customFormat="1">
      <c r="A503" s="14"/>
      <c r="B503" s="244"/>
      <c r="C503" s="245"/>
      <c r="D503" s="235" t="s">
        <v>199</v>
      </c>
      <c r="E503" s="246" t="s">
        <v>19</v>
      </c>
      <c r="F503" s="247" t="s">
        <v>1143</v>
      </c>
      <c r="G503" s="245"/>
      <c r="H503" s="248">
        <v>1.44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199</v>
      </c>
      <c r="AU503" s="254" t="s">
        <v>81</v>
      </c>
      <c r="AV503" s="14" t="s">
        <v>81</v>
      </c>
      <c r="AW503" s="14" t="s">
        <v>33</v>
      </c>
      <c r="AX503" s="14" t="s">
        <v>72</v>
      </c>
      <c r="AY503" s="254" t="s">
        <v>187</v>
      </c>
    </row>
    <row r="504" s="15" customFormat="1">
      <c r="A504" s="15"/>
      <c r="B504" s="255"/>
      <c r="C504" s="256"/>
      <c r="D504" s="235" t="s">
        <v>199</v>
      </c>
      <c r="E504" s="257" t="s">
        <v>19</v>
      </c>
      <c r="F504" s="258" t="s">
        <v>210</v>
      </c>
      <c r="G504" s="256"/>
      <c r="H504" s="259">
        <v>2.8799999999999999</v>
      </c>
      <c r="I504" s="260"/>
      <c r="J504" s="256"/>
      <c r="K504" s="256"/>
      <c r="L504" s="261"/>
      <c r="M504" s="262"/>
      <c r="N504" s="263"/>
      <c r="O504" s="263"/>
      <c r="P504" s="263"/>
      <c r="Q504" s="263"/>
      <c r="R504" s="263"/>
      <c r="S504" s="263"/>
      <c r="T504" s="264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5" t="s">
        <v>199</v>
      </c>
      <c r="AU504" s="265" t="s">
        <v>81</v>
      </c>
      <c r="AV504" s="15" t="s">
        <v>195</v>
      </c>
      <c r="AW504" s="15" t="s">
        <v>33</v>
      </c>
      <c r="AX504" s="15" t="s">
        <v>79</v>
      </c>
      <c r="AY504" s="265" t="s">
        <v>187</v>
      </c>
    </row>
    <row r="505" s="2" customFormat="1" ht="16.5" customHeight="1">
      <c r="A505" s="41"/>
      <c r="B505" s="42"/>
      <c r="C505" s="215" t="s">
        <v>789</v>
      </c>
      <c r="D505" s="215" t="s">
        <v>190</v>
      </c>
      <c r="E505" s="216" t="s">
        <v>904</v>
      </c>
      <c r="F505" s="217" t="s">
        <v>905</v>
      </c>
      <c r="G505" s="218" t="s">
        <v>193</v>
      </c>
      <c r="H505" s="219">
        <v>9.6899999999999995</v>
      </c>
      <c r="I505" s="220"/>
      <c r="J505" s="221">
        <f>ROUND(I505*H505,2)</f>
        <v>0</v>
      </c>
      <c r="K505" s="217" t="s">
        <v>194</v>
      </c>
      <c r="L505" s="47"/>
      <c r="M505" s="222" t="s">
        <v>19</v>
      </c>
      <c r="N505" s="223" t="s">
        <v>43</v>
      </c>
      <c r="O505" s="87"/>
      <c r="P505" s="224">
        <f>O505*H505</f>
        <v>0</v>
      </c>
      <c r="Q505" s="224">
        <v>7.1500000000000002E-06</v>
      </c>
      <c r="R505" s="224">
        <f>Q505*H505</f>
        <v>6.9283500000000002E-05</v>
      </c>
      <c r="S505" s="224">
        <v>0</v>
      </c>
      <c r="T505" s="225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6" t="s">
        <v>265</v>
      </c>
      <c r="AT505" s="226" t="s">
        <v>190</v>
      </c>
      <c r="AU505" s="226" t="s">
        <v>81</v>
      </c>
      <c r="AY505" s="20" t="s">
        <v>187</v>
      </c>
      <c r="BE505" s="227">
        <f>IF(N505="základní",J505,0)</f>
        <v>0</v>
      </c>
      <c r="BF505" s="227">
        <f>IF(N505="snížená",J505,0)</f>
        <v>0</v>
      </c>
      <c r="BG505" s="227">
        <f>IF(N505="zákl. přenesená",J505,0)</f>
        <v>0</v>
      </c>
      <c r="BH505" s="227">
        <f>IF(N505="sníž. přenesená",J505,0)</f>
        <v>0</v>
      </c>
      <c r="BI505" s="227">
        <f>IF(N505="nulová",J505,0)</f>
        <v>0</v>
      </c>
      <c r="BJ505" s="20" t="s">
        <v>79</v>
      </c>
      <c r="BK505" s="227">
        <f>ROUND(I505*H505,2)</f>
        <v>0</v>
      </c>
      <c r="BL505" s="20" t="s">
        <v>265</v>
      </c>
      <c r="BM505" s="226" t="s">
        <v>1383</v>
      </c>
    </row>
    <row r="506" s="2" customFormat="1">
      <c r="A506" s="41"/>
      <c r="B506" s="42"/>
      <c r="C506" s="43"/>
      <c r="D506" s="228" t="s">
        <v>197</v>
      </c>
      <c r="E506" s="43"/>
      <c r="F506" s="229" t="s">
        <v>907</v>
      </c>
      <c r="G506" s="43"/>
      <c r="H506" s="43"/>
      <c r="I506" s="230"/>
      <c r="J506" s="43"/>
      <c r="K506" s="43"/>
      <c r="L506" s="47"/>
      <c r="M506" s="231"/>
      <c r="N506" s="232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197</v>
      </c>
      <c r="AU506" s="20" t="s">
        <v>81</v>
      </c>
    </row>
    <row r="507" s="13" customFormat="1">
      <c r="A507" s="13"/>
      <c r="B507" s="233"/>
      <c r="C507" s="234"/>
      <c r="D507" s="235" t="s">
        <v>199</v>
      </c>
      <c r="E507" s="236" t="s">
        <v>19</v>
      </c>
      <c r="F507" s="237" t="s">
        <v>1370</v>
      </c>
      <c r="G507" s="234"/>
      <c r="H507" s="236" t="s">
        <v>19</v>
      </c>
      <c r="I507" s="238"/>
      <c r="J507" s="234"/>
      <c r="K507" s="234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199</v>
      </c>
      <c r="AU507" s="243" t="s">
        <v>81</v>
      </c>
      <c r="AV507" s="13" t="s">
        <v>79</v>
      </c>
      <c r="AW507" s="13" t="s">
        <v>33</v>
      </c>
      <c r="AX507" s="13" t="s">
        <v>72</v>
      </c>
      <c r="AY507" s="243" t="s">
        <v>187</v>
      </c>
    </row>
    <row r="508" s="13" customFormat="1">
      <c r="A508" s="13"/>
      <c r="B508" s="233"/>
      <c r="C508" s="234"/>
      <c r="D508" s="235" t="s">
        <v>199</v>
      </c>
      <c r="E508" s="236" t="s">
        <v>19</v>
      </c>
      <c r="F508" s="237" t="s">
        <v>495</v>
      </c>
      <c r="G508" s="234"/>
      <c r="H508" s="236" t="s">
        <v>19</v>
      </c>
      <c r="I508" s="238"/>
      <c r="J508" s="234"/>
      <c r="K508" s="234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199</v>
      </c>
      <c r="AU508" s="243" t="s">
        <v>81</v>
      </c>
      <c r="AV508" s="13" t="s">
        <v>79</v>
      </c>
      <c r="AW508" s="13" t="s">
        <v>33</v>
      </c>
      <c r="AX508" s="13" t="s">
        <v>72</v>
      </c>
      <c r="AY508" s="243" t="s">
        <v>187</v>
      </c>
    </row>
    <row r="509" s="13" customFormat="1">
      <c r="A509" s="13"/>
      <c r="B509" s="233"/>
      <c r="C509" s="234"/>
      <c r="D509" s="235" t="s">
        <v>199</v>
      </c>
      <c r="E509" s="236" t="s">
        <v>19</v>
      </c>
      <c r="F509" s="237" t="s">
        <v>855</v>
      </c>
      <c r="G509" s="234"/>
      <c r="H509" s="236" t="s">
        <v>19</v>
      </c>
      <c r="I509" s="238"/>
      <c r="J509" s="234"/>
      <c r="K509" s="234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199</v>
      </c>
      <c r="AU509" s="243" t="s">
        <v>81</v>
      </c>
      <c r="AV509" s="13" t="s">
        <v>79</v>
      </c>
      <c r="AW509" s="13" t="s">
        <v>33</v>
      </c>
      <c r="AX509" s="13" t="s">
        <v>72</v>
      </c>
      <c r="AY509" s="243" t="s">
        <v>187</v>
      </c>
    </row>
    <row r="510" s="13" customFormat="1">
      <c r="A510" s="13"/>
      <c r="B510" s="233"/>
      <c r="C510" s="234"/>
      <c r="D510" s="235" t="s">
        <v>199</v>
      </c>
      <c r="E510" s="236" t="s">
        <v>19</v>
      </c>
      <c r="F510" s="237" t="s">
        <v>873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199</v>
      </c>
      <c r="AU510" s="243" t="s">
        <v>81</v>
      </c>
      <c r="AV510" s="13" t="s">
        <v>79</v>
      </c>
      <c r="AW510" s="13" t="s">
        <v>33</v>
      </c>
      <c r="AX510" s="13" t="s">
        <v>72</v>
      </c>
      <c r="AY510" s="243" t="s">
        <v>187</v>
      </c>
    </row>
    <row r="511" s="14" customFormat="1">
      <c r="A511" s="14"/>
      <c r="B511" s="244"/>
      <c r="C511" s="245"/>
      <c r="D511" s="235" t="s">
        <v>199</v>
      </c>
      <c r="E511" s="246" t="s">
        <v>19</v>
      </c>
      <c r="F511" s="247" t="s">
        <v>1046</v>
      </c>
      <c r="G511" s="245"/>
      <c r="H511" s="248">
        <v>2.9550000000000001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199</v>
      </c>
      <c r="AU511" s="254" t="s">
        <v>81</v>
      </c>
      <c r="AV511" s="14" t="s">
        <v>81</v>
      </c>
      <c r="AW511" s="14" t="s">
        <v>33</v>
      </c>
      <c r="AX511" s="14" t="s">
        <v>72</v>
      </c>
      <c r="AY511" s="254" t="s">
        <v>187</v>
      </c>
    </row>
    <row r="512" s="13" customFormat="1">
      <c r="A512" s="13"/>
      <c r="B512" s="233"/>
      <c r="C512" s="234"/>
      <c r="D512" s="235" t="s">
        <v>199</v>
      </c>
      <c r="E512" s="236" t="s">
        <v>19</v>
      </c>
      <c r="F512" s="237" t="s">
        <v>1371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199</v>
      </c>
      <c r="AU512" s="243" t="s">
        <v>81</v>
      </c>
      <c r="AV512" s="13" t="s">
        <v>79</v>
      </c>
      <c r="AW512" s="13" t="s">
        <v>33</v>
      </c>
      <c r="AX512" s="13" t="s">
        <v>72</v>
      </c>
      <c r="AY512" s="243" t="s">
        <v>187</v>
      </c>
    </row>
    <row r="513" s="13" customFormat="1">
      <c r="A513" s="13"/>
      <c r="B513" s="233"/>
      <c r="C513" s="234"/>
      <c r="D513" s="235" t="s">
        <v>199</v>
      </c>
      <c r="E513" s="236" t="s">
        <v>19</v>
      </c>
      <c r="F513" s="237" t="s">
        <v>495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199</v>
      </c>
      <c r="AU513" s="243" t="s">
        <v>81</v>
      </c>
      <c r="AV513" s="13" t="s">
        <v>79</v>
      </c>
      <c r="AW513" s="13" t="s">
        <v>33</v>
      </c>
      <c r="AX513" s="13" t="s">
        <v>72</v>
      </c>
      <c r="AY513" s="243" t="s">
        <v>187</v>
      </c>
    </row>
    <row r="514" s="13" customFormat="1">
      <c r="A514" s="13"/>
      <c r="B514" s="233"/>
      <c r="C514" s="234"/>
      <c r="D514" s="235" t="s">
        <v>199</v>
      </c>
      <c r="E514" s="236" t="s">
        <v>19</v>
      </c>
      <c r="F514" s="237" t="s">
        <v>855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199</v>
      </c>
      <c r="AU514" s="243" t="s">
        <v>81</v>
      </c>
      <c r="AV514" s="13" t="s">
        <v>79</v>
      </c>
      <c r="AW514" s="13" t="s">
        <v>33</v>
      </c>
      <c r="AX514" s="13" t="s">
        <v>72</v>
      </c>
      <c r="AY514" s="243" t="s">
        <v>187</v>
      </c>
    </row>
    <row r="515" s="13" customFormat="1">
      <c r="A515" s="13"/>
      <c r="B515" s="233"/>
      <c r="C515" s="234"/>
      <c r="D515" s="235" t="s">
        <v>199</v>
      </c>
      <c r="E515" s="236" t="s">
        <v>19</v>
      </c>
      <c r="F515" s="237" t="s">
        <v>873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199</v>
      </c>
      <c r="AU515" s="243" t="s">
        <v>81</v>
      </c>
      <c r="AV515" s="13" t="s">
        <v>79</v>
      </c>
      <c r="AW515" s="13" t="s">
        <v>33</v>
      </c>
      <c r="AX515" s="13" t="s">
        <v>72</v>
      </c>
      <c r="AY515" s="243" t="s">
        <v>187</v>
      </c>
    </row>
    <row r="516" s="14" customFormat="1">
      <c r="A516" s="14"/>
      <c r="B516" s="244"/>
      <c r="C516" s="245"/>
      <c r="D516" s="235" t="s">
        <v>199</v>
      </c>
      <c r="E516" s="246" t="s">
        <v>19</v>
      </c>
      <c r="F516" s="247" t="s">
        <v>1147</v>
      </c>
      <c r="G516" s="245"/>
      <c r="H516" s="248">
        <v>1.8899999999999999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199</v>
      </c>
      <c r="AU516" s="254" t="s">
        <v>81</v>
      </c>
      <c r="AV516" s="14" t="s">
        <v>81</v>
      </c>
      <c r="AW516" s="14" t="s">
        <v>33</v>
      </c>
      <c r="AX516" s="14" t="s">
        <v>72</v>
      </c>
      <c r="AY516" s="254" t="s">
        <v>187</v>
      </c>
    </row>
    <row r="517" s="13" customFormat="1">
      <c r="A517" s="13"/>
      <c r="B517" s="233"/>
      <c r="C517" s="234"/>
      <c r="D517" s="235" t="s">
        <v>199</v>
      </c>
      <c r="E517" s="236" t="s">
        <v>19</v>
      </c>
      <c r="F517" s="237" t="s">
        <v>1372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199</v>
      </c>
      <c r="AU517" s="243" t="s">
        <v>81</v>
      </c>
      <c r="AV517" s="13" t="s">
        <v>79</v>
      </c>
      <c r="AW517" s="13" t="s">
        <v>33</v>
      </c>
      <c r="AX517" s="13" t="s">
        <v>72</v>
      </c>
      <c r="AY517" s="243" t="s">
        <v>187</v>
      </c>
    </row>
    <row r="518" s="13" customFormat="1">
      <c r="A518" s="13"/>
      <c r="B518" s="233"/>
      <c r="C518" s="234"/>
      <c r="D518" s="235" t="s">
        <v>199</v>
      </c>
      <c r="E518" s="236" t="s">
        <v>19</v>
      </c>
      <c r="F518" s="237" t="s">
        <v>497</v>
      </c>
      <c r="G518" s="234"/>
      <c r="H518" s="236" t="s">
        <v>19</v>
      </c>
      <c r="I518" s="238"/>
      <c r="J518" s="234"/>
      <c r="K518" s="234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199</v>
      </c>
      <c r="AU518" s="243" t="s">
        <v>81</v>
      </c>
      <c r="AV518" s="13" t="s">
        <v>79</v>
      </c>
      <c r="AW518" s="13" t="s">
        <v>33</v>
      </c>
      <c r="AX518" s="13" t="s">
        <v>72</v>
      </c>
      <c r="AY518" s="243" t="s">
        <v>187</v>
      </c>
    </row>
    <row r="519" s="13" customFormat="1">
      <c r="A519" s="13"/>
      <c r="B519" s="233"/>
      <c r="C519" s="234"/>
      <c r="D519" s="235" t="s">
        <v>199</v>
      </c>
      <c r="E519" s="236" t="s">
        <v>19</v>
      </c>
      <c r="F519" s="237" t="s">
        <v>855</v>
      </c>
      <c r="G519" s="234"/>
      <c r="H519" s="236" t="s">
        <v>19</v>
      </c>
      <c r="I519" s="238"/>
      <c r="J519" s="234"/>
      <c r="K519" s="234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199</v>
      </c>
      <c r="AU519" s="243" t="s">
        <v>81</v>
      </c>
      <c r="AV519" s="13" t="s">
        <v>79</v>
      </c>
      <c r="AW519" s="13" t="s">
        <v>33</v>
      </c>
      <c r="AX519" s="13" t="s">
        <v>72</v>
      </c>
      <c r="AY519" s="243" t="s">
        <v>187</v>
      </c>
    </row>
    <row r="520" s="13" customFormat="1">
      <c r="A520" s="13"/>
      <c r="B520" s="233"/>
      <c r="C520" s="234"/>
      <c r="D520" s="235" t="s">
        <v>199</v>
      </c>
      <c r="E520" s="236" t="s">
        <v>19</v>
      </c>
      <c r="F520" s="237" t="s">
        <v>873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199</v>
      </c>
      <c r="AU520" s="243" t="s">
        <v>81</v>
      </c>
      <c r="AV520" s="13" t="s">
        <v>79</v>
      </c>
      <c r="AW520" s="13" t="s">
        <v>33</v>
      </c>
      <c r="AX520" s="13" t="s">
        <v>72</v>
      </c>
      <c r="AY520" s="243" t="s">
        <v>187</v>
      </c>
    </row>
    <row r="521" s="14" customFormat="1">
      <c r="A521" s="14"/>
      <c r="B521" s="244"/>
      <c r="C521" s="245"/>
      <c r="D521" s="235" t="s">
        <v>199</v>
      </c>
      <c r="E521" s="246" t="s">
        <v>19</v>
      </c>
      <c r="F521" s="247" t="s">
        <v>209</v>
      </c>
      <c r="G521" s="245"/>
      <c r="H521" s="248">
        <v>1.1819999999999999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199</v>
      </c>
      <c r="AU521" s="254" t="s">
        <v>81</v>
      </c>
      <c r="AV521" s="14" t="s">
        <v>81</v>
      </c>
      <c r="AW521" s="14" t="s">
        <v>33</v>
      </c>
      <c r="AX521" s="14" t="s">
        <v>72</v>
      </c>
      <c r="AY521" s="254" t="s">
        <v>187</v>
      </c>
    </row>
    <row r="522" s="13" customFormat="1">
      <c r="A522" s="13"/>
      <c r="B522" s="233"/>
      <c r="C522" s="234"/>
      <c r="D522" s="235" t="s">
        <v>199</v>
      </c>
      <c r="E522" s="236" t="s">
        <v>19</v>
      </c>
      <c r="F522" s="237" t="s">
        <v>1373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199</v>
      </c>
      <c r="AU522" s="243" t="s">
        <v>81</v>
      </c>
      <c r="AV522" s="13" t="s">
        <v>79</v>
      </c>
      <c r="AW522" s="13" t="s">
        <v>33</v>
      </c>
      <c r="AX522" s="13" t="s">
        <v>72</v>
      </c>
      <c r="AY522" s="243" t="s">
        <v>187</v>
      </c>
    </row>
    <row r="523" s="13" customFormat="1">
      <c r="A523" s="13"/>
      <c r="B523" s="233"/>
      <c r="C523" s="234"/>
      <c r="D523" s="235" t="s">
        <v>199</v>
      </c>
      <c r="E523" s="236" t="s">
        <v>19</v>
      </c>
      <c r="F523" s="237" t="s">
        <v>499</v>
      </c>
      <c r="G523" s="234"/>
      <c r="H523" s="236" t="s">
        <v>19</v>
      </c>
      <c r="I523" s="238"/>
      <c r="J523" s="234"/>
      <c r="K523" s="234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199</v>
      </c>
      <c r="AU523" s="243" t="s">
        <v>81</v>
      </c>
      <c r="AV523" s="13" t="s">
        <v>79</v>
      </c>
      <c r="AW523" s="13" t="s">
        <v>33</v>
      </c>
      <c r="AX523" s="13" t="s">
        <v>72</v>
      </c>
      <c r="AY523" s="243" t="s">
        <v>187</v>
      </c>
    </row>
    <row r="524" s="13" customFormat="1">
      <c r="A524" s="13"/>
      <c r="B524" s="233"/>
      <c r="C524" s="234"/>
      <c r="D524" s="235" t="s">
        <v>199</v>
      </c>
      <c r="E524" s="236" t="s">
        <v>19</v>
      </c>
      <c r="F524" s="237" t="s">
        <v>855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199</v>
      </c>
      <c r="AU524" s="243" t="s">
        <v>81</v>
      </c>
      <c r="AV524" s="13" t="s">
        <v>79</v>
      </c>
      <c r="AW524" s="13" t="s">
        <v>33</v>
      </c>
      <c r="AX524" s="13" t="s">
        <v>72</v>
      </c>
      <c r="AY524" s="243" t="s">
        <v>187</v>
      </c>
    </row>
    <row r="525" s="13" customFormat="1">
      <c r="A525" s="13"/>
      <c r="B525" s="233"/>
      <c r="C525" s="234"/>
      <c r="D525" s="235" t="s">
        <v>199</v>
      </c>
      <c r="E525" s="236" t="s">
        <v>19</v>
      </c>
      <c r="F525" s="237" t="s">
        <v>873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199</v>
      </c>
      <c r="AU525" s="243" t="s">
        <v>81</v>
      </c>
      <c r="AV525" s="13" t="s">
        <v>79</v>
      </c>
      <c r="AW525" s="13" t="s">
        <v>33</v>
      </c>
      <c r="AX525" s="13" t="s">
        <v>72</v>
      </c>
      <c r="AY525" s="243" t="s">
        <v>187</v>
      </c>
    </row>
    <row r="526" s="14" customFormat="1">
      <c r="A526" s="14"/>
      <c r="B526" s="244"/>
      <c r="C526" s="245"/>
      <c r="D526" s="235" t="s">
        <v>199</v>
      </c>
      <c r="E526" s="246" t="s">
        <v>19</v>
      </c>
      <c r="F526" s="247" t="s">
        <v>1051</v>
      </c>
      <c r="G526" s="245"/>
      <c r="H526" s="248">
        <v>1.7729999999999999</v>
      </c>
      <c r="I526" s="249"/>
      <c r="J526" s="245"/>
      <c r="K526" s="245"/>
      <c r="L526" s="250"/>
      <c r="M526" s="251"/>
      <c r="N526" s="252"/>
      <c r="O526" s="252"/>
      <c r="P526" s="252"/>
      <c r="Q526" s="252"/>
      <c r="R526" s="252"/>
      <c r="S526" s="252"/>
      <c r="T526" s="25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4" t="s">
        <v>199</v>
      </c>
      <c r="AU526" s="254" t="s">
        <v>81</v>
      </c>
      <c r="AV526" s="14" t="s">
        <v>81</v>
      </c>
      <c r="AW526" s="14" t="s">
        <v>33</v>
      </c>
      <c r="AX526" s="14" t="s">
        <v>72</v>
      </c>
      <c r="AY526" s="254" t="s">
        <v>187</v>
      </c>
    </row>
    <row r="527" s="13" customFormat="1">
      <c r="A527" s="13"/>
      <c r="B527" s="233"/>
      <c r="C527" s="234"/>
      <c r="D527" s="235" t="s">
        <v>199</v>
      </c>
      <c r="E527" s="236" t="s">
        <v>19</v>
      </c>
      <c r="F527" s="237" t="s">
        <v>1374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199</v>
      </c>
      <c r="AU527" s="243" t="s">
        <v>81</v>
      </c>
      <c r="AV527" s="13" t="s">
        <v>79</v>
      </c>
      <c r="AW527" s="13" t="s">
        <v>33</v>
      </c>
      <c r="AX527" s="13" t="s">
        <v>72</v>
      </c>
      <c r="AY527" s="243" t="s">
        <v>187</v>
      </c>
    </row>
    <row r="528" s="13" customFormat="1">
      <c r="A528" s="13"/>
      <c r="B528" s="233"/>
      <c r="C528" s="234"/>
      <c r="D528" s="235" t="s">
        <v>199</v>
      </c>
      <c r="E528" s="236" t="s">
        <v>19</v>
      </c>
      <c r="F528" s="237" t="s">
        <v>499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199</v>
      </c>
      <c r="AU528" s="243" t="s">
        <v>81</v>
      </c>
      <c r="AV528" s="13" t="s">
        <v>79</v>
      </c>
      <c r="AW528" s="13" t="s">
        <v>33</v>
      </c>
      <c r="AX528" s="13" t="s">
        <v>72</v>
      </c>
      <c r="AY528" s="243" t="s">
        <v>187</v>
      </c>
    </row>
    <row r="529" s="13" customFormat="1">
      <c r="A529" s="13"/>
      <c r="B529" s="233"/>
      <c r="C529" s="234"/>
      <c r="D529" s="235" t="s">
        <v>199</v>
      </c>
      <c r="E529" s="236" t="s">
        <v>19</v>
      </c>
      <c r="F529" s="237" t="s">
        <v>855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199</v>
      </c>
      <c r="AU529" s="243" t="s">
        <v>81</v>
      </c>
      <c r="AV529" s="13" t="s">
        <v>79</v>
      </c>
      <c r="AW529" s="13" t="s">
        <v>33</v>
      </c>
      <c r="AX529" s="13" t="s">
        <v>72</v>
      </c>
      <c r="AY529" s="243" t="s">
        <v>187</v>
      </c>
    </row>
    <row r="530" s="13" customFormat="1">
      <c r="A530" s="13"/>
      <c r="B530" s="233"/>
      <c r="C530" s="234"/>
      <c r="D530" s="235" t="s">
        <v>199</v>
      </c>
      <c r="E530" s="236" t="s">
        <v>19</v>
      </c>
      <c r="F530" s="237" t="s">
        <v>873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199</v>
      </c>
      <c r="AU530" s="243" t="s">
        <v>81</v>
      </c>
      <c r="AV530" s="13" t="s">
        <v>79</v>
      </c>
      <c r="AW530" s="13" t="s">
        <v>33</v>
      </c>
      <c r="AX530" s="13" t="s">
        <v>72</v>
      </c>
      <c r="AY530" s="243" t="s">
        <v>187</v>
      </c>
    </row>
    <row r="531" s="14" customFormat="1">
      <c r="A531" s="14"/>
      <c r="B531" s="244"/>
      <c r="C531" s="245"/>
      <c r="D531" s="235" t="s">
        <v>199</v>
      </c>
      <c r="E531" s="246" t="s">
        <v>19</v>
      </c>
      <c r="F531" s="247" t="s">
        <v>1147</v>
      </c>
      <c r="G531" s="245"/>
      <c r="H531" s="248">
        <v>1.8899999999999999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199</v>
      </c>
      <c r="AU531" s="254" t="s">
        <v>81</v>
      </c>
      <c r="AV531" s="14" t="s">
        <v>81</v>
      </c>
      <c r="AW531" s="14" t="s">
        <v>33</v>
      </c>
      <c r="AX531" s="14" t="s">
        <v>72</v>
      </c>
      <c r="AY531" s="254" t="s">
        <v>187</v>
      </c>
    </row>
    <row r="532" s="15" customFormat="1">
      <c r="A532" s="15"/>
      <c r="B532" s="255"/>
      <c r="C532" s="256"/>
      <c r="D532" s="235" t="s">
        <v>199</v>
      </c>
      <c r="E532" s="257" t="s">
        <v>19</v>
      </c>
      <c r="F532" s="258" t="s">
        <v>210</v>
      </c>
      <c r="G532" s="256"/>
      <c r="H532" s="259">
        <v>9.6899999999999995</v>
      </c>
      <c r="I532" s="260"/>
      <c r="J532" s="256"/>
      <c r="K532" s="256"/>
      <c r="L532" s="261"/>
      <c r="M532" s="262"/>
      <c r="N532" s="263"/>
      <c r="O532" s="263"/>
      <c r="P532" s="263"/>
      <c r="Q532" s="263"/>
      <c r="R532" s="263"/>
      <c r="S532" s="263"/>
      <c r="T532" s="264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5" t="s">
        <v>199</v>
      </c>
      <c r="AU532" s="265" t="s">
        <v>81</v>
      </c>
      <c r="AV532" s="15" t="s">
        <v>195</v>
      </c>
      <c r="AW532" s="15" t="s">
        <v>33</v>
      </c>
      <c r="AX532" s="15" t="s">
        <v>79</v>
      </c>
      <c r="AY532" s="265" t="s">
        <v>187</v>
      </c>
    </row>
    <row r="533" s="2" customFormat="1" ht="16.5" customHeight="1">
      <c r="A533" s="41"/>
      <c r="B533" s="42"/>
      <c r="C533" s="215" t="s">
        <v>796</v>
      </c>
      <c r="D533" s="215" t="s">
        <v>190</v>
      </c>
      <c r="E533" s="216" t="s">
        <v>909</v>
      </c>
      <c r="F533" s="217" t="s">
        <v>910</v>
      </c>
      <c r="G533" s="218" t="s">
        <v>193</v>
      </c>
      <c r="H533" s="219">
        <v>38.215000000000003</v>
      </c>
      <c r="I533" s="220"/>
      <c r="J533" s="221">
        <f>ROUND(I533*H533,2)</f>
        <v>0</v>
      </c>
      <c r="K533" s="217" t="s">
        <v>194</v>
      </c>
      <c r="L533" s="47"/>
      <c r="M533" s="222" t="s">
        <v>19</v>
      </c>
      <c r="N533" s="223" t="s">
        <v>43</v>
      </c>
      <c r="O533" s="87"/>
      <c r="P533" s="224">
        <f>O533*H533</f>
        <v>0</v>
      </c>
      <c r="Q533" s="224">
        <v>6.2500000000000003E-06</v>
      </c>
      <c r="R533" s="224">
        <f>Q533*H533</f>
        <v>0.00023884375000000004</v>
      </c>
      <c r="S533" s="224">
        <v>0</v>
      </c>
      <c r="T533" s="225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6" t="s">
        <v>265</v>
      </c>
      <c r="AT533" s="226" t="s">
        <v>190</v>
      </c>
      <c r="AU533" s="226" t="s">
        <v>81</v>
      </c>
      <c r="AY533" s="20" t="s">
        <v>187</v>
      </c>
      <c r="BE533" s="227">
        <f>IF(N533="základní",J533,0)</f>
        <v>0</v>
      </c>
      <c r="BF533" s="227">
        <f>IF(N533="snížená",J533,0)</f>
        <v>0</v>
      </c>
      <c r="BG533" s="227">
        <f>IF(N533="zákl. přenesená",J533,0)</f>
        <v>0</v>
      </c>
      <c r="BH533" s="227">
        <f>IF(N533="sníž. přenesená",J533,0)</f>
        <v>0</v>
      </c>
      <c r="BI533" s="227">
        <f>IF(N533="nulová",J533,0)</f>
        <v>0</v>
      </c>
      <c r="BJ533" s="20" t="s">
        <v>79</v>
      </c>
      <c r="BK533" s="227">
        <f>ROUND(I533*H533,2)</f>
        <v>0</v>
      </c>
      <c r="BL533" s="20" t="s">
        <v>265</v>
      </c>
      <c r="BM533" s="226" t="s">
        <v>1384</v>
      </c>
    </row>
    <row r="534" s="2" customFormat="1">
      <c r="A534" s="41"/>
      <c r="B534" s="42"/>
      <c r="C534" s="43"/>
      <c r="D534" s="228" t="s">
        <v>197</v>
      </c>
      <c r="E534" s="43"/>
      <c r="F534" s="229" t="s">
        <v>912</v>
      </c>
      <c r="G534" s="43"/>
      <c r="H534" s="43"/>
      <c r="I534" s="230"/>
      <c r="J534" s="43"/>
      <c r="K534" s="43"/>
      <c r="L534" s="47"/>
      <c r="M534" s="231"/>
      <c r="N534" s="232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197</v>
      </c>
      <c r="AU534" s="20" t="s">
        <v>81</v>
      </c>
    </row>
    <row r="535" s="13" customFormat="1">
      <c r="A535" s="13"/>
      <c r="B535" s="233"/>
      <c r="C535" s="234"/>
      <c r="D535" s="235" t="s">
        <v>199</v>
      </c>
      <c r="E535" s="236" t="s">
        <v>19</v>
      </c>
      <c r="F535" s="237" t="s">
        <v>1361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199</v>
      </c>
      <c r="AU535" s="243" t="s">
        <v>81</v>
      </c>
      <c r="AV535" s="13" t="s">
        <v>79</v>
      </c>
      <c r="AW535" s="13" t="s">
        <v>33</v>
      </c>
      <c r="AX535" s="13" t="s">
        <v>72</v>
      </c>
      <c r="AY535" s="243" t="s">
        <v>187</v>
      </c>
    </row>
    <row r="536" s="13" customFormat="1">
      <c r="A536" s="13"/>
      <c r="B536" s="233"/>
      <c r="C536" s="234"/>
      <c r="D536" s="235" t="s">
        <v>199</v>
      </c>
      <c r="E536" s="236" t="s">
        <v>19</v>
      </c>
      <c r="F536" s="237" t="s">
        <v>495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199</v>
      </c>
      <c r="AU536" s="243" t="s">
        <v>81</v>
      </c>
      <c r="AV536" s="13" t="s">
        <v>79</v>
      </c>
      <c r="AW536" s="13" t="s">
        <v>33</v>
      </c>
      <c r="AX536" s="13" t="s">
        <v>72</v>
      </c>
      <c r="AY536" s="243" t="s">
        <v>187</v>
      </c>
    </row>
    <row r="537" s="13" customFormat="1">
      <c r="A537" s="13"/>
      <c r="B537" s="233"/>
      <c r="C537" s="234"/>
      <c r="D537" s="235" t="s">
        <v>199</v>
      </c>
      <c r="E537" s="236" t="s">
        <v>19</v>
      </c>
      <c r="F537" s="237" t="s">
        <v>855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199</v>
      </c>
      <c r="AU537" s="243" t="s">
        <v>81</v>
      </c>
      <c r="AV537" s="13" t="s">
        <v>79</v>
      </c>
      <c r="AW537" s="13" t="s">
        <v>33</v>
      </c>
      <c r="AX537" s="13" t="s">
        <v>72</v>
      </c>
      <c r="AY537" s="243" t="s">
        <v>187</v>
      </c>
    </row>
    <row r="538" s="13" customFormat="1">
      <c r="A538" s="13"/>
      <c r="B538" s="233"/>
      <c r="C538" s="234"/>
      <c r="D538" s="235" t="s">
        <v>199</v>
      </c>
      <c r="E538" s="236" t="s">
        <v>19</v>
      </c>
      <c r="F538" s="237" t="s">
        <v>856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199</v>
      </c>
      <c r="AU538" s="243" t="s">
        <v>81</v>
      </c>
      <c r="AV538" s="13" t="s">
        <v>79</v>
      </c>
      <c r="AW538" s="13" t="s">
        <v>33</v>
      </c>
      <c r="AX538" s="13" t="s">
        <v>72</v>
      </c>
      <c r="AY538" s="243" t="s">
        <v>187</v>
      </c>
    </row>
    <row r="539" s="14" customFormat="1">
      <c r="A539" s="14"/>
      <c r="B539" s="244"/>
      <c r="C539" s="245"/>
      <c r="D539" s="235" t="s">
        <v>199</v>
      </c>
      <c r="E539" s="246" t="s">
        <v>19</v>
      </c>
      <c r="F539" s="247" t="s">
        <v>1097</v>
      </c>
      <c r="G539" s="245"/>
      <c r="H539" s="248">
        <v>6.9749999999999996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199</v>
      </c>
      <c r="AU539" s="254" t="s">
        <v>81</v>
      </c>
      <c r="AV539" s="14" t="s">
        <v>81</v>
      </c>
      <c r="AW539" s="14" t="s">
        <v>33</v>
      </c>
      <c r="AX539" s="14" t="s">
        <v>72</v>
      </c>
      <c r="AY539" s="254" t="s">
        <v>187</v>
      </c>
    </row>
    <row r="540" s="13" customFormat="1">
      <c r="A540" s="13"/>
      <c r="B540" s="233"/>
      <c r="C540" s="234"/>
      <c r="D540" s="235" t="s">
        <v>199</v>
      </c>
      <c r="E540" s="236" t="s">
        <v>19</v>
      </c>
      <c r="F540" s="237" t="s">
        <v>1362</v>
      </c>
      <c r="G540" s="234"/>
      <c r="H540" s="236" t="s">
        <v>19</v>
      </c>
      <c r="I540" s="238"/>
      <c r="J540" s="234"/>
      <c r="K540" s="234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199</v>
      </c>
      <c r="AU540" s="243" t="s">
        <v>81</v>
      </c>
      <c r="AV540" s="13" t="s">
        <v>79</v>
      </c>
      <c r="AW540" s="13" t="s">
        <v>33</v>
      </c>
      <c r="AX540" s="13" t="s">
        <v>72</v>
      </c>
      <c r="AY540" s="243" t="s">
        <v>187</v>
      </c>
    </row>
    <row r="541" s="13" customFormat="1">
      <c r="A541" s="13"/>
      <c r="B541" s="233"/>
      <c r="C541" s="234"/>
      <c r="D541" s="235" t="s">
        <v>199</v>
      </c>
      <c r="E541" s="236" t="s">
        <v>19</v>
      </c>
      <c r="F541" s="237" t="s">
        <v>495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199</v>
      </c>
      <c r="AU541" s="243" t="s">
        <v>81</v>
      </c>
      <c r="AV541" s="13" t="s">
        <v>79</v>
      </c>
      <c r="AW541" s="13" t="s">
        <v>33</v>
      </c>
      <c r="AX541" s="13" t="s">
        <v>72</v>
      </c>
      <c r="AY541" s="243" t="s">
        <v>187</v>
      </c>
    </row>
    <row r="542" s="13" customFormat="1">
      <c r="A542" s="13"/>
      <c r="B542" s="233"/>
      <c r="C542" s="234"/>
      <c r="D542" s="235" t="s">
        <v>199</v>
      </c>
      <c r="E542" s="236" t="s">
        <v>19</v>
      </c>
      <c r="F542" s="237" t="s">
        <v>855</v>
      </c>
      <c r="G542" s="234"/>
      <c r="H542" s="236" t="s">
        <v>19</v>
      </c>
      <c r="I542" s="238"/>
      <c r="J542" s="234"/>
      <c r="K542" s="234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199</v>
      </c>
      <c r="AU542" s="243" t="s">
        <v>81</v>
      </c>
      <c r="AV542" s="13" t="s">
        <v>79</v>
      </c>
      <c r="AW542" s="13" t="s">
        <v>33</v>
      </c>
      <c r="AX542" s="13" t="s">
        <v>72</v>
      </c>
      <c r="AY542" s="243" t="s">
        <v>187</v>
      </c>
    </row>
    <row r="543" s="13" customFormat="1">
      <c r="A543" s="13"/>
      <c r="B543" s="233"/>
      <c r="C543" s="234"/>
      <c r="D543" s="235" t="s">
        <v>199</v>
      </c>
      <c r="E543" s="236" t="s">
        <v>19</v>
      </c>
      <c r="F543" s="237" t="s">
        <v>856</v>
      </c>
      <c r="G543" s="234"/>
      <c r="H543" s="236" t="s">
        <v>19</v>
      </c>
      <c r="I543" s="238"/>
      <c r="J543" s="234"/>
      <c r="K543" s="234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199</v>
      </c>
      <c r="AU543" s="243" t="s">
        <v>81</v>
      </c>
      <c r="AV543" s="13" t="s">
        <v>79</v>
      </c>
      <c r="AW543" s="13" t="s">
        <v>33</v>
      </c>
      <c r="AX543" s="13" t="s">
        <v>72</v>
      </c>
      <c r="AY543" s="243" t="s">
        <v>187</v>
      </c>
    </row>
    <row r="544" s="14" customFormat="1">
      <c r="A544" s="14"/>
      <c r="B544" s="244"/>
      <c r="C544" s="245"/>
      <c r="D544" s="235" t="s">
        <v>199</v>
      </c>
      <c r="E544" s="246" t="s">
        <v>19</v>
      </c>
      <c r="F544" s="247" t="s">
        <v>606</v>
      </c>
      <c r="G544" s="245"/>
      <c r="H544" s="248">
        <v>9.0739999999999998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199</v>
      </c>
      <c r="AU544" s="254" t="s">
        <v>81</v>
      </c>
      <c r="AV544" s="14" t="s">
        <v>81</v>
      </c>
      <c r="AW544" s="14" t="s">
        <v>33</v>
      </c>
      <c r="AX544" s="14" t="s">
        <v>72</v>
      </c>
      <c r="AY544" s="254" t="s">
        <v>187</v>
      </c>
    </row>
    <row r="545" s="13" customFormat="1">
      <c r="A545" s="13"/>
      <c r="B545" s="233"/>
      <c r="C545" s="234"/>
      <c r="D545" s="235" t="s">
        <v>199</v>
      </c>
      <c r="E545" s="236" t="s">
        <v>19</v>
      </c>
      <c r="F545" s="237" t="s">
        <v>1363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199</v>
      </c>
      <c r="AU545" s="243" t="s">
        <v>81</v>
      </c>
      <c r="AV545" s="13" t="s">
        <v>79</v>
      </c>
      <c r="AW545" s="13" t="s">
        <v>33</v>
      </c>
      <c r="AX545" s="13" t="s">
        <v>72</v>
      </c>
      <c r="AY545" s="243" t="s">
        <v>187</v>
      </c>
    </row>
    <row r="546" s="13" customFormat="1">
      <c r="A546" s="13"/>
      <c r="B546" s="233"/>
      <c r="C546" s="234"/>
      <c r="D546" s="235" t="s">
        <v>199</v>
      </c>
      <c r="E546" s="236" t="s">
        <v>19</v>
      </c>
      <c r="F546" s="237" t="s">
        <v>497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199</v>
      </c>
      <c r="AU546" s="243" t="s">
        <v>81</v>
      </c>
      <c r="AV546" s="13" t="s">
        <v>79</v>
      </c>
      <c r="AW546" s="13" t="s">
        <v>33</v>
      </c>
      <c r="AX546" s="13" t="s">
        <v>72</v>
      </c>
      <c r="AY546" s="243" t="s">
        <v>187</v>
      </c>
    </row>
    <row r="547" s="13" customFormat="1">
      <c r="A547" s="13"/>
      <c r="B547" s="233"/>
      <c r="C547" s="234"/>
      <c r="D547" s="235" t="s">
        <v>199</v>
      </c>
      <c r="E547" s="236" t="s">
        <v>19</v>
      </c>
      <c r="F547" s="237" t="s">
        <v>855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199</v>
      </c>
      <c r="AU547" s="243" t="s">
        <v>81</v>
      </c>
      <c r="AV547" s="13" t="s">
        <v>79</v>
      </c>
      <c r="AW547" s="13" t="s">
        <v>33</v>
      </c>
      <c r="AX547" s="13" t="s">
        <v>72</v>
      </c>
      <c r="AY547" s="243" t="s">
        <v>187</v>
      </c>
    </row>
    <row r="548" s="13" customFormat="1">
      <c r="A548" s="13"/>
      <c r="B548" s="233"/>
      <c r="C548" s="234"/>
      <c r="D548" s="235" t="s">
        <v>199</v>
      </c>
      <c r="E548" s="236" t="s">
        <v>19</v>
      </c>
      <c r="F548" s="237" t="s">
        <v>856</v>
      </c>
      <c r="G548" s="234"/>
      <c r="H548" s="236" t="s">
        <v>19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199</v>
      </c>
      <c r="AU548" s="243" t="s">
        <v>81</v>
      </c>
      <c r="AV548" s="13" t="s">
        <v>79</v>
      </c>
      <c r="AW548" s="13" t="s">
        <v>33</v>
      </c>
      <c r="AX548" s="13" t="s">
        <v>72</v>
      </c>
      <c r="AY548" s="243" t="s">
        <v>187</v>
      </c>
    </row>
    <row r="549" s="14" customFormat="1">
      <c r="A549" s="14"/>
      <c r="B549" s="244"/>
      <c r="C549" s="245"/>
      <c r="D549" s="235" t="s">
        <v>199</v>
      </c>
      <c r="E549" s="246" t="s">
        <v>19</v>
      </c>
      <c r="F549" s="247" t="s">
        <v>950</v>
      </c>
      <c r="G549" s="245"/>
      <c r="H549" s="248">
        <v>1.7250000000000001</v>
      </c>
      <c r="I549" s="249"/>
      <c r="J549" s="245"/>
      <c r="K549" s="245"/>
      <c r="L549" s="250"/>
      <c r="M549" s="251"/>
      <c r="N549" s="252"/>
      <c r="O549" s="252"/>
      <c r="P549" s="252"/>
      <c r="Q549" s="252"/>
      <c r="R549" s="252"/>
      <c r="S549" s="252"/>
      <c r="T549" s="253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4" t="s">
        <v>199</v>
      </c>
      <c r="AU549" s="254" t="s">
        <v>81</v>
      </c>
      <c r="AV549" s="14" t="s">
        <v>81</v>
      </c>
      <c r="AW549" s="14" t="s">
        <v>33</v>
      </c>
      <c r="AX549" s="14" t="s">
        <v>72</v>
      </c>
      <c r="AY549" s="254" t="s">
        <v>187</v>
      </c>
    </row>
    <row r="550" s="13" customFormat="1">
      <c r="A550" s="13"/>
      <c r="B550" s="233"/>
      <c r="C550" s="234"/>
      <c r="D550" s="235" t="s">
        <v>199</v>
      </c>
      <c r="E550" s="236" t="s">
        <v>19</v>
      </c>
      <c r="F550" s="237" t="s">
        <v>1364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199</v>
      </c>
      <c r="AU550" s="243" t="s">
        <v>81</v>
      </c>
      <c r="AV550" s="13" t="s">
        <v>79</v>
      </c>
      <c r="AW550" s="13" t="s">
        <v>33</v>
      </c>
      <c r="AX550" s="13" t="s">
        <v>72</v>
      </c>
      <c r="AY550" s="243" t="s">
        <v>187</v>
      </c>
    </row>
    <row r="551" s="13" customFormat="1">
      <c r="A551" s="13"/>
      <c r="B551" s="233"/>
      <c r="C551" s="234"/>
      <c r="D551" s="235" t="s">
        <v>199</v>
      </c>
      <c r="E551" s="236" t="s">
        <v>19</v>
      </c>
      <c r="F551" s="237" t="s">
        <v>499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199</v>
      </c>
      <c r="AU551" s="243" t="s">
        <v>81</v>
      </c>
      <c r="AV551" s="13" t="s">
        <v>79</v>
      </c>
      <c r="AW551" s="13" t="s">
        <v>33</v>
      </c>
      <c r="AX551" s="13" t="s">
        <v>72</v>
      </c>
      <c r="AY551" s="243" t="s">
        <v>187</v>
      </c>
    </row>
    <row r="552" s="13" customFormat="1">
      <c r="A552" s="13"/>
      <c r="B552" s="233"/>
      <c r="C552" s="234"/>
      <c r="D552" s="235" t="s">
        <v>199</v>
      </c>
      <c r="E552" s="236" t="s">
        <v>19</v>
      </c>
      <c r="F552" s="237" t="s">
        <v>855</v>
      </c>
      <c r="G552" s="234"/>
      <c r="H552" s="236" t="s">
        <v>19</v>
      </c>
      <c r="I552" s="238"/>
      <c r="J552" s="234"/>
      <c r="K552" s="234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199</v>
      </c>
      <c r="AU552" s="243" t="s">
        <v>81</v>
      </c>
      <c r="AV552" s="13" t="s">
        <v>79</v>
      </c>
      <c r="AW552" s="13" t="s">
        <v>33</v>
      </c>
      <c r="AX552" s="13" t="s">
        <v>72</v>
      </c>
      <c r="AY552" s="243" t="s">
        <v>187</v>
      </c>
    </row>
    <row r="553" s="13" customFormat="1">
      <c r="A553" s="13"/>
      <c r="B553" s="233"/>
      <c r="C553" s="234"/>
      <c r="D553" s="235" t="s">
        <v>199</v>
      </c>
      <c r="E553" s="236" t="s">
        <v>19</v>
      </c>
      <c r="F553" s="237" t="s">
        <v>856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199</v>
      </c>
      <c r="AU553" s="243" t="s">
        <v>81</v>
      </c>
      <c r="AV553" s="13" t="s">
        <v>79</v>
      </c>
      <c r="AW553" s="13" t="s">
        <v>33</v>
      </c>
      <c r="AX553" s="13" t="s">
        <v>72</v>
      </c>
      <c r="AY553" s="243" t="s">
        <v>187</v>
      </c>
    </row>
    <row r="554" s="14" customFormat="1">
      <c r="A554" s="14"/>
      <c r="B554" s="244"/>
      <c r="C554" s="245"/>
      <c r="D554" s="235" t="s">
        <v>199</v>
      </c>
      <c r="E554" s="246" t="s">
        <v>19</v>
      </c>
      <c r="F554" s="247" t="s">
        <v>1135</v>
      </c>
      <c r="G554" s="245"/>
      <c r="H554" s="248">
        <v>8.9700000000000006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199</v>
      </c>
      <c r="AU554" s="254" t="s">
        <v>81</v>
      </c>
      <c r="AV554" s="14" t="s">
        <v>81</v>
      </c>
      <c r="AW554" s="14" t="s">
        <v>33</v>
      </c>
      <c r="AX554" s="14" t="s">
        <v>72</v>
      </c>
      <c r="AY554" s="254" t="s">
        <v>187</v>
      </c>
    </row>
    <row r="555" s="13" customFormat="1">
      <c r="A555" s="13"/>
      <c r="B555" s="233"/>
      <c r="C555" s="234"/>
      <c r="D555" s="235" t="s">
        <v>199</v>
      </c>
      <c r="E555" s="236" t="s">
        <v>19</v>
      </c>
      <c r="F555" s="237" t="s">
        <v>1365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199</v>
      </c>
      <c r="AU555" s="243" t="s">
        <v>81</v>
      </c>
      <c r="AV555" s="13" t="s">
        <v>79</v>
      </c>
      <c r="AW555" s="13" t="s">
        <v>33</v>
      </c>
      <c r="AX555" s="13" t="s">
        <v>72</v>
      </c>
      <c r="AY555" s="243" t="s">
        <v>187</v>
      </c>
    </row>
    <row r="556" s="13" customFormat="1">
      <c r="A556" s="13"/>
      <c r="B556" s="233"/>
      <c r="C556" s="234"/>
      <c r="D556" s="235" t="s">
        <v>199</v>
      </c>
      <c r="E556" s="236" t="s">
        <v>19</v>
      </c>
      <c r="F556" s="237" t="s">
        <v>499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199</v>
      </c>
      <c r="AU556" s="243" t="s">
        <v>81</v>
      </c>
      <c r="AV556" s="13" t="s">
        <v>79</v>
      </c>
      <c r="AW556" s="13" t="s">
        <v>33</v>
      </c>
      <c r="AX556" s="13" t="s">
        <v>72</v>
      </c>
      <c r="AY556" s="243" t="s">
        <v>187</v>
      </c>
    </row>
    <row r="557" s="13" customFormat="1">
      <c r="A557" s="13"/>
      <c r="B557" s="233"/>
      <c r="C557" s="234"/>
      <c r="D557" s="235" t="s">
        <v>199</v>
      </c>
      <c r="E557" s="236" t="s">
        <v>19</v>
      </c>
      <c r="F557" s="237" t="s">
        <v>855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199</v>
      </c>
      <c r="AU557" s="243" t="s">
        <v>81</v>
      </c>
      <c r="AV557" s="13" t="s">
        <v>79</v>
      </c>
      <c r="AW557" s="13" t="s">
        <v>33</v>
      </c>
      <c r="AX557" s="13" t="s">
        <v>72</v>
      </c>
      <c r="AY557" s="243" t="s">
        <v>187</v>
      </c>
    </row>
    <row r="558" s="13" customFormat="1">
      <c r="A558" s="13"/>
      <c r="B558" s="233"/>
      <c r="C558" s="234"/>
      <c r="D558" s="235" t="s">
        <v>199</v>
      </c>
      <c r="E558" s="236" t="s">
        <v>19</v>
      </c>
      <c r="F558" s="237" t="s">
        <v>856</v>
      </c>
      <c r="G558" s="234"/>
      <c r="H558" s="236" t="s">
        <v>19</v>
      </c>
      <c r="I558" s="238"/>
      <c r="J558" s="234"/>
      <c r="K558" s="234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199</v>
      </c>
      <c r="AU558" s="243" t="s">
        <v>81</v>
      </c>
      <c r="AV558" s="13" t="s">
        <v>79</v>
      </c>
      <c r="AW558" s="13" t="s">
        <v>33</v>
      </c>
      <c r="AX558" s="13" t="s">
        <v>72</v>
      </c>
      <c r="AY558" s="243" t="s">
        <v>187</v>
      </c>
    </row>
    <row r="559" s="14" customFormat="1">
      <c r="A559" s="14"/>
      <c r="B559" s="244"/>
      <c r="C559" s="245"/>
      <c r="D559" s="235" t="s">
        <v>199</v>
      </c>
      <c r="E559" s="246" t="s">
        <v>19</v>
      </c>
      <c r="F559" s="247" t="s">
        <v>1137</v>
      </c>
      <c r="G559" s="245"/>
      <c r="H559" s="248">
        <v>11.471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199</v>
      </c>
      <c r="AU559" s="254" t="s">
        <v>81</v>
      </c>
      <c r="AV559" s="14" t="s">
        <v>81</v>
      </c>
      <c r="AW559" s="14" t="s">
        <v>33</v>
      </c>
      <c r="AX559" s="14" t="s">
        <v>72</v>
      </c>
      <c r="AY559" s="254" t="s">
        <v>187</v>
      </c>
    </row>
    <row r="560" s="15" customFormat="1">
      <c r="A560" s="15"/>
      <c r="B560" s="255"/>
      <c r="C560" s="256"/>
      <c r="D560" s="235" t="s">
        <v>199</v>
      </c>
      <c r="E560" s="257" t="s">
        <v>19</v>
      </c>
      <c r="F560" s="258" t="s">
        <v>210</v>
      </c>
      <c r="G560" s="256"/>
      <c r="H560" s="259">
        <v>38.215000000000003</v>
      </c>
      <c r="I560" s="260"/>
      <c r="J560" s="256"/>
      <c r="K560" s="256"/>
      <c r="L560" s="261"/>
      <c r="M560" s="262"/>
      <c r="N560" s="263"/>
      <c r="O560" s="263"/>
      <c r="P560" s="263"/>
      <c r="Q560" s="263"/>
      <c r="R560" s="263"/>
      <c r="S560" s="263"/>
      <c r="T560" s="264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65" t="s">
        <v>199</v>
      </c>
      <c r="AU560" s="265" t="s">
        <v>81</v>
      </c>
      <c r="AV560" s="15" t="s">
        <v>195</v>
      </c>
      <c r="AW560" s="15" t="s">
        <v>33</v>
      </c>
      <c r="AX560" s="15" t="s">
        <v>79</v>
      </c>
      <c r="AY560" s="265" t="s">
        <v>187</v>
      </c>
    </row>
    <row r="561" s="2" customFormat="1" ht="24.15" customHeight="1">
      <c r="A561" s="41"/>
      <c r="B561" s="42"/>
      <c r="C561" s="215" t="s">
        <v>808</v>
      </c>
      <c r="D561" s="215" t="s">
        <v>190</v>
      </c>
      <c r="E561" s="216" t="s">
        <v>914</v>
      </c>
      <c r="F561" s="217" t="s">
        <v>915</v>
      </c>
      <c r="G561" s="218" t="s">
        <v>193</v>
      </c>
      <c r="H561" s="219">
        <v>60.491</v>
      </c>
      <c r="I561" s="220"/>
      <c r="J561" s="221">
        <f>ROUND(I561*H561,2)</f>
        <v>0</v>
      </c>
      <c r="K561" s="217" t="s">
        <v>194</v>
      </c>
      <c r="L561" s="47"/>
      <c r="M561" s="222" t="s">
        <v>19</v>
      </c>
      <c r="N561" s="223" t="s">
        <v>43</v>
      </c>
      <c r="O561" s="87"/>
      <c r="P561" s="224">
        <f>O561*H561</f>
        <v>0</v>
      </c>
      <c r="Q561" s="224">
        <v>0.00028499999999999999</v>
      </c>
      <c r="R561" s="224">
        <f>Q561*H561</f>
        <v>0.017239934999999998</v>
      </c>
      <c r="S561" s="224">
        <v>0</v>
      </c>
      <c r="T561" s="225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6" t="s">
        <v>265</v>
      </c>
      <c r="AT561" s="226" t="s">
        <v>190</v>
      </c>
      <c r="AU561" s="226" t="s">
        <v>81</v>
      </c>
      <c r="AY561" s="20" t="s">
        <v>187</v>
      </c>
      <c r="BE561" s="227">
        <f>IF(N561="základní",J561,0)</f>
        <v>0</v>
      </c>
      <c r="BF561" s="227">
        <f>IF(N561="snížená",J561,0)</f>
        <v>0</v>
      </c>
      <c r="BG561" s="227">
        <f>IF(N561="zákl. přenesená",J561,0)</f>
        <v>0</v>
      </c>
      <c r="BH561" s="227">
        <f>IF(N561="sníž. přenesená",J561,0)</f>
        <v>0</v>
      </c>
      <c r="BI561" s="227">
        <f>IF(N561="nulová",J561,0)</f>
        <v>0</v>
      </c>
      <c r="BJ561" s="20" t="s">
        <v>79</v>
      </c>
      <c r="BK561" s="227">
        <f>ROUND(I561*H561,2)</f>
        <v>0</v>
      </c>
      <c r="BL561" s="20" t="s">
        <v>265</v>
      </c>
      <c r="BM561" s="226" t="s">
        <v>1385</v>
      </c>
    </row>
    <row r="562" s="2" customFormat="1">
      <c r="A562" s="41"/>
      <c r="B562" s="42"/>
      <c r="C562" s="43"/>
      <c r="D562" s="228" t="s">
        <v>197</v>
      </c>
      <c r="E562" s="43"/>
      <c r="F562" s="229" t="s">
        <v>917</v>
      </c>
      <c r="G562" s="43"/>
      <c r="H562" s="43"/>
      <c r="I562" s="230"/>
      <c r="J562" s="43"/>
      <c r="K562" s="43"/>
      <c r="L562" s="47"/>
      <c r="M562" s="231"/>
      <c r="N562" s="232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197</v>
      </c>
      <c r="AU562" s="20" t="s">
        <v>81</v>
      </c>
    </row>
    <row r="563" s="13" customFormat="1">
      <c r="A563" s="13"/>
      <c r="B563" s="233"/>
      <c r="C563" s="234"/>
      <c r="D563" s="235" t="s">
        <v>199</v>
      </c>
      <c r="E563" s="236" t="s">
        <v>19</v>
      </c>
      <c r="F563" s="237" t="s">
        <v>1377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199</v>
      </c>
      <c r="AU563" s="243" t="s">
        <v>81</v>
      </c>
      <c r="AV563" s="13" t="s">
        <v>79</v>
      </c>
      <c r="AW563" s="13" t="s">
        <v>33</v>
      </c>
      <c r="AX563" s="13" t="s">
        <v>72</v>
      </c>
      <c r="AY563" s="243" t="s">
        <v>187</v>
      </c>
    </row>
    <row r="564" s="13" customFormat="1">
      <c r="A564" s="13"/>
      <c r="B564" s="233"/>
      <c r="C564" s="234"/>
      <c r="D564" s="235" t="s">
        <v>199</v>
      </c>
      <c r="E564" s="236" t="s">
        <v>19</v>
      </c>
      <c r="F564" s="237" t="s">
        <v>495</v>
      </c>
      <c r="G564" s="234"/>
      <c r="H564" s="236" t="s">
        <v>19</v>
      </c>
      <c r="I564" s="238"/>
      <c r="J564" s="234"/>
      <c r="K564" s="234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199</v>
      </c>
      <c r="AU564" s="243" t="s">
        <v>81</v>
      </c>
      <c r="AV564" s="13" t="s">
        <v>79</v>
      </c>
      <c r="AW564" s="13" t="s">
        <v>33</v>
      </c>
      <c r="AX564" s="13" t="s">
        <v>72</v>
      </c>
      <c r="AY564" s="243" t="s">
        <v>187</v>
      </c>
    </row>
    <row r="565" s="13" customFormat="1">
      <c r="A565" s="13"/>
      <c r="B565" s="233"/>
      <c r="C565" s="234"/>
      <c r="D565" s="235" t="s">
        <v>199</v>
      </c>
      <c r="E565" s="236" t="s">
        <v>19</v>
      </c>
      <c r="F565" s="237" t="s">
        <v>892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199</v>
      </c>
      <c r="AU565" s="243" t="s">
        <v>81</v>
      </c>
      <c r="AV565" s="13" t="s">
        <v>79</v>
      </c>
      <c r="AW565" s="13" t="s">
        <v>33</v>
      </c>
      <c r="AX565" s="13" t="s">
        <v>72</v>
      </c>
      <c r="AY565" s="243" t="s">
        <v>187</v>
      </c>
    </row>
    <row r="566" s="13" customFormat="1">
      <c r="A566" s="13"/>
      <c r="B566" s="233"/>
      <c r="C566" s="234"/>
      <c r="D566" s="235" t="s">
        <v>199</v>
      </c>
      <c r="E566" s="236" t="s">
        <v>19</v>
      </c>
      <c r="F566" s="237" t="s">
        <v>893</v>
      </c>
      <c r="G566" s="234"/>
      <c r="H566" s="236" t="s">
        <v>19</v>
      </c>
      <c r="I566" s="238"/>
      <c r="J566" s="234"/>
      <c r="K566" s="234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199</v>
      </c>
      <c r="AU566" s="243" t="s">
        <v>81</v>
      </c>
      <c r="AV566" s="13" t="s">
        <v>79</v>
      </c>
      <c r="AW566" s="13" t="s">
        <v>33</v>
      </c>
      <c r="AX566" s="13" t="s">
        <v>72</v>
      </c>
      <c r="AY566" s="243" t="s">
        <v>187</v>
      </c>
    </row>
    <row r="567" s="14" customFormat="1">
      <c r="A567" s="14"/>
      <c r="B567" s="244"/>
      <c r="C567" s="245"/>
      <c r="D567" s="235" t="s">
        <v>199</v>
      </c>
      <c r="E567" s="246" t="s">
        <v>19</v>
      </c>
      <c r="F567" s="247" t="s">
        <v>1080</v>
      </c>
      <c r="G567" s="245"/>
      <c r="H567" s="248">
        <v>23.276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199</v>
      </c>
      <c r="AU567" s="254" t="s">
        <v>81</v>
      </c>
      <c r="AV567" s="14" t="s">
        <v>81</v>
      </c>
      <c r="AW567" s="14" t="s">
        <v>33</v>
      </c>
      <c r="AX567" s="14" t="s">
        <v>72</v>
      </c>
      <c r="AY567" s="254" t="s">
        <v>187</v>
      </c>
    </row>
    <row r="568" s="13" customFormat="1">
      <c r="A568" s="13"/>
      <c r="B568" s="233"/>
      <c r="C568" s="234"/>
      <c r="D568" s="235" t="s">
        <v>199</v>
      </c>
      <c r="E568" s="236" t="s">
        <v>19</v>
      </c>
      <c r="F568" s="237" t="s">
        <v>1378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199</v>
      </c>
      <c r="AU568" s="243" t="s">
        <v>81</v>
      </c>
      <c r="AV568" s="13" t="s">
        <v>79</v>
      </c>
      <c r="AW568" s="13" t="s">
        <v>33</v>
      </c>
      <c r="AX568" s="13" t="s">
        <v>72</v>
      </c>
      <c r="AY568" s="243" t="s">
        <v>187</v>
      </c>
    </row>
    <row r="569" s="13" customFormat="1">
      <c r="A569" s="13"/>
      <c r="B569" s="233"/>
      <c r="C569" s="234"/>
      <c r="D569" s="235" t="s">
        <v>199</v>
      </c>
      <c r="E569" s="236" t="s">
        <v>19</v>
      </c>
      <c r="F569" s="237" t="s">
        <v>497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199</v>
      </c>
      <c r="AU569" s="243" t="s">
        <v>81</v>
      </c>
      <c r="AV569" s="13" t="s">
        <v>79</v>
      </c>
      <c r="AW569" s="13" t="s">
        <v>33</v>
      </c>
      <c r="AX569" s="13" t="s">
        <v>72</v>
      </c>
      <c r="AY569" s="243" t="s">
        <v>187</v>
      </c>
    </row>
    <row r="570" s="13" customFormat="1">
      <c r="A570" s="13"/>
      <c r="B570" s="233"/>
      <c r="C570" s="234"/>
      <c r="D570" s="235" t="s">
        <v>199</v>
      </c>
      <c r="E570" s="236" t="s">
        <v>19</v>
      </c>
      <c r="F570" s="237" t="s">
        <v>892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199</v>
      </c>
      <c r="AU570" s="243" t="s">
        <v>81</v>
      </c>
      <c r="AV570" s="13" t="s">
        <v>79</v>
      </c>
      <c r="AW570" s="13" t="s">
        <v>33</v>
      </c>
      <c r="AX570" s="13" t="s">
        <v>72</v>
      </c>
      <c r="AY570" s="243" t="s">
        <v>187</v>
      </c>
    </row>
    <row r="571" s="13" customFormat="1">
      <c r="A571" s="13"/>
      <c r="B571" s="233"/>
      <c r="C571" s="234"/>
      <c r="D571" s="235" t="s">
        <v>199</v>
      </c>
      <c r="E571" s="236" t="s">
        <v>19</v>
      </c>
      <c r="F571" s="237" t="s">
        <v>893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199</v>
      </c>
      <c r="AU571" s="243" t="s">
        <v>81</v>
      </c>
      <c r="AV571" s="13" t="s">
        <v>79</v>
      </c>
      <c r="AW571" s="13" t="s">
        <v>33</v>
      </c>
      <c r="AX571" s="13" t="s">
        <v>72</v>
      </c>
      <c r="AY571" s="243" t="s">
        <v>187</v>
      </c>
    </row>
    <row r="572" s="14" customFormat="1">
      <c r="A572" s="14"/>
      <c r="B572" s="244"/>
      <c r="C572" s="245"/>
      <c r="D572" s="235" t="s">
        <v>199</v>
      </c>
      <c r="E572" s="246" t="s">
        <v>19</v>
      </c>
      <c r="F572" s="247" t="s">
        <v>923</v>
      </c>
      <c r="G572" s="245"/>
      <c r="H572" s="248">
        <v>13.939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199</v>
      </c>
      <c r="AU572" s="254" t="s">
        <v>81</v>
      </c>
      <c r="AV572" s="14" t="s">
        <v>81</v>
      </c>
      <c r="AW572" s="14" t="s">
        <v>33</v>
      </c>
      <c r="AX572" s="14" t="s">
        <v>72</v>
      </c>
      <c r="AY572" s="254" t="s">
        <v>187</v>
      </c>
    </row>
    <row r="573" s="13" customFormat="1">
      <c r="A573" s="13"/>
      <c r="B573" s="233"/>
      <c r="C573" s="234"/>
      <c r="D573" s="235" t="s">
        <v>199</v>
      </c>
      <c r="E573" s="236" t="s">
        <v>19</v>
      </c>
      <c r="F573" s="237" t="s">
        <v>1379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199</v>
      </c>
      <c r="AU573" s="243" t="s">
        <v>81</v>
      </c>
      <c r="AV573" s="13" t="s">
        <v>79</v>
      </c>
      <c r="AW573" s="13" t="s">
        <v>33</v>
      </c>
      <c r="AX573" s="13" t="s">
        <v>72</v>
      </c>
      <c r="AY573" s="243" t="s">
        <v>187</v>
      </c>
    </row>
    <row r="574" s="13" customFormat="1">
      <c r="A574" s="13"/>
      <c r="B574" s="233"/>
      <c r="C574" s="234"/>
      <c r="D574" s="235" t="s">
        <v>199</v>
      </c>
      <c r="E574" s="236" t="s">
        <v>19</v>
      </c>
      <c r="F574" s="237" t="s">
        <v>499</v>
      </c>
      <c r="G574" s="234"/>
      <c r="H574" s="236" t="s">
        <v>19</v>
      </c>
      <c r="I574" s="238"/>
      <c r="J574" s="234"/>
      <c r="K574" s="234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199</v>
      </c>
      <c r="AU574" s="243" t="s">
        <v>81</v>
      </c>
      <c r="AV574" s="13" t="s">
        <v>79</v>
      </c>
      <c r="AW574" s="13" t="s">
        <v>33</v>
      </c>
      <c r="AX574" s="13" t="s">
        <v>72</v>
      </c>
      <c r="AY574" s="243" t="s">
        <v>187</v>
      </c>
    </row>
    <row r="575" s="13" customFormat="1">
      <c r="A575" s="13"/>
      <c r="B575" s="233"/>
      <c r="C575" s="234"/>
      <c r="D575" s="235" t="s">
        <v>199</v>
      </c>
      <c r="E575" s="236" t="s">
        <v>19</v>
      </c>
      <c r="F575" s="237" t="s">
        <v>892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199</v>
      </c>
      <c r="AU575" s="243" t="s">
        <v>81</v>
      </c>
      <c r="AV575" s="13" t="s">
        <v>79</v>
      </c>
      <c r="AW575" s="13" t="s">
        <v>33</v>
      </c>
      <c r="AX575" s="13" t="s">
        <v>72</v>
      </c>
      <c r="AY575" s="243" t="s">
        <v>187</v>
      </c>
    </row>
    <row r="576" s="13" customFormat="1">
      <c r="A576" s="13"/>
      <c r="B576" s="233"/>
      <c r="C576" s="234"/>
      <c r="D576" s="235" t="s">
        <v>199</v>
      </c>
      <c r="E576" s="236" t="s">
        <v>19</v>
      </c>
      <c r="F576" s="237" t="s">
        <v>893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199</v>
      </c>
      <c r="AU576" s="243" t="s">
        <v>81</v>
      </c>
      <c r="AV576" s="13" t="s">
        <v>79</v>
      </c>
      <c r="AW576" s="13" t="s">
        <v>33</v>
      </c>
      <c r="AX576" s="13" t="s">
        <v>72</v>
      </c>
      <c r="AY576" s="243" t="s">
        <v>187</v>
      </c>
    </row>
    <row r="577" s="14" customFormat="1">
      <c r="A577" s="14"/>
      <c r="B577" s="244"/>
      <c r="C577" s="245"/>
      <c r="D577" s="235" t="s">
        <v>199</v>
      </c>
      <c r="E577" s="246" t="s">
        <v>19</v>
      </c>
      <c r="F577" s="247" t="s">
        <v>1080</v>
      </c>
      <c r="G577" s="245"/>
      <c r="H577" s="248">
        <v>23.276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199</v>
      </c>
      <c r="AU577" s="254" t="s">
        <v>81</v>
      </c>
      <c r="AV577" s="14" t="s">
        <v>81</v>
      </c>
      <c r="AW577" s="14" t="s">
        <v>33</v>
      </c>
      <c r="AX577" s="14" t="s">
        <v>72</v>
      </c>
      <c r="AY577" s="254" t="s">
        <v>187</v>
      </c>
    </row>
    <row r="578" s="15" customFormat="1">
      <c r="A578" s="15"/>
      <c r="B578" s="255"/>
      <c r="C578" s="256"/>
      <c r="D578" s="235" t="s">
        <v>199</v>
      </c>
      <c r="E578" s="257" t="s">
        <v>19</v>
      </c>
      <c r="F578" s="258" t="s">
        <v>210</v>
      </c>
      <c r="G578" s="256"/>
      <c r="H578" s="259">
        <v>60.491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5" t="s">
        <v>199</v>
      </c>
      <c r="AU578" s="265" t="s">
        <v>81</v>
      </c>
      <c r="AV578" s="15" t="s">
        <v>195</v>
      </c>
      <c r="AW578" s="15" t="s">
        <v>33</v>
      </c>
      <c r="AX578" s="15" t="s">
        <v>79</v>
      </c>
      <c r="AY578" s="265" t="s">
        <v>187</v>
      </c>
    </row>
    <row r="579" s="2" customFormat="1" ht="24.15" customHeight="1">
      <c r="A579" s="41"/>
      <c r="B579" s="42"/>
      <c r="C579" s="215" t="s">
        <v>812</v>
      </c>
      <c r="D579" s="215" t="s">
        <v>190</v>
      </c>
      <c r="E579" s="216" t="s">
        <v>1073</v>
      </c>
      <c r="F579" s="217" t="s">
        <v>1074</v>
      </c>
      <c r="G579" s="218" t="s">
        <v>193</v>
      </c>
      <c r="H579" s="219">
        <v>43.307000000000002</v>
      </c>
      <c r="I579" s="220"/>
      <c r="J579" s="221">
        <f>ROUND(I579*H579,2)</f>
        <v>0</v>
      </c>
      <c r="K579" s="217" t="s">
        <v>194</v>
      </c>
      <c r="L579" s="47"/>
      <c r="M579" s="222" t="s">
        <v>19</v>
      </c>
      <c r="N579" s="223" t="s">
        <v>43</v>
      </c>
      <c r="O579" s="87"/>
      <c r="P579" s="224">
        <f>O579*H579</f>
        <v>0</v>
      </c>
      <c r="Q579" s="224">
        <v>0.00028499999999999999</v>
      </c>
      <c r="R579" s="224">
        <f>Q579*H579</f>
        <v>0.012342495</v>
      </c>
      <c r="S579" s="224">
        <v>0</v>
      </c>
      <c r="T579" s="225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6" t="s">
        <v>265</v>
      </c>
      <c r="AT579" s="226" t="s">
        <v>190</v>
      </c>
      <c r="AU579" s="226" t="s">
        <v>81</v>
      </c>
      <c r="AY579" s="20" t="s">
        <v>187</v>
      </c>
      <c r="BE579" s="227">
        <f>IF(N579="základní",J579,0)</f>
        <v>0</v>
      </c>
      <c r="BF579" s="227">
        <f>IF(N579="snížená",J579,0)</f>
        <v>0</v>
      </c>
      <c r="BG579" s="227">
        <f>IF(N579="zákl. přenesená",J579,0)</f>
        <v>0</v>
      </c>
      <c r="BH579" s="227">
        <f>IF(N579="sníž. přenesená",J579,0)</f>
        <v>0</v>
      </c>
      <c r="BI579" s="227">
        <f>IF(N579="nulová",J579,0)</f>
        <v>0</v>
      </c>
      <c r="BJ579" s="20" t="s">
        <v>79</v>
      </c>
      <c r="BK579" s="227">
        <f>ROUND(I579*H579,2)</f>
        <v>0</v>
      </c>
      <c r="BL579" s="20" t="s">
        <v>265</v>
      </c>
      <c r="BM579" s="226" t="s">
        <v>1386</v>
      </c>
    </row>
    <row r="580" s="2" customFormat="1">
      <c r="A580" s="41"/>
      <c r="B580" s="42"/>
      <c r="C580" s="43"/>
      <c r="D580" s="228" t="s">
        <v>197</v>
      </c>
      <c r="E580" s="43"/>
      <c r="F580" s="229" t="s">
        <v>1076</v>
      </c>
      <c r="G580" s="43"/>
      <c r="H580" s="43"/>
      <c r="I580" s="230"/>
      <c r="J580" s="43"/>
      <c r="K580" s="43"/>
      <c r="L580" s="47"/>
      <c r="M580" s="231"/>
      <c r="N580" s="232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197</v>
      </c>
      <c r="AU580" s="20" t="s">
        <v>81</v>
      </c>
    </row>
    <row r="581" s="13" customFormat="1">
      <c r="A581" s="13"/>
      <c r="B581" s="233"/>
      <c r="C581" s="234"/>
      <c r="D581" s="235" t="s">
        <v>199</v>
      </c>
      <c r="E581" s="236" t="s">
        <v>19</v>
      </c>
      <c r="F581" s="237" t="s">
        <v>1380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199</v>
      </c>
      <c r="AU581" s="243" t="s">
        <v>81</v>
      </c>
      <c r="AV581" s="13" t="s">
        <v>79</v>
      </c>
      <c r="AW581" s="13" t="s">
        <v>33</v>
      </c>
      <c r="AX581" s="13" t="s">
        <v>72</v>
      </c>
      <c r="AY581" s="243" t="s">
        <v>187</v>
      </c>
    </row>
    <row r="582" s="13" customFormat="1">
      <c r="A582" s="13"/>
      <c r="B582" s="233"/>
      <c r="C582" s="234"/>
      <c r="D582" s="235" t="s">
        <v>199</v>
      </c>
      <c r="E582" s="236" t="s">
        <v>19</v>
      </c>
      <c r="F582" s="237" t="s">
        <v>495</v>
      </c>
      <c r="G582" s="234"/>
      <c r="H582" s="236" t="s">
        <v>19</v>
      </c>
      <c r="I582" s="238"/>
      <c r="J582" s="234"/>
      <c r="K582" s="234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199</v>
      </c>
      <c r="AU582" s="243" t="s">
        <v>81</v>
      </c>
      <c r="AV582" s="13" t="s">
        <v>79</v>
      </c>
      <c r="AW582" s="13" t="s">
        <v>33</v>
      </c>
      <c r="AX582" s="13" t="s">
        <v>72</v>
      </c>
      <c r="AY582" s="243" t="s">
        <v>187</v>
      </c>
    </row>
    <row r="583" s="13" customFormat="1">
      <c r="A583" s="13"/>
      <c r="B583" s="233"/>
      <c r="C583" s="234"/>
      <c r="D583" s="235" t="s">
        <v>199</v>
      </c>
      <c r="E583" s="236" t="s">
        <v>19</v>
      </c>
      <c r="F583" s="237" t="s">
        <v>1062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199</v>
      </c>
      <c r="AU583" s="243" t="s">
        <v>81</v>
      </c>
      <c r="AV583" s="13" t="s">
        <v>79</v>
      </c>
      <c r="AW583" s="13" t="s">
        <v>33</v>
      </c>
      <c r="AX583" s="13" t="s">
        <v>72</v>
      </c>
      <c r="AY583" s="243" t="s">
        <v>187</v>
      </c>
    </row>
    <row r="584" s="13" customFormat="1">
      <c r="A584" s="13"/>
      <c r="B584" s="233"/>
      <c r="C584" s="234"/>
      <c r="D584" s="235" t="s">
        <v>199</v>
      </c>
      <c r="E584" s="236" t="s">
        <v>19</v>
      </c>
      <c r="F584" s="237" t="s">
        <v>893</v>
      </c>
      <c r="G584" s="234"/>
      <c r="H584" s="236" t="s">
        <v>19</v>
      </c>
      <c r="I584" s="238"/>
      <c r="J584" s="234"/>
      <c r="K584" s="234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199</v>
      </c>
      <c r="AU584" s="243" t="s">
        <v>81</v>
      </c>
      <c r="AV584" s="13" t="s">
        <v>79</v>
      </c>
      <c r="AW584" s="13" t="s">
        <v>33</v>
      </c>
      <c r="AX584" s="13" t="s">
        <v>72</v>
      </c>
      <c r="AY584" s="243" t="s">
        <v>187</v>
      </c>
    </row>
    <row r="585" s="14" customFormat="1">
      <c r="A585" s="14"/>
      <c r="B585" s="244"/>
      <c r="C585" s="245"/>
      <c r="D585" s="235" t="s">
        <v>199</v>
      </c>
      <c r="E585" s="246" t="s">
        <v>19</v>
      </c>
      <c r="F585" s="247" t="s">
        <v>1158</v>
      </c>
      <c r="G585" s="245"/>
      <c r="H585" s="248">
        <v>22.135000000000002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199</v>
      </c>
      <c r="AU585" s="254" t="s">
        <v>81</v>
      </c>
      <c r="AV585" s="14" t="s">
        <v>81</v>
      </c>
      <c r="AW585" s="14" t="s">
        <v>33</v>
      </c>
      <c r="AX585" s="14" t="s">
        <v>72</v>
      </c>
      <c r="AY585" s="254" t="s">
        <v>187</v>
      </c>
    </row>
    <row r="586" s="13" customFormat="1">
      <c r="A586" s="13"/>
      <c r="B586" s="233"/>
      <c r="C586" s="234"/>
      <c r="D586" s="235" t="s">
        <v>199</v>
      </c>
      <c r="E586" s="236" t="s">
        <v>19</v>
      </c>
      <c r="F586" s="237" t="s">
        <v>1381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199</v>
      </c>
      <c r="AU586" s="243" t="s">
        <v>81</v>
      </c>
      <c r="AV586" s="13" t="s">
        <v>79</v>
      </c>
      <c r="AW586" s="13" t="s">
        <v>33</v>
      </c>
      <c r="AX586" s="13" t="s">
        <v>72</v>
      </c>
      <c r="AY586" s="243" t="s">
        <v>187</v>
      </c>
    </row>
    <row r="587" s="13" customFormat="1">
      <c r="A587" s="13"/>
      <c r="B587" s="233"/>
      <c r="C587" s="234"/>
      <c r="D587" s="235" t="s">
        <v>199</v>
      </c>
      <c r="E587" s="236" t="s">
        <v>19</v>
      </c>
      <c r="F587" s="237" t="s">
        <v>499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199</v>
      </c>
      <c r="AU587" s="243" t="s">
        <v>81</v>
      </c>
      <c r="AV587" s="13" t="s">
        <v>79</v>
      </c>
      <c r="AW587" s="13" t="s">
        <v>33</v>
      </c>
      <c r="AX587" s="13" t="s">
        <v>72</v>
      </c>
      <c r="AY587" s="243" t="s">
        <v>187</v>
      </c>
    </row>
    <row r="588" s="13" customFormat="1">
      <c r="A588" s="13"/>
      <c r="B588" s="233"/>
      <c r="C588" s="234"/>
      <c r="D588" s="235" t="s">
        <v>199</v>
      </c>
      <c r="E588" s="236" t="s">
        <v>19</v>
      </c>
      <c r="F588" s="237" t="s">
        <v>1062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199</v>
      </c>
      <c r="AU588" s="243" t="s">
        <v>81</v>
      </c>
      <c r="AV588" s="13" t="s">
        <v>79</v>
      </c>
      <c r="AW588" s="13" t="s">
        <v>33</v>
      </c>
      <c r="AX588" s="13" t="s">
        <v>72</v>
      </c>
      <c r="AY588" s="243" t="s">
        <v>187</v>
      </c>
    </row>
    <row r="589" s="13" customFormat="1">
      <c r="A589" s="13"/>
      <c r="B589" s="233"/>
      <c r="C589" s="234"/>
      <c r="D589" s="235" t="s">
        <v>199</v>
      </c>
      <c r="E589" s="236" t="s">
        <v>19</v>
      </c>
      <c r="F589" s="237" t="s">
        <v>893</v>
      </c>
      <c r="G589" s="234"/>
      <c r="H589" s="236" t="s">
        <v>19</v>
      </c>
      <c r="I589" s="238"/>
      <c r="J589" s="234"/>
      <c r="K589" s="234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199</v>
      </c>
      <c r="AU589" s="243" t="s">
        <v>81</v>
      </c>
      <c r="AV589" s="13" t="s">
        <v>79</v>
      </c>
      <c r="AW589" s="13" t="s">
        <v>33</v>
      </c>
      <c r="AX589" s="13" t="s">
        <v>72</v>
      </c>
      <c r="AY589" s="243" t="s">
        <v>187</v>
      </c>
    </row>
    <row r="590" s="14" customFormat="1">
      <c r="A590" s="14"/>
      <c r="B590" s="244"/>
      <c r="C590" s="245"/>
      <c r="D590" s="235" t="s">
        <v>199</v>
      </c>
      <c r="E590" s="246" t="s">
        <v>19</v>
      </c>
      <c r="F590" s="247" t="s">
        <v>1160</v>
      </c>
      <c r="G590" s="245"/>
      <c r="H590" s="248">
        <v>21.172000000000001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199</v>
      </c>
      <c r="AU590" s="254" t="s">
        <v>81</v>
      </c>
      <c r="AV590" s="14" t="s">
        <v>81</v>
      </c>
      <c r="AW590" s="14" t="s">
        <v>33</v>
      </c>
      <c r="AX590" s="14" t="s">
        <v>72</v>
      </c>
      <c r="AY590" s="254" t="s">
        <v>187</v>
      </c>
    </row>
    <row r="591" s="15" customFormat="1">
      <c r="A591" s="15"/>
      <c r="B591" s="255"/>
      <c r="C591" s="256"/>
      <c r="D591" s="235" t="s">
        <v>199</v>
      </c>
      <c r="E591" s="257" t="s">
        <v>19</v>
      </c>
      <c r="F591" s="258" t="s">
        <v>210</v>
      </c>
      <c r="G591" s="256"/>
      <c r="H591" s="259">
        <v>43.307000000000002</v>
      </c>
      <c r="I591" s="260"/>
      <c r="J591" s="256"/>
      <c r="K591" s="256"/>
      <c r="L591" s="261"/>
      <c r="M591" s="266"/>
      <c r="N591" s="267"/>
      <c r="O591" s="267"/>
      <c r="P591" s="267"/>
      <c r="Q591" s="267"/>
      <c r="R591" s="267"/>
      <c r="S591" s="267"/>
      <c r="T591" s="268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65" t="s">
        <v>199</v>
      </c>
      <c r="AU591" s="265" t="s">
        <v>81</v>
      </c>
      <c r="AV591" s="15" t="s">
        <v>195</v>
      </c>
      <c r="AW591" s="15" t="s">
        <v>33</v>
      </c>
      <c r="AX591" s="15" t="s">
        <v>79</v>
      </c>
      <c r="AY591" s="265" t="s">
        <v>187</v>
      </c>
    </row>
    <row r="592" s="2" customFormat="1" ht="6.96" customHeight="1">
      <c r="A592" s="41"/>
      <c r="B592" s="62"/>
      <c r="C592" s="63"/>
      <c r="D592" s="63"/>
      <c r="E592" s="63"/>
      <c r="F592" s="63"/>
      <c r="G592" s="63"/>
      <c r="H592" s="63"/>
      <c r="I592" s="63"/>
      <c r="J592" s="63"/>
      <c r="K592" s="63"/>
      <c r="L592" s="47"/>
      <c r="M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</row>
  </sheetData>
  <sheetProtection sheet="1" autoFilter="0" formatColumns="0" formatRows="0" objects="1" scenarios="1" spinCount="100000" saltValue="mcRQqd3a9CXC/V1LPsKPvLsRwseK6fDzqmzyb2KxF5KdLbQ40MyzzeGi/E8l9/h1pdoUaK6sbxiU7uLPHx+Mow==" hashValue="Z1IDRMzEWngBgpTRlvg0PI+LAWfKYDYaU7oI7Idm0bDF08P39T3rHJHtB/wWE7rv6ahbdCReCJyIangVTivayg==" algorithmName="SHA-512" password="CC35"/>
  <autoFilter ref="C92:K5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5_02/612325421"/>
    <hyperlink ref="F115" r:id="rId2" display="https://podminky.urs.cz/item/CS_URS_2025_02/619995001"/>
    <hyperlink ref="F134" r:id="rId3" display="https://podminky.urs.cz/item/CS_URS_2025_02/642945111"/>
    <hyperlink ref="F173" r:id="rId4" display="https://podminky.urs.cz/item/CS_URS_2025_02/952901111"/>
    <hyperlink ref="F197" r:id="rId5" display="https://podminky.urs.cz/item/CS_URS_2025_02/998018002"/>
    <hyperlink ref="F201" r:id="rId6" display="https://podminky.urs.cz/item/CS_URS_2025_02/766660021"/>
    <hyperlink ref="F218" r:id="rId7" display="https://podminky.urs.cz/item/CS_URS_2025_02/766660022"/>
    <hyperlink ref="F247" r:id="rId8" display="https://podminky.urs.cz/item/CS_URS_2025_02/766660717"/>
    <hyperlink ref="F282" r:id="rId9" display="https://podminky.urs.cz/item/CS_URS_2025_02/766660734"/>
    <hyperlink ref="F289" r:id="rId10" display="https://podminky.urs.cz/item/CS_URS_2025_02/766660752"/>
    <hyperlink ref="F324" r:id="rId11" display="https://podminky.urs.cz/item/CS_URS_2025_02/998766122"/>
    <hyperlink ref="F327" r:id="rId12" display="https://podminky.urs.cz/item/CS_URS_2025_02/784171101"/>
    <hyperlink ref="F383" r:id="rId13" display="https://podminky.urs.cz/item/CS_URS_2025_02/784171111"/>
    <hyperlink ref="F463" r:id="rId14" display="https://podminky.urs.cz/item/CS_URS_2025_02/784181111"/>
    <hyperlink ref="F493" r:id="rId15" display="https://podminky.urs.cz/item/CS_URS_2025_02/784191003"/>
    <hyperlink ref="F506" r:id="rId16" display="https://podminky.urs.cz/item/CS_URS_2025_02/784191005"/>
    <hyperlink ref="F534" r:id="rId17" display="https://podminky.urs.cz/item/CS_URS_2025_02/784191007"/>
    <hyperlink ref="F562" r:id="rId18" display="https://podminky.urs.cz/item/CS_URS_2025_02/784211101"/>
    <hyperlink ref="F580" r:id="rId19" display="https://podminky.urs.cz/item/CS_URS_2025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1387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ROUND(J93,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ROUND((SUM(BE93:BE591)),  2)</f>
        <v>0</v>
      </c>
      <c r="G35" s="41"/>
      <c r="H35" s="41"/>
      <c r="I35" s="160">
        <v>0.20999999999999999</v>
      </c>
      <c r="J35" s="159">
        <f>ROUND(((SUM(BE93:BE591))*I35),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ROUND((SUM(BF93:BF591)),  2)</f>
        <v>0</v>
      </c>
      <c r="G36" s="41"/>
      <c r="H36" s="41"/>
      <c r="I36" s="160">
        <v>0.12</v>
      </c>
      <c r="J36" s="159">
        <f>ROUND(((SUM(BF93:BF591))*I36),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ROUND((SUM(BG93:BG591)),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ROUND((SUM(BH93:BH591)),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ROUND((SUM(BI93:BI591)),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2025-068-02-07 - Nové kce - 6.NP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590</v>
      </c>
      <c r="E65" s="185"/>
      <c r="F65" s="185"/>
      <c r="G65" s="185"/>
      <c r="H65" s="185"/>
      <c r="I65" s="185"/>
      <c r="J65" s="186">
        <f>J95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591</v>
      </c>
      <c r="E66" s="185"/>
      <c r="F66" s="185"/>
      <c r="G66" s="185"/>
      <c r="H66" s="185"/>
      <c r="I66" s="185"/>
      <c r="J66" s="186">
        <f>J132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8"/>
      <c r="D67" s="184" t="s">
        <v>593</v>
      </c>
      <c r="E67" s="185"/>
      <c r="F67" s="185"/>
      <c r="G67" s="185"/>
      <c r="H67" s="185"/>
      <c r="I67" s="185"/>
      <c r="J67" s="186">
        <f>J171</f>
        <v>0</v>
      </c>
      <c r="K67" s="128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8"/>
      <c r="D68" s="184" t="s">
        <v>594</v>
      </c>
      <c r="E68" s="185"/>
      <c r="F68" s="185"/>
      <c r="G68" s="185"/>
      <c r="H68" s="185"/>
      <c r="I68" s="185"/>
      <c r="J68" s="186">
        <f>J195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170</v>
      </c>
      <c r="E69" s="180"/>
      <c r="F69" s="180"/>
      <c r="G69" s="180"/>
      <c r="H69" s="180"/>
      <c r="I69" s="180"/>
      <c r="J69" s="181">
        <f>J198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8"/>
      <c r="D70" s="184" t="s">
        <v>171</v>
      </c>
      <c r="E70" s="185"/>
      <c r="F70" s="185"/>
      <c r="G70" s="185"/>
      <c r="H70" s="185"/>
      <c r="I70" s="185"/>
      <c r="J70" s="186">
        <f>J199</f>
        <v>0</v>
      </c>
      <c r="K70" s="128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8"/>
      <c r="D71" s="184" t="s">
        <v>597</v>
      </c>
      <c r="E71" s="185"/>
      <c r="F71" s="185"/>
      <c r="G71" s="185"/>
      <c r="H71" s="185"/>
      <c r="I71" s="185"/>
      <c r="J71" s="186">
        <f>J325</f>
        <v>0</v>
      </c>
      <c r="K71" s="128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172</v>
      </c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2" t="str">
        <f>E7</f>
        <v>Stavební úpravy únikových cest</v>
      </c>
      <c r="F81" s="35"/>
      <c r="G81" s="35"/>
      <c r="H81" s="35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2" t="s">
        <v>588</v>
      </c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159</v>
      </c>
      <c r="D84" s="43"/>
      <c r="E84" s="43"/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2025-068-02-07 - Nové kce - 6.NP</v>
      </c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Dům dlouhá 1, Aš</v>
      </c>
      <c r="G87" s="43"/>
      <c r="H87" s="43"/>
      <c r="I87" s="35" t="s">
        <v>23</v>
      </c>
      <c r="J87" s="75" t="str">
        <f>IF(J14="","",J14)</f>
        <v>28. 11. 2025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25</v>
      </c>
      <c r="D89" s="43"/>
      <c r="E89" s="43"/>
      <c r="F89" s="30" t="str">
        <f>E17</f>
        <v>Město Aš,Kamenná 52, 352 01 Aš</v>
      </c>
      <c r="G89" s="43"/>
      <c r="H89" s="43"/>
      <c r="I89" s="35" t="s">
        <v>31</v>
      </c>
      <c r="J89" s="39" t="str">
        <f>E23</f>
        <v>ČOS exim s.r.o. Alešova 26, České Budějovice</v>
      </c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147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7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8"/>
      <c r="B92" s="189"/>
      <c r="C92" s="190" t="s">
        <v>173</v>
      </c>
      <c r="D92" s="191" t="s">
        <v>57</v>
      </c>
      <c r="E92" s="191" t="s">
        <v>53</v>
      </c>
      <c r="F92" s="191" t="s">
        <v>54</v>
      </c>
      <c r="G92" s="191" t="s">
        <v>174</v>
      </c>
      <c r="H92" s="191" t="s">
        <v>175</v>
      </c>
      <c r="I92" s="191" t="s">
        <v>176</v>
      </c>
      <c r="J92" s="191" t="s">
        <v>165</v>
      </c>
      <c r="K92" s="192" t="s">
        <v>177</v>
      </c>
      <c r="L92" s="193"/>
      <c r="M92" s="95" t="s">
        <v>19</v>
      </c>
      <c r="N92" s="96" t="s">
        <v>42</v>
      </c>
      <c r="O92" s="96" t="s">
        <v>178</v>
      </c>
      <c r="P92" s="96" t="s">
        <v>179</v>
      </c>
      <c r="Q92" s="96" t="s">
        <v>180</v>
      </c>
      <c r="R92" s="96" t="s">
        <v>181</v>
      </c>
      <c r="S92" s="96" t="s">
        <v>182</v>
      </c>
      <c r="T92" s="97" t="s">
        <v>183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1"/>
      <c r="B93" s="42"/>
      <c r="C93" s="102" t="s">
        <v>184</v>
      </c>
      <c r="D93" s="43"/>
      <c r="E93" s="43"/>
      <c r="F93" s="43"/>
      <c r="G93" s="43"/>
      <c r="H93" s="43"/>
      <c r="I93" s="43"/>
      <c r="J93" s="194">
        <f>BK93</f>
        <v>0</v>
      </c>
      <c r="K93" s="43"/>
      <c r="L93" s="47"/>
      <c r="M93" s="98"/>
      <c r="N93" s="195"/>
      <c r="O93" s="99"/>
      <c r="P93" s="196">
        <f>P94+P198</f>
        <v>0</v>
      </c>
      <c r="Q93" s="99"/>
      <c r="R93" s="196">
        <f>R94+R198</f>
        <v>1.8474736966500001</v>
      </c>
      <c r="S93" s="99"/>
      <c r="T93" s="197">
        <f>T94+T198</f>
        <v>0.00152355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71</v>
      </c>
      <c r="AU93" s="20" t="s">
        <v>166</v>
      </c>
      <c r="BK93" s="198">
        <f>BK94+BK198</f>
        <v>0</v>
      </c>
    </row>
    <row r="94" s="12" customFormat="1" ht="25.92" customHeight="1">
      <c r="A94" s="12"/>
      <c r="B94" s="199"/>
      <c r="C94" s="200"/>
      <c r="D94" s="201" t="s">
        <v>71</v>
      </c>
      <c r="E94" s="202" t="s">
        <v>185</v>
      </c>
      <c r="F94" s="202" t="s">
        <v>186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P95+P132+P171+P195</f>
        <v>0</v>
      </c>
      <c r="Q94" s="207"/>
      <c r="R94" s="208">
        <f>R95+R132+R171+R195</f>
        <v>1.678287935</v>
      </c>
      <c r="S94" s="207"/>
      <c r="T94" s="209">
        <f>T95+T132+T171+T195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79</v>
      </c>
      <c r="AT94" s="211" t="s">
        <v>71</v>
      </c>
      <c r="AU94" s="211" t="s">
        <v>72</v>
      </c>
      <c r="AY94" s="210" t="s">
        <v>187</v>
      </c>
      <c r="BK94" s="212">
        <f>BK95+BK132+BK171+BK195</f>
        <v>0</v>
      </c>
    </row>
    <row r="95" s="12" customFormat="1" ht="22.8" customHeight="1">
      <c r="A95" s="12"/>
      <c r="B95" s="199"/>
      <c r="C95" s="200"/>
      <c r="D95" s="201" t="s">
        <v>71</v>
      </c>
      <c r="E95" s="213" t="s">
        <v>246</v>
      </c>
      <c r="F95" s="213" t="s">
        <v>598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SUM(P96:P131)</f>
        <v>0</v>
      </c>
      <c r="Q95" s="207"/>
      <c r="R95" s="208">
        <f>SUM(R96:R131)</f>
        <v>0.36673360999999999</v>
      </c>
      <c r="S95" s="207"/>
      <c r="T95" s="209">
        <f>SUM(T96:T131)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79</v>
      </c>
      <c r="AT95" s="211" t="s">
        <v>71</v>
      </c>
      <c r="AU95" s="211" t="s">
        <v>79</v>
      </c>
      <c r="AY95" s="210" t="s">
        <v>187</v>
      </c>
      <c r="BK95" s="212">
        <f>SUM(BK96:BK131)</f>
        <v>0</v>
      </c>
    </row>
    <row r="96" s="2" customFormat="1" ht="24.15" customHeight="1">
      <c r="A96" s="41"/>
      <c r="B96" s="42"/>
      <c r="C96" s="215" t="s">
        <v>79</v>
      </c>
      <c r="D96" s="215" t="s">
        <v>190</v>
      </c>
      <c r="E96" s="216" t="s">
        <v>599</v>
      </c>
      <c r="F96" s="217" t="s">
        <v>600</v>
      </c>
      <c r="G96" s="218" t="s">
        <v>193</v>
      </c>
      <c r="H96" s="219">
        <v>60.491</v>
      </c>
      <c r="I96" s="220"/>
      <c r="J96" s="221">
        <f>ROUND(I96*H96,2)</f>
        <v>0</v>
      </c>
      <c r="K96" s="217" t="s">
        <v>194</v>
      </c>
      <c r="L96" s="47"/>
      <c r="M96" s="222" t="s">
        <v>19</v>
      </c>
      <c r="N96" s="223" t="s">
        <v>43</v>
      </c>
      <c r="O96" s="87"/>
      <c r="P96" s="224">
        <f>O96*H96</f>
        <v>0</v>
      </c>
      <c r="Q96" s="224">
        <v>0.0057099999999999998</v>
      </c>
      <c r="R96" s="224">
        <f>Q96*H96</f>
        <v>0.34540360999999997</v>
      </c>
      <c r="S96" s="224">
        <v>0</v>
      </c>
      <c r="T96" s="225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6" t="s">
        <v>195</v>
      </c>
      <c r="AT96" s="226" t="s">
        <v>190</v>
      </c>
      <c r="AU96" s="226" t="s">
        <v>81</v>
      </c>
      <c r="AY96" s="20" t="s">
        <v>187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20" t="s">
        <v>79</v>
      </c>
      <c r="BK96" s="227">
        <f>ROUND(I96*H96,2)</f>
        <v>0</v>
      </c>
      <c r="BL96" s="20" t="s">
        <v>195</v>
      </c>
      <c r="BM96" s="226" t="s">
        <v>1388</v>
      </c>
    </row>
    <row r="97" s="2" customFormat="1">
      <c r="A97" s="41"/>
      <c r="B97" s="42"/>
      <c r="C97" s="43"/>
      <c r="D97" s="228" t="s">
        <v>197</v>
      </c>
      <c r="E97" s="43"/>
      <c r="F97" s="229" t="s">
        <v>602</v>
      </c>
      <c r="G97" s="43"/>
      <c r="H97" s="43"/>
      <c r="I97" s="230"/>
      <c r="J97" s="43"/>
      <c r="K97" s="43"/>
      <c r="L97" s="47"/>
      <c r="M97" s="231"/>
      <c r="N97" s="232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197</v>
      </c>
      <c r="AU97" s="20" t="s">
        <v>81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1389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3" customFormat="1">
      <c r="A99" s="13"/>
      <c r="B99" s="233"/>
      <c r="C99" s="234"/>
      <c r="D99" s="235" t="s">
        <v>199</v>
      </c>
      <c r="E99" s="236" t="s">
        <v>19</v>
      </c>
      <c r="F99" s="237" t="s">
        <v>519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199</v>
      </c>
      <c r="AU99" s="243" t="s">
        <v>81</v>
      </c>
      <c r="AV99" s="13" t="s">
        <v>79</v>
      </c>
      <c r="AW99" s="13" t="s">
        <v>33</v>
      </c>
      <c r="AX99" s="13" t="s">
        <v>72</v>
      </c>
      <c r="AY99" s="243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604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605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4" customFormat="1">
      <c r="A102" s="14"/>
      <c r="B102" s="244"/>
      <c r="C102" s="245"/>
      <c r="D102" s="235" t="s">
        <v>199</v>
      </c>
      <c r="E102" s="246" t="s">
        <v>19</v>
      </c>
      <c r="F102" s="247" t="s">
        <v>1080</v>
      </c>
      <c r="G102" s="245"/>
      <c r="H102" s="248">
        <v>23.276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199</v>
      </c>
      <c r="AU102" s="254" t="s">
        <v>81</v>
      </c>
      <c r="AV102" s="14" t="s">
        <v>81</v>
      </c>
      <c r="AW102" s="14" t="s">
        <v>33</v>
      </c>
      <c r="AX102" s="14" t="s">
        <v>72</v>
      </c>
      <c r="AY102" s="254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1390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3" customFormat="1">
      <c r="A104" s="13"/>
      <c r="B104" s="233"/>
      <c r="C104" s="234"/>
      <c r="D104" s="235" t="s">
        <v>199</v>
      </c>
      <c r="E104" s="236" t="s">
        <v>19</v>
      </c>
      <c r="F104" s="237" t="s">
        <v>521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199</v>
      </c>
      <c r="AU104" s="243" t="s">
        <v>81</v>
      </c>
      <c r="AV104" s="13" t="s">
        <v>79</v>
      </c>
      <c r="AW104" s="13" t="s">
        <v>33</v>
      </c>
      <c r="AX104" s="13" t="s">
        <v>72</v>
      </c>
      <c r="AY104" s="243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604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605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4" customFormat="1">
      <c r="A107" s="14"/>
      <c r="B107" s="244"/>
      <c r="C107" s="245"/>
      <c r="D107" s="235" t="s">
        <v>199</v>
      </c>
      <c r="E107" s="246" t="s">
        <v>19</v>
      </c>
      <c r="F107" s="247" t="s">
        <v>923</v>
      </c>
      <c r="G107" s="245"/>
      <c r="H107" s="248">
        <v>13.939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199</v>
      </c>
      <c r="AU107" s="254" t="s">
        <v>81</v>
      </c>
      <c r="AV107" s="14" t="s">
        <v>81</v>
      </c>
      <c r="AW107" s="14" t="s">
        <v>33</v>
      </c>
      <c r="AX107" s="14" t="s">
        <v>72</v>
      </c>
      <c r="AY107" s="254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1391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523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604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605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1080</v>
      </c>
      <c r="G112" s="245"/>
      <c r="H112" s="248">
        <v>23.276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5" customFormat="1">
      <c r="A113" s="15"/>
      <c r="B113" s="255"/>
      <c r="C113" s="256"/>
      <c r="D113" s="235" t="s">
        <v>199</v>
      </c>
      <c r="E113" s="257" t="s">
        <v>19</v>
      </c>
      <c r="F113" s="258" t="s">
        <v>210</v>
      </c>
      <c r="G113" s="256"/>
      <c r="H113" s="259">
        <v>60.491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199</v>
      </c>
      <c r="AU113" s="265" t="s">
        <v>81</v>
      </c>
      <c r="AV113" s="15" t="s">
        <v>195</v>
      </c>
      <c r="AW113" s="15" t="s">
        <v>33</v>
      </c>
      <c r="AX113" s="15" t="s">
        <v>79</v>
      </c>
      <c r="AY113" s="265" t="s">
        <v>187</v>
      </c>
    </row>
    <row r="114" s="2" customFormat="1" ht="16.5" customHeight="1">
      <c r="A114" s="41"/>
      <c r="B114" s="42"/>
      <c r="C114" s="215" t="s">
        <v>81</v>
      </c>
      <c r="D114" s="215" t="s">
        <v>190</v>
      </c>
      <c r="E114" s="216" t="s">
        <v>615</v>
      </c>
      <c r="F114" s="217" t="s">
        <v>616</v>
      </c>
      <c r="G114" s="218" t="s">
        <v>383</v>
      </c>
      <c r="H114" s="219">
        <v>14.220000000000001</v>
      </c>
      <c r="I114" s="220"/>
      <c r="J114" s="221">
        <f>ROUND(I114*H114,2)</f>
        <v>0</v>
      </c>
      <c r="K114" s="217" t="s">
        <v>194</v>
      </c>
      <c r="L114" s="47"/>
      <c r="M114" s="222" t="s">
        <v>19</v>
      </c>
      <c r="N114" s="223" t="s">
        <v>43</v>
      </c>
      <c r="O114" s="87"/>
      <c r="P114" s="224">
        <f>O114*H114</f>
        <v>0</v>
      </c>
      <c r="Q114" s="224">
        <v>0.0015</v>
      </c>
      <c r="R114" s="224">
        <f>Q114*H114</f>
        <v>0.021330000000000002</v>
      </c>
      <c r="S114" s="224">
        <v>0</v>
      </c>
      <c r="T114" s="22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6" t="s">
        <v>195</v>
      </c>
      <c r="AT114" s="226" t="s">
        <v>190</v>
      </c>
      <c r="AU114" s="226" t="s">
        <v>81</v>
      </c>
      <c r="AY114" s="20" t="s">
        <v>187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20" t="s">
        <v>79</v>
      </c>
      <c r="BK114" s="227">
        <f>ROUND(I114*H114,2)</f>
        <v>0</v>
      </c>
      <c r="BL114" s="20" t="s">
        <v>195</v>
      </c>
      <c r="BM114" s="226" t="s">
        <v>1392</v>
      </c>
    </row>
    <row r="115" s="2" customFormat="1">
      <c r="A115" s="41"/>
      <c r="B115" s="42"/>
      <c r="C115" s="43"/>
      <c r="D115" s="228" t="s">
        <v>197</v>
      </c>
      <c r="E115" s="43"/>
      <c r="F115" s="229" t="s">
        <v>618</v>
      </c>
      <c r="G115" s="43"/>
      <c r="H115" s="43"/>
      <c r="I115" s="230"/>
      <c r="J115" s="43"/>
      <c r="K115" s="43"/>
      <c r="L115" s="47"/>
      <c r="M115" s="231"/>
      <c r="N115" s="232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197</v>
      </c>
      <c r="AU115" s="20" t="s">
        <v>81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1393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519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620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621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4" customFormat="1">
      <c r="A120" s="14"/>
      <c r="B120" s="244"/>
      <c r="C120" s="245"/>
      <c r="D120" s="235" t="s">
        <v>199</v>
      </c>
      <c r="E120" s="246" t="s">
        <v>19</v>
      </c>
      <c r="F120" s="247" t="s">
        <v>622</v>
      </c>
      <c r="G120" s="245"/>
      <c r="H120" s="248">
        <v>4.8399999999999999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199</v>
      </c>
      <c r="AU120" s="254" t="s">
        <v>81</v>
      </c>
      <c r="AV120" s="14" t="s">
        <v>81</v>
      </c>
      <c r="AW120" s="14" t="s">
        <v>33</v>
      </c>
      <c r="AX120" s="14" t="s">
        <v>72</v>
      </c>
      <c r="AY120" s="254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1394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521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620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621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635</v>
      </c>
      <c r="G125" s="245"/>
      <c r="H125" s="248">
        <v>4.54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1395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523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620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621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622</v>
      </c>
      <c r="G130" s="245"/>
      <c r="H130" s="248">
        <v>4.8399999999999999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72</v>
      </c>
      <c r="AY130" s="254" t="s">
        <v>187</v>
      </c>
    </row>
    <row r="131" s="15" customFormat="1">
      <c r="A131" s="15"/>
      <c r="B131" s="255"/>
      <c r="C131" s="256"/>
      <c r="D131" s="235" t="s">
        <v>199</v>
      </c>
      <c r="E131" s="257" t="s">
        <v>19</v>
      </c>
      <c r="F131" s="258" t="s">
        <v>210</v>
      </c>
      <c r="G131" s="256"/>
      <c r="H131" s="259">
        <v>14.219999999999999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199</v>
      </c>
      <c r="AU131" s="265" t="s">
        <v>81</v>
      </c>
      <c r="AV131" s="15" t="s">
        <v>195</v>
      </c>
      <c r="AW131" s="15" t="s">
        <v>33</v>
      </c>
      <c r="AX131" s="15" t="s">
        <v>79</v>
      </c>
      <c r="AY131" s="265" t="s">
        <v>187</v>
      </c>
    </row>
    <row r="132" s="12" customFormat="1" ht="22.8" customHeight="1">
      <c r="A132" s="12"/>
      <c r="B132" s="199"/>
      <c r="C132" s="200"/>
      <c r="D132" s="201" t="s">
        <v>71</v>
      </c>
      <c r="E132" s="213" t="s">
        <v>636</v>
      </c>
      <c r="F132" s="213" t="s">
        <v>637</v>
      </c>
      <c r="G132" s="200"/>
      <c r="H132" s="200"/>
      <c r="I132" s="203"/>
      <c r="J132" s="214">
        <f>BK132</f>
        <v>0</v>
      </c>
      <c r="K132" s="200"/>
      <c r="L132" s="205"/>
      <c r="M132" s="206"/>
      <c r="N132" s="207"/>
      <c r="O132" s="207"/>
      <c r="P132" s="208">
        <f>SUM(P133:P170)</f>
        <v>0</v>
      </c>
      <c r="Q132" s="207"/>
      <c r="R132" s="208">
        <f>SUM(R133:R170)</f>
        <v>1.3102167999999999</v>
      </c>
      <c r="S132" s="207"/>
      <c r="T132" s="209">
        <f>SUM(T133:T170)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0" t="s">
        <v>79</v>
      </c>
      <c r="AT132" s="211" t="s">
        <v>71</v>
      </c>
      <c r="AU132" s="211" t="s">
        <v>79</v>
      </c>
      <c r="AY132" s="210" t="s">
        <v>187</v>
      </c>
      <c r="BK132" s="212">
        <f>SUM(BK133:BK170)</f>
        <v>0</v>
      </c>
    </row>
    <row r="133" s="2" customFormat="1" ht="24.15" customHeight="1">
      <c r="A133" s="41"/>
      <c r="B133" s="42"/>
      <c r="C133" s="215" t="s">
        <v>230</v>
      </c>
      <c r="D133" s="215" t="s">
        <v>190</v>
      </c>
      <c r="E133" s="216" t="s">
        <v>638</v>
      </c>
      <c r="F133" s="217" t="s">
        <v>639</v>
      </c>
      <c r="G133" s="218" t="s">
        <v>287</v>
      </c>
      <c r="H133" s="219">
        <v>3</v>
      </c>
      <c r="I133" s="220"/>
      <c r="J133" s="221">
        <f>ROUND(I133*H133,2)</f>
        <v>0</v>
      </c>
      <c r="K133" s="217" t="s">
        <v>194</v>
      </c>
      <c r="L133" s="47"/>
      <c r="M133" s="222" t="s">
        <v>19</v>
      </c>
      <c r="N133" s="223" t="s">
        <v>43</v>
      </c>
      <c r="O133" s="87"/>
      <c r="P133" s="224">
        <f>O133*H133</f>
        <v>0</v>
      </c>
      <c r="Q133" s="224">
        <v>0.4215256</v>
      </c>
      <c r="R133" s="224">
        <f>Q133*H133</f>
        <v>1.2645768</v>
      </c>
      <c r="S133" s="224">
        <v>0</v>
      </c>
      <c r="T133" s="225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6" t="s">
        <v>195</v>
      </c>
      <c r="AT133" s="226" t="s">
        <v>190</v>
      </c>
      <c r="AU133" s="226" t="s">
        <v>81</v>
      </c>
      <c r="AY133" s="20" t="s">
        <v>187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20" t="s">
        <v>79</v>
      </c>
      <c r="BK133" s="227">
        <f>ROUND(I133*H133,2)</f>
        <v>0</v>
      </c>
      <c r="BL133" s="20" t="s">
        <v>195</v>
      </c>
      <c r="BM133" s="226" t="s">
        <v>1396</v>
      </c>
    </row>
    <row r="134" s="2" customFormat="1">
      <c r="A134" s="41"/>
      <c r="B134" s="42"/>
      <c r="C134" s="43"/>
      <c r="D134" s="228" t="s">
        <v>197</v>
      </c>
      <c r="E134" s="43"/>
      <c r="F134" s="229" t="s">
        <v>641</v>
      </c>
      <c r="G134" s="43"/>
      <c r="H134" s="43"/>
      <c r="I134" s="230"/>
      <c r="J134" s="43"/>
      <c r="K134" s="43"/>
      <c r="L134" s="47"/>
      <c r="M134" s="231"/>
      <c r="N134" s="232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197</v>
      </c>
      <c r="AU134" s="20" t="s">
        <v>81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1397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1398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643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936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4" customFormat="1">
      <c r="A139" s="14"/>
      <c r="B139" s="244"/>
      <c r="C139" s="245"/>
      <c r="D139" s="235" t="s">
        <v>199</v>
      </c>
      <c r="E139" s="246" t="s">
        <v>19</v>
      </c>
      <c r="F139" s="247" t="s">
        <v>79</v>
      </c>
      <c r="G139" s="245"/>
      <c r="H139" s="248">
        <v>1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199</v>
      </c>
      <c r="AU139" s="254" t="s">
        <v>81</v>
      </c>
      <c r="AV139" s="14" t="s">
        <v>81</v>
      </c>
      <c r="AW139" s="14" t="s">
        <v>33</v>
      </c>
      <c r="AX139" s="14" t="s">
        <v>72</v>
      </c>
      <c r="AY139" s="254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1399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521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3" customFormat="1">
      <c r="A142" s="13"/>
      <c r="B142" s="233"/>
      <c r="C142" s="234"/>
      <c r="D142" s="235" t="s">
        <v>199</v>
      </c>
      <c r="E142" s="236" t="s">
        <v>19</v>
      </c>
      <c r="F142" s="237" t="s">
        <v>643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199</v>
      </c>
      <c r="AU142" s="243" t="s">
        <v>81</v>
      </c>
      <c r="AV142" s="13" t="s">
        <v>79</v>
      </c>
      <c r="AW142" s="13" t="s">
        <v>33</v>
      </c>
      <c r="AX142" s="13" t="s">
        <v>72</v>
      </c>
      <c r="AY142" s="243" t="s">
        <v>187</v>
      </c>
    </row>
    <row r="143" s="13" customFormat="1">
      <c r="A143" s="13"/>
      <c r="B143" s="233"/>
      <c r="C143" s="234"/>
      <c r="D143" s="235" t="s">
        <v>199</v>
      </c>
      <c r="E143" s="236" t="s">
        <v>19</v>
      </c>
      <c r="F143" s="237" t="s">
        <v>938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199</v>
      </c>
      <c r="AU143" s="243" t="s">
        <v>81</v>
      </c>
      <c r="AV143" s="13" t="s">
        <v>79</v>
      </c>
      <c r="AW143" s="13" t="s">
        <v>33</v>
      </c>
      <c r="AX143" s="13" t="s">
        <v>72</v>
      </c>
      <c r="AY143" s="243" t="s">
        <v>187</v>
      </c>
    </row>
    <row r="144" s="14" customFormat="1">
      <c r="A144" s="14"/>
      <c r="B144" s="244"/>
      <c r="C144" s="245"/>
      <c r="D144" s="235" t="s">
        <v>199</v>
      </c>
      <c r="E144" s="246" t="s">
        <v>19</v>
      </c>
      <c r="F144" s="247" t="s">
        <v>79</v>
      </c>
      <c r="G144" s="245"/>
      <c r="H144" s="248">
        <v>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199</v>
      </c>
      <c r="AU144" s="254" t="s">
        <v>81</v>
      </c>
      <c r="AV144" s="14" t="s">
        <v>81</v>
      </c>
      <c r="AW144" s="14" t="s">
        <v>33</v>
      </c>
      <c r="AX144" s="14" t="s">
        <v>72</v>
      </c>
      <c r="AY144" s="254" t="s">
        <v>187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1400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1398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643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936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4" customFormat="1">
      <c r="A149" s="14"/>
      <c r="B149" s="244"/>
      <c r="C149" s="245"/>
      <c r="D149" s="235" t="s">
        <v>199</v>
      </c>
      <c r="E149" s="246" t="s">
        <v>19</v>
      </c>
      <c r="F149" s="247" t="s">
        <v>79</v>
      </c>
      <c r="G149" s="245"/>
      <c r="H149" s="248">
        <v>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199</v>
      </c>
      <c r="AU149" s="254" t="s">
        <v>81</v>
      </c>
      <c r="AV149" s="14" t="s">
        <v>81</v>
      </c>
      <c r="AW149" s="14" t="s">
        <v>33</v>
      </c>
      <c r="AX149" s="14" t="s">
        <v>72</v>
      </c>
      <c r="AY149" s="254" t="s">
        <v>187</v>
      </c>
    </row>
    <row r="150" s="15" customFormat="1">
      <c r="A150" s="15"/>
      <c r="B150" s="255"/>
      <c r="C150" s="256"/>
      <c r="D150" s="235" t="s">
        <v>199</v>
      </c>
      <c r="E150" s="257" t="s">
        <v>19</v>
      </c>
      <c r="F150" s="258" t="s">
        <v>210</v>
      </c>
      <c r="G150" s="256"/>
      <c r="H150" s="259">
        <v>3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199</v>
      </c>
      <c r="AU150" s="265" t="s">
        <v>81</v>
      </c>
      <c r="AV150" s="15" t="s">
        <v>195</v>
      </c>
      <c r="AW150" s="15" t="s">
        <v>33</v>
      </c>
      <c r="AX150" s="15" t="s">
        <v>79</v>
      </c>
      <c r="AY150" s="265" t="s">
        <v>187</v>
      </c>
    </row>
    <row r="151" s="2" customFormat="1" ht="21.75" customHeight="1">
      <c r="A151" s="41"/>
      <c r="B151" s="42"/>
      <c r="C151" s="269" t="s">
        <v>195</v>
      </c>
      <c r="D151" s="269" t="s">
        <v>648</v>
      </c>
      <c r="E151" s="270" t="s">
        <v>649</v>
      </c>
      <c r="F151" s="271" t="s">
        <v>650</v>
      </c>
      <c r="G151" s="272" t="s">
        <v>287</v>
      </c>
      <c r="H151" s="273">
        <v>1</v>
      </c>
      <c r="I151" s="274"/>
      <c r="J151" s="275">
        <f>ROUND(I151*H151,2)</f>
        <v>0</v>
      </c>
      <c r="K151" s="271" t="s">
        <v>194</v>
      </c>
      <c r="L151" s="276"/>
      <c r="M151" s="277" t="s">
        <v>19</v>
      </c>
      <c r="N151" s="278" t="s">
        <v>43</v>
      </c>
      <c r="O151" s="87"/>
      <c r="P151" s="224">
        <f>O151*H151</f>
        <v>0</v>
      </c>
      <c r="Q151" s="224">
        <v>0.014579999999999999</v>
      </c>
      <c r="R151" s="224">
        <f>Q151*H151</f>
        <v>0.014579999999999999</v>
      </c>
      <c r="S151" s="224">
        <v>0</v>
      </c>
      <c r="T151" s="225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262</v>
      </c>
      <c r="AT151" s="226" t="s">
        <v>648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195</v>
      </c>
      <c r="BM151" s="226" t="s">
        <v>1401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1399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521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643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938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4" customFormat="1">
      <c r="A156" s="14"/>
      <c r="B156" s="244"/>
      <c r="C156" s="245"/>
      <c r="D156" s="235" t="s">
        <v>199</v>
      </c>
      <c r="E156" s="246" t="s">
        <v>19</v>
      </c>
      <c r="F156" s="247" t="s">
        <v>79</v>
      </c>
      <c r="G156" s="245"/>
      <c r="H156" s="248">
        <v>1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199</v>
      </c>
      <c r="AU156" s="254" t="s">
        <v>81</v>
      </c>
      <c r="AV156" s="14" t="s">
        <v>81</v>
      </c>
      <c r="AW156" s="14" t="s">
        <v>33</v>
      </c>
      <c r="AX156" s="14" t="s">
        <v>72</v>
      </c>
      <c r="AY156" s="254" t="s">
        <v>187</v>
      </c>
    </row>
    <row r="157" s="15" customFormat="1">
      <c r="A157" s="15"/>
      <c r="B157" s="255"/>
      <c r="C157" s="256"/>
      <c r="D157" s="235" t="s">
        <v>199</v>
      </c>
      <c r="E157" s="257" t="s">
        <v>19</v>
      </c>
      <c r="F157" s="258" t="s">
        <v>210</v>
      </c>
      <c r="G157" s="256"/>
      <c r="H157" s="259">
        <v>1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5" t="s">
        <v>199</v>
      </c>
      <c r="AU157" s="265" t="s">
        <v>81</v>
      </c>
      <c r="AV157" s="15" t="s">
        <v>195</v>
      </c>
      <c r="AW157" s="15" t="s">
        <v>33</v>
      </c>
      <c r="AX157" s="15" t="s">
        <v>79</v>
      </c>
      <c r="AY157" s="265" t="s">
        <v>187</v>
      </c>
    </row>
    <row r="158" s="2" customFormat="1" ht="21.75" customHeight="1">
      <c r="A158" s="41"/>
      <c r="B158" s="42"/>
      <c r="C158" s="269" t="s">
        <v>240</v>
      </c>
      <c r="D158" s="269" t="s">
        <v>648</v>
      </c>
      <c r="E158" s="270" t="s">
        <v>653</v>
      </c>
      <c r="F158" s="271" t="s">
        <v>654</v>
      </c>
      <c r="G158" s="272" t="s">
        <v>287</v>
      </c>
      <c r="H158" s="273">
        <v>2</v>
      </c>
      <c r="I158" s="274"/>
      <c r="J158" s="275">
        <f>ROUND(I158*H158,2)</f>
        <v>0</v>
      </c>
      <c r="K158" s="271" t="s">
        <v>194</v>
      </c>
      <c r="L158" s="276"/>
      <c r="M158" s="277" t="s">
        <v>19</v>
      </c>
      <c r="N158" s="278" t="s">
        <v>43</v>
      </c>
      <c r="O158" s="87"/>
      <c r="P158" s="224">
        <f>O158*H158</f>
        <v>0</v>
      </c>
      <c r="Q158" s="224">
        <v>0.01553</v>
      </c>
      <c r="R158" s="224">
        <f>Q158*H158</f>
        <v>0.031060000000000001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262</v>
      </c>
      <c r="AT158" s="226" t="s">
        <v>648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195</v>
      </c>
      <c r="BM158" s="226" t="s">
        <v>1402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1397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1398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643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936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4" customFormat="1">
      <c r="A163" s="14"/>
      <c r="B163" s="244"/>
      <c r="C163" s="245"/>
      <c r="D163" s="235" t="s">
        <v>199</v>
      </c>
      <c r="E163" s="246" t="s">
        <v>19</v>
      </c>
      <c r="F163" s="247" t="s">
        <v>79</v>
      </c>
      <c r="G163" s="245"/>
      <c r="H163" s="248">
        <v>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199</v>
      </c>
      <c r="AU163" s="254" t="s">
        <v>81</v>
      </c>
      <c r="AV163" s="14" t="s">
        <v>81</v>
      </c>
      <c r="AW163" s="14" t="s">
        <v>33</v>
      </c>
      <c r="AX163" s="14" t="s">
        <v>72</v>
      </c>
      <c r="AY163" s="254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645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1400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1398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643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3" customFormat="1">
      <c r="A168" s="13"/>
      <c r="B168" s="233"/>
      <c r="C168" s="234"/>
      <c r="D168" s="235" t="s">
        <v>199</v>
      </c>
      <c r="E168" s="236" t="s">
        <v>19</v>
      </c>
      <c r="F168" s="237" t="s">
        <v>936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199</v>
      </c>
      <c r="AU168" s="243" t="s">
        <v>81</v>
      </c>
      <c r="AV168" s="13" t="s">
        <v>79</v>
      </c>
      <c r="AW168" s="13" t="s">
        <v>33</v>
      </c>
      <c r="AX168" s="13" t="s">
        <v>72</v>
      </c>
      <c r="AY168" s="243" t="s">
        <v>187</v>
      </c>
    </row>
    <row r="169" s="14" customFormat="1">
      <c r="A169" s="14"/>
      <c r="B169" s="244"/>
      <c r="C169" s="245"/>
      <c r="D169" s="235" t="s">
        <v>199</v>
      </c>
      <c r="E169" s="246" t="s">
        <v>19</v>
      </c>
      <c r="F169" s="247" t="s">
        <v>79</v>
      </c>
      <c r="G169" s="245"/>
      <c r="H169" s="248">
        <v>1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199</v>
      </c>
      <c r="AU169" s="254" t="s">
        <v>81</v>
      </c>
      <c r="AV169" s="14" t="s">
        <v>81</v>
      </c>
      <c r="AW169" s="14" t="s">
        <v>33</v>
      </c>
      <c r="AX169" s="14" t="s">
        <v>72</v>
      </c>
      <c r="AY169" s="254" t="s">
        <v>187</v>
      </c>
    </row>
    <row r="170" s="15" customFormat="1">
      <c r="A170" s="15"/>
      <c r="B170" s="255"/>
      <c r="C170" s="256"/>
      <c r="D170" s="235" t="s">
        <v>199</v>
      </c>
      <c r="E170" s="257" t="s">
        <v>19</v>
      </c>
      <c r="F170" s="258" t="s">
        <v>210</v>
      </c>
      <c r="G170" s="256"/>
      <c r="H170" s="259">
        <v>2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5" t="s">
        <v>199</v>
      </c>
      <c r="AU170" s="265" t="s">
        <v>81</v>
      </c>
      <c r="AV170" s="15" t="s">
        <v>195</v>
      </c>
      <c r="AW170" s="15" t="s">
        <v>33</v>
      </c>
      <c r="AX170" s="15" t="s">
        <v>79</v>
      </c>
      <c r="AY170" s="265" t="s">
        <v>187</v>
      </c>
    </row>
    <row r="171" s="12" customFormat="1" ht="22.8" customHeight="1">
      <c r="A171" s="12"/>
      <c r="B171" s="199"/>
      <c r="C171" s="200"/>
      <c r="D171" s="201" t="s">
        <v>71</v>
      </c>
      <c r="E171" s="213" t="s">
        <v>689</v>
      </c>
      <c r="F171" s="213" t="s">
        <v>690</v>
      </c>
      <c r="G171" s="200"/>
      <c r="H171" s="200"/>
      <c r="I171" s="203"/>
      <c r="J171" s="214">
        <f>BK171</f>
        <v>0</v>
      </c>
      <c r="K171" s="200"/>
      <c r="L171" s="205"/>
      <c r="M171" s="206"/>
      <c r="N171" s="207"/>
      <c r="O171" s="207"/>
      <c r="P171" s="208">
        <f>SUM(P172:P194)</f>
        <v>0</v>
      </c>
      <c r="Q171" s="207"/>
      <c r="R171" s="208">
        <f>SUM(R172:R194)</f>
        <v>0.001337525</v>
      </c>
      <c r="S171" s="207"/>
      <c r="T171" s="209">
        <f>SUM(T172:T194)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0" t="s">
        <v>79</v>
      </c>
      <c r="AT171" s="211" t="s">
        <v>71</v>
      </c>
      <c r="AU171" s="211" t="s">
        <v>79</v>
      </c>
      <c r="AY171" s="210" t="s">
        <v>187</v>
      </c>
      <c r="BK171" s="212">
        <f>SUM(BK172:BK194)</f>
        <v>0</v>
      </c>
    </row>
    <row r="172" s="2" customFormat="1" ht="24.15" customHeight="1">
      <c r="A172" s="41"/>
      <c r="B172" s="42"/>
      <c r="C172" s="215" t="s">
        <v>246</v>
      </c>
      <c r="D172" s="215" t="s">
        <v>190</v>
      </c>
      <c r="E172" s="216" t="s">
        <v>691</v>
      </c>
      <c r="F172" s="217" t="s">
        <v>692</v>
      </c>
      <c r="G172" s="218" t="s">
        <v>193</v>
      </c>
      <c r="H172" s="219">
        <v>38.215000000000003</v>
      </c>
      <c r="I172" s="220"/>
      <c r="J172" s="221">
        <f>ROUND(I172*H172,2)</f>
        <v>0</v>
      </c>
      <c r="K172" s="217" t="s">
        <v>194</v>
      </c>
      <c r="L172" s="47"/>
      <c r="M172" s="222" t="s">
        <v>19</v>
      </c>
      <c r="N172" s="223" t="s">
        <v>43</v>
      </c>
      <c r="O172" s="87"/>
      <c r="P172" s="224">
        <f>O172*H172</f>
        <v>0</v>
      </c>
      <c r="Q172" s="224">
        <v>3.4999999999999997E-05</v>
      </c>
      <c r="R172" s="224">
        <f>Q172*H172</f>
        <v>0.001337525</v>
      </c>
      <c r="S172" s="224">
        <v>0</v>
      </c>
      <c r="T172" s="225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6" t="s">
        <v>195</v>
      </c>
      <c r="AT172" s="226" t="s">
        <v>190</v>
      </c>
      <c r="AU172" s="226" t="s">
        <v>81</v>
      </c>
      <c r="AY172" s="20" t="s">
        <v>187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20" t="s">
        <v>79</v>
      </c>
      <c r="BK172" s="227">
        <f>ROUND(I172*H172,2)</f>
        <v>0</v>
      </c>
      <c r="BL172" s="20" t="s">
        <v>195</v>
      </c>
      <c r="BM172" s="226" t="s">
        <v>1403</v>
      </c>
    </row>
    <row r="173" s="2" customFormat="1">
      <c r="A173" s="41"/>
      <c r="B173" s="42"/>
      <c r="C173" s="43"/>
      <c r="D173" s="228" t="s">
        <v>197</v>
      </c>
      <c r="E173" s="43"/>
      <c r="F173" s="229" t="s">
        <v>694</v>
      </c>
      <c r="G173" s="43"/>
      <c r="H173" s="43"/>
      <c r="I173" s="230"/>
      <c r="J173" s="43"/>
      <c r="K173" s="43"/>
      <c r="L173" s="47"/>
      <c r="M173" s="231"/>
      <c r="N173" s="232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197</v>
      </c>
      <c r="AU173" s="20" t="s">
        <v>81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1404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519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696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3" customFormat="1">
      <c r="A177" s="13"/>
      <c r="B177" s="233"/>
      <c r="C177" s="234"/>
      <c r="D177" s="235" t="s">
        <v>199</v>
      </c>
      <c r="E177" s="236" t="s">
        <v>19</v>
      </c>
      <c r="F177" s="237" t="s">
        <v>697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199</v>
      </c>
      <c r="AU177" s="243" t="s">
        <v>81</v>
      </c>
      <c r="AV177" s="13" t="s">
        <v>79</v>
      </c>
      <c r="AW177" s="13" t="s">
        <v>33</v>
      </c>
      <c r="AX177" s="13" t="s">
        <v>72</v>
      </c>
      <c r="AY177" s="243" t="s">
        <v>187</v>
      </c>
    </row>
    <row r="178" s="14" customFormat="1">
      <c r="A178" s="14"/>
      <c r="B178" s="244"/>
      <c r="C178" s="245"/>
      <c r="D178" s="235" t="s">
        <v>199</v>
      </c>
      <c r="E178" s="246" t="s">
        <v>19</v>
      </c>
      <c r="F178" s="247" t="s">
        <v>1097</v>
      </c>
      <c r="G178" s="245"/>
      <c r="H178" s="248">
        <v>6.9749999999999996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199</v>
      </c>
      <c r="AU178" s="254" t="s">
        <v>81</v>
      </c>
      <c r="AV178" s="14" t="s">
        <v>81</v>
      </c>
      <c r="AW178" s="14" t="s">
        <v>33</v>
      </c>
      <c r="AX178" s="14" t="s">
        <v>72</v>
      </c>
      <c r="AY178" s="254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1405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519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696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3" customFormat="1">
      <c r="A182" s="13"/>
      <c r="B182" s="233"/>
      <c r="C182" s="234"/>
      <c r="D182" s="235" t="s">
        <v>199</v>
      </c>
      <c r="E182" s="236" t="s">
        <v>19</v>
      </c>
      <c r="F182" s="237" t="s">
        <v>697</v>
      </c>
      <c r="G182" s="234"/>
      <c r="H182" s="236" t="s">
        <v>19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199</v>
      </c>
      <c r="AU182" s="243" t="s">
        <v>81</v>
      </c>
      <c r="AV182" s="13" t="s">
        <v>79</v>
      </c>
      <c r="AW182" s="13" t="s">
        <v>33</v>
      </c>
      <c r="AX182" s="13" t="s">
        <v>72</v>
      </c>
      <c r="AY182" s="243" t="s">
        <v>187</v>
      </c>
    </row>
    <row r="183" s="14" customFormat="1">
      <c r="A183" s="14"/>
      <c r="B183" s="244"/>
      <c r="C183" s="245"/>
      <c r="D183" s="235" t="s">
        <v>199</v>
      </c>
      <c r="E183" s="246" t="s">
        <v>19</v>
      </c>
      <c r="F183" s="247" t="s">
        <v>606</v>
      </c>
      <c r="G183" s="245"/>
      <c r="H183" s="248">
        <v>9.0739999999999998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199</v>
      </c>
      <c r="AU183" s="254" t="s">
        <v>81</v>
      </c>
      <c r="AV183" s="14" t="s">
        <v>81</v>
      </c>
      <c r="AW183" s="14" t="s">
        <v>33</v>
      </c>
      <c r="AX183" s="14" t="s">
        <v>72</v>
      </c>
      <c r="AY183" s="254" t="s">
        <v>187</v>
      </c>
    </row>
    <row r="184" s="13" customFormat="1">
      <c r="A184" s="13"/>
      <c r="B184" s="233"/>
      <c r="C184" s="234"/>
      <c r="D184" s="235" t="s">
        <v>199</v>
      </c>
      <c r="E184" s="236" t="s">
        <v>19</v>
      </c>
      <c r="F184" s="237" t="s">
        <v>1406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199</v>
      </c>
      <c r="AU184" s="243" t="s">
        <v>81</v>
      </c>
      <c r="AV184" s="13" t="s">
        <v>79</v>
      </c>
      <c r="AW184" s="13" t="s">
        <v>33</v>
      </c>
      <c r="AX184" s="13" t="s">
        <v>72</v>
      </c>
      <c r="AY184" s="243" t="s">
        <v>187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521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3" customFormat="1">
      <c r="A186" s="13"/>
      <c r="B186" s="233"/>
      <c r="C186" s="234"/>
      <c r="D186" s="235" t="s">
        <v>199</v>
      </c>
      <c r="E186" s="236" t="s">
        <v>19</v>
      </c>
      <c r="F186" s="237" t="s">
        <v>696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199</v>
      </c>
      <c r="AU186" s="243" t="s">
        <v>81</v>
      </c>
      <c r="AV186" s="13" t="s">
        <v>79</v>
      </c>
      <c r="AW186" s="13" t="s">
        <v>33</v>
      </c>
      <c r="AX186" s="13" t="s">
        <v>72</v>
      </c>
      <c r="AY186" s="243" t="s">
        <v>187</v>
      </c>
    </row>
    <row r="187" s="13" customFormat="1">
      <c r="A187" s="13"/>
      <c r="B187" s="233"/>
      <c r="C187" s="234"/>
      <c r="D187" s="235" t="s">
        <v>199</v>
      </c>
      <c r="E187" s="236" t="s">
        <v>19</v>
      </c>
      <c r="F187" s="237" t="s">
        <v>697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199</v>
      </c>
      <c r="AU187" s="243" t="s">
        <v>81</v>
      </c>
      <c r="AV187" s="13" t="s">
        <v>79</v>
      </c>
      <c r="AW187" s="13" t="s">
        <v>33</v>
      </c>
      <c r="AX187" s="13" t="s">
        <v>72</v>
      </c>
      <c r="AY187" s="243" t="s">
        <v>187</v>
      </c>
    </row>
    <row r="188" s="14" customFormat="1">
      <c r="A188" s="14"/>
      <c r="B188" s="244"/>
      <c r="C188" s="245"/>
      <c r="D188" s="235" t="s">
        <v>199</v>
      </c>
      <c r="E188" s="246" t="s">
        <v>19</v>
      </c>
      <c r="F188" s="247" t="s">
        <v>950</v>
      </c>
      <c r="G188" s="245"/>
      <c r="H188" s="248">
        <v>1.7250000000000001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199</v>
      </c>
      <c r="AU188" s="254" t="s">
        <v>81</v>
      </c>
      <c r="AV188" s="14" t="s">
        <v>81</v>
      </c>
      <c r="AW188" s="14" t="s">
        <v>33</v>
      </c>
      <c r="AX188" s="14" t="s">
        <v>72</v>
      </c>
      <c r="AY188" s="254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1407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523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696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3" customFormat="1">
      <c r="A192" s="13"/>
      <c r="B192" s="233"/>
      <c r="C192" s="234"/>
      <c r="D192" s="235" t="s">
        <v>199</v>
      </c>
      <c r="E192" s="236" t="s">
        <v>19</v>
      </c>
      <c r="F192" s="237" t="s">
        <v>697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199</v>
      </c>
      <c r="AU192" s="243" t="s">
        <v>81</v>
      </c>
      <c r="AV192" s="13" t="s">
        <v>79</v>
      </c>
      <c r="AW192" s="13" t="s">
        <v>33</v>
      </c>
      <c r="AX192" s="13" t="s">
        <v>72</v>
      </c>
      <c r="AY192" s="243" t="s">
        <v>187</v>
      </c>
    </row>
    <row r="193" s="14" customFormat="1">
      <c r="A193" s="14"/>
      <c r="B193" s="244"/>
      <c r="C193" s="245"/>
      <c r="D193" s="235" t="s">
        <v>199</v>
      </c>
      <c r="E193" s="246" t="s">
        <v>19</v>
      </c>
      <c r="F193" s="247" t="s">
        <v>1101</v>
      </c>
      <c r="G193" s="245"/>
      <c r="H193" s="248">
        <v>20.440999999999999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199</v>
      </c>
      <c r="AU193" s="254" t="s">
        <v>81</v>
      </c>
      <c r="AV193" s="14" t="s">
        <v>81</v>
      </c>
      <c r="AW193" s="14" t="s">
        <v>33</v>
      </c>
      <c r="AX193" s="14" t="s">
        <v>72</v>
      </c>
      <c r="AY193" s="254" t="s">
        <v>187</v>
      </c>
    </row>
    <row r="194" s="15" customFormat="1">
      <c r="A194" s="15"/>
      <c r="B194" s="255"/>
      <c r="C194" s="256"/>
      <c r="D194" s="235" t="s">
        <v>199</v>
      </c>
      <c r="E194" s="257" t="s">
        <v>19</v>
      </c>
      <c r="F194" s="258" t="s">
        <v>210</v>
      </c>
      <c r="G194" s="256"/>
      <c r="H194" s="259">
        <v>38.215000000000003</v>
      </c>
      <c r="I194" s="260"/>
      <c r="J194" s="256"/>
      <c r="K194" s="256"/>
      <c r="L194" s="261"/>
      <c r="M194" s="262"/>
      <c r="N194" s="263"/>
      <c r="O194" s="263"/>
      <c r="P194" s="263"/>
      <c r="Q194" s="263"/>
      <c r="R194" s="263"/>
      <c r="S194" s="263"/>
      <c r="T194" s="264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5" t="s">
        <v>199</v>
      </c>
      <c r="AU194" s="265" t="s">
        <v>81</v>
      </c>
      <c r="AV194" s="15" t="s">
        <v>195</v>
      </c>
      <c r="AW194" s="15" t="s">
        <v>33</v>
      </c>
      <c r="AX194" s="15" t="s">
        <v>79</v>
      </c>
      <c r="AY194" s="265" t="s">
        <v>187</v>
      </c>
    </row>
    <row r="195" s="12" customFormat="1" ht="22.8" customHeight="1">
      <c r="A195" s="12"/>
      <c r="B195" s="199"/>
      <c r="C195" s="200"/>
      <c r="D195" s="201" t="s">
        <v>71</v>
      </c>
      <c r="E195" s="213" t="s">
        <v>705</v>
      </c>
      <c r="F195" s="213" t="s">
        <v>706</v>
      </c>
      <c r="G195" s="200"/>
      <c r="H195" s="200"/>
      <c r="I195" s="203"/>
      <c r="J195" s="214">
        <f>BK195</f>
        <v>0</v>
      </c>
      <c r="K195" s="200"/>
      <c r="L195" s="205"/>
      <c r="M195" s="206"/>
      <c r="N195" s="207"/>
      <c r="O195" s="207"/>
      <c r="P195" s="208">
        <f>SUM(P196:P197)</f>
        <v>0</v>
      </c>
      <c r="Q195" s="207"/>
      <c r="R195" s="208">
        <f>SUM(R196:R197)</f>
        <v>0</v>
      </c>
      <c r="S195" s="207"/>
      <c r="T195" s="209">
        <f>SUM(T196:T197)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0" t="s">
        <v>79</v>
      </c>
      <c r="AT195" s="211" t="s">
        <v>71</v>
      </c>
      <c r="AU195" s="211" t="s">
        <v>79</v>
      </c>
      <c r="AY195" s="210" t="s">
        <v>187</v>
      </c>
      <c r="BK195" s="212">
        <f>SUM(BK196:BK197)</f>
        <v>0</v>
      </c>
    </row>
    <row r="196" s="2" customFormat="1" ht="33" customHeight="1">
      <c r="A196" s="41"/>
      <c r="B196" s="42"/>
      <c r="C196" s="215" t="s">
        <v>252</v>
      </c>
      <c r="D196" s="215" t="s">
        <v>190</v>
      </c>
      <c r="E196" s="216" t="s">
        <v>1408</v>
      </c>
      <c r="F196" s="217" t="s">
        <v>1409</v>
      </c>
      <c r="G196" s="218" t="s">
        <v>233</v>
      </c>
      <c r="H196" s="219">
        <v>1.6779999999999999</v>
      </c>
      <c r="I196" s="220"/>
      <c r="J196" s="221">
        <f>ROUND(I196*H196,2)</f>
        <v>0</v>
      </c>
      <c r="K196" s="217" t="s">
        <v>194</v>
      </c>
      <c r="L196" s="47"/>
      <c r="M196" s="222" t="s">
        <v>19</v>
      </c>
      <c r="N196" s="223" t="s">
        <v>43</v>
      </c>
      <c r="O196" s="87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6" t="s">
        <v>195</v>
      </c>
      <c r="AT196" s="226" t="s">
        <v>190</v>
      </c>
      <c r="AU196" s="226" t="s">
        <v>81</v>
      </c>
      <c r="AY196" s="20" t="s">
        <v>187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20" t="s">
        <v>79</v>
      </c>
      <c r="BK196" s="227">
        <f>ROUND(I196*H196,2)</f>
        <v>0</v>
      </c>
      <c r="BL196" s="20" t="s">
        <v>195</v>
      </c>
      <c r="BM196" s="226" t="s">
        <v>1410</v>
      </c>
    </row>
    <row r="197" s="2" customFormat="1">
      <c r="A197" s="41"/>
      <c r="B197" s="42"/>
      <c r="C197" s="43"/>
      <c r="D197" s="228" t="s">
        <v>197</v>
      </c>
      <c r="E197" s="43"/>
      <c r="F197" s="229" t="s">
        <v>1411</v>
      </c>
      <c r="G197" s="43"/>
      <c r="H197" s="43"/>
      <c r="I197" s="230"/>
      <c r="J197" s="43"/>
      <c r="K197" s="43"/>
      <c r="L197" s="47"/>
      <c r="M197" s="231"/>
      <c r="N197" s="232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197</v>
      </c>
      <c r="AU197" s="20" t="s">
        <v>81</v>
      </c>
    </row>
    <row r="198" s="12" customFormat="1" ht="25.92" customHeight="1">
      <c r="A198" s="12"/>
      <c r="B198" s="199"/>
      <c r="C198" s="200"/>
      <c r="D198" s="201" t="s">
        <v>71</v>
      </c>
      <c r="E198" s="202" t="s">
        <v>258</v>
      </c>
      <c r="F198" s="202" t="s">
        <v>259</v>
      </c>
      <c r="G198" s="200"/>
      <c r="H198" s="200"/>
      <c r="I198" s="203"/>
      <c r="J198" s="204">
        <f>BK198</f>
        <v>0</v>
      </c>
      <c r="K198" s="200"/>
      <c r="L198" s="205"/>
      <c r="M198" s="206"/>
      <c r="N198" s="207"/>
      <c r="O198" s="207"/>
      <c r="P198" s="208">
        <f>P199+P325</f>
        <v>0</v>
      </c>
      <c r="Q198" s="207"/>
      <c r="R198" s="208">
        <f>R199+R325</f>
        <v>0.16918576165000002</v>
      </c>
      <c r="S198" s="207"/>
      <c r="T198" s="209">
        <f>T199+T325</f>
        <v>0.00152355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0" t="s">
        <v>81</v>
      </c>
      <c r="AT198" s="211" t="s">
        <v>71</v>
      </c>
      <c r="AU198" s="211" t="s">
        <v>72</v>
      </c>
      <c r="AY198" s="210" t="s">
        <v>187</v>
      </c>
      <c r="BK198" s="212">
        <f>BK199+BK325</f>
        <v>0</v>
      </c>
    </row>
    <row r="199" s="12" customFormat="1" ht="22.8" customHeight="1">
      <c r="A199" s="12"/>
      <c r="B199" s="199"/>
      <c r="C199" s="200"/>
      <c r="D199" s="201" t="s">
        <v>71</v>
      </c>
      <c r="E199" s="213" t="s">
        <v>260</v>
      </c>
      <c r="F199" s="213" t="s">
        <v>261</v>
      </c>
      <c r="G199" s="200"/>
      <c r="H199" s="200"/>
      <c r="I199" s="203"/>
      <c r="J199" s="214">
        <f>BK199</f>
        <v>0</v>
      </c>
      <c r="K199" s="200"/>
      <c r="L199" s="205"/>
      <c r="M199" s="206"/>
      <c r="N199" s="207"/>
      <c r="O199" s="207"/>
      <c r="P199" s="208">
        <f>SUM(P200:P324)</f>
        <v>0</v>
      </c>
      <c r="Q199" s="207"/>
      <c r="R199" s="208">
        <f>SUM(R200:R324)</f>
        <v>0.11685000000000001</v>
      </c>
      <c r="S199" s="207"/>
      <c r="T199" s="209">
        <f>SUM(T200:T324)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0" t="s">
        <v>81</v>
      </c>
      <c r="AT199" s="211" t="s">
        <v>71</v>
      </c>
      <c r="AU199" s="211" t="s">
        <v>79</v>
      </c>
      <c r="AY199" s="210" t="s">
        <v>187</v>
      </c>
      <c r="BK199" s="212">
        <f>SUM(BK200:BK324)</f>
        <v>0</v>
      </c>
    </row>
    <row r="200" s="2" customFormat="1" ht="24.15" customHeight="1">
      <c r="A200" s="41"/>
      <c r="B200" s="42"/>
      <c r="C200" s="215" t="s">
        <v>262</v>
      </c>
      <c r="D200" s="215" t="s">
        <v>190</v>
      </c>
      <c r="E200" s="216" t="s">
        <v>958</v>
      </c>
      <c r="F200" s="217" t="s">
        <v>959</v>
      </c>
      <c r="G200" s="218" t="s">
        <v>287</v>
      </c>
      <c r="H200" s="219">
        <v>1</v>
      </c>
      <c r="I200" s="220"/>
      <c r="J200" s="221">
        <f>ROUND(I200*H200,2)</f>
        <v>0</v>
      </c>
      <c r="K200" s="217" t="s">
        <v>194</v>
      </c>
      <c r="L200" s="47"/>
      <c r="M200" s="222" t="s">
        <v>19</v>
      </c>
      <c r="N200" s="223" t="s">
        <v>43</v>
      </c>
      <c r="O200" s="87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6" t="s">
        <v>265</v>
      </c>
      <c r="AT200" s="226" t="s">
        <v>190</v>
      </c>
      <c r="AU200" s="226" t="s">
        <v>81</v>
      </c>
      <c r="AY200" s="20" t="s">
        <v>187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20" t="s">
        <v>79</v>
      </c>
      <c r="BK200" s="227">
        <f>ROUND(I200*H200,2)</f>
        <v>0</v>
      </c>
      <c r="BL200" s="20" t="s">
        <v>265</v>
      </c>
      <c r="BM200" s="226" t="s">
        <v>1412</v>
      </c>
    </row>
    <row r="201" s="2" customFormat="1">
      <c r="A201" s="41"/>
      <c r="B201" s="42"/>
      <c r="C201" s="43"/>
      <c r="D201" s="228" t="s">
        <v>197</v>
      </c>
      <c r="E201" s="43"/>
      <c r="F201" s="229" t="s">
        <v>961</v>
      </c>
      <c r="G201" s="43"/>
      <c r="H201" s="43"/>
      <c r="I201" s="230"/>
      <c r="J201" s="43"/>
      <c r="K201" s="43"/>
      <c r="L201" s="47"/>
      <c r="M201" s="231"/>
      <c r="N201" s="232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197</v>
      </c>
      <c r="AU201" s="20" t="s">
        <v>81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1413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521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208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3" customFormat="1">
      <c r="A205" s="13"/>
      <c r="B205" s="233"/>
      <c r="C205" s="234"/>
      <c r="D205" s="235" t="s">
        <v>199</v>
      </c>
      <c r="E205" s="236" t="s">
        <v>19</v>
      </c>
      <c r="F205" s="237" t="s">
        <v>963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199</v>
      </c>
      <c r="AU205" s="243" t="s">
        <v>81</v>
      </c>
      <c r="AV205" s="13" t="s">
        <v>79</v>
      </c>
      <c r="AW205" s="13" t="s">
        <v>33</v>
      </c>
      <c r="AX205" s="13" t="s">
        <v>72</v>
      </c>
      <c r="AY205" s="243" t="s">
        <v>187</v>
      </c>
    </row>
    <row r="206" s="14" customFormat="1">
      <c r="A206" s="14"/>
      <c r="B206" s="244"/>
      <c r="C206" s="245"/>
      <c r="D206" s="235" t="s">
        <v>199</v>
      </c>
      <c r="E206" s="246" t="s">
        <v>19</v>
      </c>
      <c r="F206" s="247" t="s">
        <v>79</v>
      </c>
      <c r="G206" s="245"/>
      <c r="H206" s="248">
        <v>1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199</v>
      </c>
      <c r="AU206" s="254" t="s">
        <v>81</v>
      </c>
      <c r="AV206" s="14" t="s">
        <v>81</v>
      </c>
      <c r="AW206" s="14" t="s">
        <v>33</v>
      </c>
      <c r="AX206" s="14" t="s">
        <v>72</v>
      </c>
      <c r="AY206" s="254" t="s">
        <v>187</v>
      </c>
    </row>
    <row r="207" s="13" customFormat="1">
      <c r="A207" s="13"/>
      <c r="B207" s="233"/>
      <c r="C207" s="234"/>
      <c r="D207" s="235" t="s">
        <v>199</v>
      </c>
      <c r="E207" s="236" t="s">
        <v>19</v>
      </c>
      <c r="F207" s="237" t="s">
        <v>964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199</v>
      </c>
      <c r="AU207" s="243" t="s">
        <v>81</v>
      </c>
      <c r="AV207" s="13" t="s">
        <v>79</v>
      </c>
      <c r="AW207" s="13" t="s">
        <v>33</v>
      </c>
      <c r="AX207" s="13" t="s">
        <v>72</v>
      </c>
      <c r="AY207" s="243" t="s">
        <v>187</v>
      </c>
    </row>
    <row r="208" s="15" customFormat="1">
      <c r="A208" s="15"/>
      <c r="B208" s="255"/>
      <c r="C208" s="256"/>
      <c r="D208" s="235" t="s">
        <v>199</v>
      </c>
      <c r="E208" s="257" t="s">
        <v>19</v>
      </c>
      <c r="F208" s="258" t="s">
        <v>210</v>
      </c>
      <c r="G208" s="256"/>
      <c r="H208" s="259">
        <v>1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5" t="s">
        <v>199</v>
      </c>
      <c r="AU208" s="265" t="s">
        <v>81</v>
      </c>
      <c r="AV208" s="15" t="s">
        <v>195</v>
      </c>
      <c r="AW208" s="15" t="s">
        <v>33</v>
      </c>
      <c r="AX208" s="15" t="s">
        <v>79</v>
      </c>
      <c r="AY208" s="265" t="s">
        <v>187</v>
      </c>
    </row>
    <row r="209" s="2" customFormat="1" ht="24.15" customHeight="1">
      <c r="A209" s="41"/>
      <c r="B209" s="42"/>
      <c r="C209" s="269" t="s">
        <v>188</v>
      </c>
      <c r="D209" s="269" t="s">
        <v>648</v>
      </c>
      <c r="E209" s="270" t="s">
        <v>965</v>
      </c>
      <c r="F209" s="271" t="s">
        <v>1269</v>
      </c>
      <c r="G209" s="272" t="s">
        <v>287</v>
      </c>
      <c r="H209" s="273">
        <v>1</v>
      </c>
      <c r="I209" s="274"/>
      <c r="J209" s="275">
        <f>ROUND(I209*H209,2)</f>
        <v>0</v>
      </c>
      <c r="K209" s="271" t="s">
        <v>194</v>
      </c>
      <c r="L209" s="276"/>
      <c r="M209" s="277" t="s">
        <v>19</v>
      </c>
      <c r="N209" s="278" t="s">
        <v>43</v>
      </c>
      <c r="O209" s="87"/>
      <c r="P209" s="224">
        <f>O209*H209</f>
        <v>0</v>
      </c>
      <c r="Q209" s="224">
        <v>0.016199999999999999</v>
      </c>
      <c r="R209" s="224">
        <f>Q209*H209</f>
        <v>0.016199999999999999</v>
      </c>
      <c r="S209" s="224">
        <v>0</v>
      </c>
      <c r="T209" s="225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6" t="s">
        <v>745</v>
      </c>
      <c r="AT209" s="226" t="s">
        <v>648</v>
      </c>
      <c r="AU209" s="226" t="s">
        <v>81</v>
      </c>
      <c r="AY209" s="20" t="s">
        <v>187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20" t="s">
        <v>79</v>
      </c>
      <c r="BK209" s="227">
        <f>ROUND(I209*H209,2)</f>
        <v>0</v>
      </c>
      <c r="BL209" s="20" t="s">
        <v>265</v>
      </c>
      <c r="BM209" s="226" t="s">
        <v>1414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1413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521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208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3" customFormat="1">
      <c r="A213" s="13"/>
      <c r="B213" s="233"/>
      <c r="C213" s="234"/>
      <c r="D213" s="235" t="s">
        <v>199</v>
      </c>
      <c r="E213" s="236" t="s">
        <v>19</v>
      </c>
      <c r="F213" s="237" t="s">
        <v>963</v>
      </c>
      <c r="G213" s="234"/>
      <c r="H213" s="236" t="s">
        <v>19</v>
      </c>
      <c r="I213" s="238"/>
      <c r="J213" s="234"/>
      <c r="K213" s="234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199</v>
      </c>
      <c r="AU213" s="243" t="s">
        <v>81</v>
      </c>
      <c r="AV213" s="13" t="s">
        <v>79</v>
      </c>
      <c r="AW213" s="13" t="s">
        <v>33</v>
      </c>
      <c r="AX213" s="13" t="s">
        <v>72</v>
      </c>
      <c r="AY213" s="243" t="s">
        <v>187</v>
      </c>
    </row>
    <row r="214" s="14" customFormat="1">
      <c r="A214" s="14"/>
      <c r="B214" s="244"/>
      <c r="C214" s="245"/>
      <c r="D214" s="235" t="s">
        <v>199</v>
      </c>
      <c r="E214" s="246" t="s">
        <v>19</v>
      </c>
      <c r="F214" s="247" t="s">
        <v>79</v>
      </c>
      <c r="G214" s="245"/>
      <c r="H214" s="248">
        <v>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199</v>
      </c>
      <c r="AU214" s="254" t="s">
        <v>81</v>
      </c>
      <c r="AV214" s="14" t="s">
        <v>81</v>
      </c>
      <c r="AW214" s="14" t="s">
        <v>33</v>
      </c>
      <c r="AX214" s="14" t="s">
        <v>72</v>
      </c>
      <c r="AY214" s="254" t="s">
        <v>187</v>
      </c>
    </row>
    <row r="215" s="13" customFormat="1">
      <c r="A215" s="13"/>
      <c r="B215" s="233"/>
      <c r="C215" s="234"/>
      <c r="D215" s="235" t="s">
        <v>199</v>
      </c>
      <c r="E215" s="236" t="s">
        <v>19</v>
      </c>
      <c r="F215" s="237" t="s">
        <v>964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199</v>
      </c>
      <c r="AU215" s="243" t="s">
        <v>81</v>
      </c>
      <c r="AV215" s="13" t="s">
        <v>79</v>
      </c>
      <c r="AW215" s="13" t="s">
        <v>33</v>
      </c>
      <c r="AX215" s="13" t="s">
        <v>72</v>
      </c>
      <c r="AY215" s="243" t="s">
        <v>187</v>
      </c>
    </row>
    <row r="216" s="15" customFormat="1">
      <c r="A216" s="15"/>
      <c r="B216" s="255"/>
      <c r="C216" s="256"/>
      <c r="D216" s="235" t="s">
        <v>199</v>
      </c>
      <c r="E216" s="257" t="s">
        <v>19</v>
      </c>
      <c r="F216" s="258" t="s">
        <v>210</v>
      </c>
      <c r="G216" s="256"/>
      <c r="H216" s="259">
        <v>1</v>
      </c>
      <c r="I216" s="260"/>
      <c r="J216" s="256"/>
      <c r="K216" s="256"/>
      <c r="L216" s="261"/>
      <c r="M216" s="262"/>
      <c r="N216" s="263"/>
      <c r="O216" s="263"/>
      <c r="P216" s="263"/>
      <c r="Q216" s="263"/>
      <c r="R216" s="263"/>
      <c r="S216" s="263"/>
      <c r="T216" s="264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5" t="s">
        <v>199</v>
      </c>
      <c r="AU216" s="265" t="s">
        <v>81</v>
      </c>
      <c r="AV216" s="15" t="s">
        <v>195</v>
      </c>
      <c r="AW216" s="15" t="s">
        <v>33</v>
      </c>
      <c r="AX216" s="15" t="s">
        <v>79</v>
      </c>
      <c r="AY216" s="265" t="s">
        <v>187</v>
      </c>
    </row>
    <row r="217" s="2" customFormat="1" ht="24.15" customHeight="1">
      <c r="A217" s="41"/>
      <c r="B217" s="42"/>
      <c r="C217" s="215" t="s">
        <v>284</v>
      </c>
      <c r="D217" s="215" t="s">
        <v>190</v>
      </c>
      <c r="E217" s="216" t="s">
        <v>968</v>
      </c>
      <c r="F217" s="217" t="s">
        <v>969</v>
      </c>
      <c r="G217" s="218" t="s">
        <v>287</v>
      </c>
      <c r="H217" s="219">
        <v>2</v>
      </c>
      <c r="I217" s="220"/>
      <c r="J217" s="221">
        <f>ROUND(I217*H217,2)</f>
        <v>0</v>
      </c>
      <c r="K217" s="217" t="s">
        <v>194</v>
      </c>
      <c r="L217" s="47"/>
      <c r="M217" s="222" t="s">
        <v>19</v>
      </c>
      <c r="N217" s="223" t="s">
        <v>43</v>
      </c>
      <c r="O217" s="87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6" t="s">
        <v>265</v>
      </c>
      <c r="AT217" s="226" t="s">
        <v>190</v>
      </c>
      <c r="AU217" s="226" t="s">
        <v>81</v>
      </c>
      <c r="AY217" s="20" t="s">
        <v>187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20" t="s">
        <v>79</v>
      </c>
      <c r="BK217" s="227">
        <f>ROUND(I217*H217,2)</f>
        <v>0</v>
      </c>
      <c r="BL217" s="20" t="s">
        <v>265</v>
      </c>
      <c r="BM217" s="226" t="s">
        <v>1415</v>
      </c>
    </row>
    <row r="218" s="2" customFormat="1">
      <c r="A218" s="41"/>
      <c r="B218" s="42"/>
      <c r="C218" s="43"/>
      <c r="D218" s="228" t="s">
        <v>197</v>
      </c>
      <c r="E218" s="43"/>
      <c r="F218" s="229" t="s">
        <v>971</v>
      </c>
      <c r="G218" s="43"/>
      <c r="H218" s="43"/>
      <c r="I218" s="230"/>
      <c r="J218" s="43"/>
      <c r="K218" s="43"/>
      <c r="L218" s="47"/>
      <c r="M218" s="231"/>
      <c r="N218" s="232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197</v>
      </c>
      <c r="AU218" s="20" t="s">
        <v>81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1416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3" customFormat="1">
      <c r="A220" s="13"/>
      <c r="B220" s="233"/>
      <c r="C220" s="234"/>
      <c r="D220" s="235" t="s">
        <v>199</v>
      </c>
      <c r="E220" s="236" t="s">
        <v>19</v>
      </c>
      <c r="F220" s="237" t="s">
        <v>1398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199</v>
      </c>
      <c r="AU220" s="243" t="s">
        <v>81</v>
      </c>
      <c r="AV220" s="13" t="s">
        <v>79</v>
      </c>
      <c r="AW220" s="13" t="s">
        <v>33</v>
      </c>
      <c r="AX220" s="13" t="s">
        <v>72</v>
      </c>
      <c r="AY220" s="243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208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3" customFormat="1">
      <c r="A222" s="13"/>
      <c r="B222" s="233"/>
      <c r="C222" s="234"/>
      <c r="D222" s="235" t="s">
        <v>199</v>
      </c>
      <c r="E222" s="236" t="s">
        <v>19</v>
      </c>
      <c r="F222" s="237" t="s">
        <v>974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199</v>
      </c>
      <c r="AU222" s="243" t="s">
        <v>81</v>
      </c>
      <c r="AV222" s="13" t="s">
        <v>79</v>
      </c>
      <c r="AW222" s="13" t="s">
        <v>33</v>
      </c>
      <c r="AX222" s="13" t="s">
        <v>72</v>
      </c>
      <c r="AY222" s="243" t="s">
        <v>187</v>
      </c>
    </row>
    <row r="223" s="14" customFormat="1">
      <c r="A223" s="14"/>
      <c r="B223" s="244"/>
      <c r="C223" s="245"/>
      <c r="D223" s="235" t="s">
        <v>199</v>
      </c>
      <c r="E223" s="246" t="s">
        <v>19</v>
      </c>
      <c r="F223" s="247" t="s">
        <v>79</v>
      </c>
      <c r="G223" s="245"/>
      <c r="H223" s="248">
        <v>1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199</v>
      </c>
      <c r="AU223" s="254" t="s">
        <v>81</v>
      </c>
      <c r="AV223" s="14" t="s">
        <v>81</v>
      </c>
      <c r="AW223" s="14" t="s">
        <v>33</v>
      </c>
      <c r="AX223" s="14" t="s">
        <v>72</v>
      </c>
      <c r="AY223" s="254" t="s">
        <v>187</v>
      </c>
    </row>
    <row r="224" s="13" customFormat="1">
      <c r="A224" s="13"/>
      <c r="B224" s="233"/>
      <c r="C224" s="234"/>
      <c r="D224" s="235" t="s">
        <v>199</v>
      </c>
      <c r="E224" s="236" t="s">
        <v>19</v>
      </c>
      <c r="F224" s="237" t="s">
        <v>1109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199</v>
      </c>
      <c r="AU224" s="243" t="s">
        <v>81</v>
      </c>
      <c r="AV224" s="13" t="s">
        <v>79</v>
      </c>
      <c r="AW224" s="13" t="s">
        <v>33</v>
      </c>
      <c r="AX224" s="13" t="s">
        <v>72</v>
      </c>
      <c r="AY224" s="243" t="s">
        <v>187</v>
      </c>
    </row>
    <row r="225" s="13" customFormat="1">
      <c r="A225" s="13"/>
      <c r="B225" s="233"/>
      <c r="C225" s="234"/>
      <c r="D225" s="235" t="s">
        <v>199</v>
      </c>
      <c r="E225" s="236" t="s">
        <v>19</v>
      </c>
      <c r="F225" s="237" t="s">
        <v>1417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199</v>
      </c>
      <c r="AU225" s="243" t="s">
        <v>81</v>
      </c>
      <c r="AV225" s="13" t="s">
        <v>79</v>
      </c>
      <c r="AW225" s="13" t="s">
        <v>33</v>
      </c>
      <c r="AX225" s="13" t="s">
        <v>72</v>
      </c>
      <c r="AY225" s="243" t="s">
        <v>187</v>
      </c>
    </row>
    <row r="226" s="13" customFormat="1">
      <c r="A226" s="13"/>
      <c r="B226" s="233"/>
      <c r="C226" s="234"/>
      <c r="D226" s="235" t="s">
        <v>199</v>
      </c>
      <c r="E226" s="236" t="s">
        <v>19</v>
      </c>
      <c r="F226" s="237" t="s">
        <v>1398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199</v>
      </c>
      <c r="AU226" s="243" t="s">
        <v>81</v>
      </c>
      <c r="AV226" s="13" t="s">
        <v>79</v>
      </c>
      <c r="AW226" s="13" t="s">
        <v>33</v>
      </c>
      <c r="AX226" s="13" t="s">
        <v>72</v>
      </c>
      <c r="AY226" s="243" t="s">
        <v>187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208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3" customFormat="1">
      <c r="A228" s="13"/>
      <c r="B228" s="233"/>
      <c r="C228" s="234"/>
      <c r="D228" s="235" t="s">
        <v>199</v>
      </c>
      <c r="E228" s="236" t="s">
        <v>19</v>
      </c>
      <c r="F228" s="237" t="s">
        <v>974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199</v>
      </c>
      <c r="AU228" s="243" t="s">
        <v>81</v>
      </c>
      <c r="AV228" s="13" t="s">
        <v>79</v>
      </c>
      <c r="AW228" s="13" t="s">
        <v>33</v>
      </c>
      <c r="AX228" s="13" t="s">
        <v>72</v>
      </c>
      <c r="AY228" s="243" t="s">
        <v>187</v>
      </c>
    </row>
    <row r="229" s="14" customFormat="1">
      <c r="A229" s="14"/>
      <c r="B229" s="244"/>
      <c r="C229" s="245"/>
      <c r="D229" s="235" t="s">
        <v>199</v>
      </c>
      <c r="E229" s="246" t="s">
        <v>19</v>
      </c>
      <c r="F229" s="247" t="s">
        <v>79</v>
      </c>
      <c r="G229" s="245"/>
      <c r="H229" s="248">
        <v>1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199</v>
      </c>
      <c r="AU229" s="254" t="s">
        <v>81</v>
      </c>
      <c r="AV229" s="14" t="s">
        <v>81</v>
      </c>
      <c r="AW229" s="14" t="s">
        <v>33</v>
      </c>
      <c r="AX229" s="14" t="s">
        <v>72</v>
      </c>
      <c r="AY229" s="254" t="s">
        <v>187</v>
      </c>
    </row>
    <row r="230" s="13" customFormat="1">
      <c r="A230" s="13"/>
      <c r="B230" s="233"/>
      <c r="C230" s="234"/>
      <c r="D230" s="235" t="s">
        <v>199</v>
      </c>
      <c r="E230" s="236" t="s">
        <v>19</v>
      </c>
      <c r="F230" s="237" t="s">
        <v>1109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199</v>
      </c>
      <c r="AU230" s="243" t="s">
        <v>81</v>
      </c>
      <c r="AV230" s="13" t="s">
        <v>79</v>
      </c>
      <c r="AW230" s="13" t="s">
        <v>33</v>
      </c>
      <c r="AX230" s="13" t="s">
        <v>72</v>
      </c>
      <c r="AY230" s="243" t="s">
        <v>187</v>
      </c>
    </row>
    <row r="231" s="15" customFormat="1">
      <c r="A231" s="15"/>
      <c r="B231" s="255"/>
      <c r="C231" s="256"/>
      <c r="D231" s="235" t="s">
        <v>199</v>
      </c>
      <c r="E231" s="257" t="s">
        <v>19</v>
      </c>
      <c r="F231" s="258" t="s">
        <v>210</v>
      </c>
      <c r="G231" s="256"/>
      <c r="H231" s="259">
        <v>2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5" t="s">
        <v>199</v>
      </c>
      <c r="AU231" s="265" t="s">
        <v>81</v>
      </c>
      <c r="AV231" s="15" t="s">
        <v>195</v>
      </c>
      <c r="AW231" s="15" t="s">
        <v>33</v>
      </c>
      <c r="AX231" s="15" t="s">
        <v>79</v>
      </c>
      <c r="AY231" s="265" t="s">
        <v>187</v>
      </c>
    </row>
    <row r="232" s="2" customFormat="1" ht="24.15" customHeight="1">
      <c r="A232" s="41"/>
      <c r="B232" s="42"/>
      <c r="C232" s="269" t="s">
        <v>365</v>
      </c>
      <c r="D232" s="269" t="s">
        <v>648</v>
      </c>
      <c r="E232" s="270" t="s">
        <v>977</v>
      </c>
      <c r="F232" s="271" t="s">
        <v>1344</v>
      </c>
      <c r="G232" s="272" t="s">
        <v>287</v>
      </c>
      <c r="H232" s="273">
        <v>2</v>
      </c>
      <c r="I232" s="274"/>
      <c r="J232" s="275">
        <f>ROUND(I232*H232,2)</f>
        <v>0</v>
      </c>
      <c r="K232" s="271" t="s">
        <v>19</v>
      </c>
      <c r="L232" s="276"/>
      <c r="M232" s="277" t="s">
        <v>19</v>
      </c>
      <c r="N232" s="278" t="s">
        <v>43</v>
      </c>
      <c r="O232" s="87"/>
      <c r="P232" s="224">
        <f>O232*H232</f>
        <v>0</v>
      </c>
      <c r="Q232" s="224">
        <v>0.044299999999999999</v>
      </c>
      <c r="R232" s="224">
        <f>Q232*H232</f>
        <v>0.088599999999999998</v>
      </c>
      <c r="S232" s="224">
        <v>0</v>
      </c>
      <c r="T232" s="225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6" t="s">
        <v>745</v>
      </c>
      <c r="AT232" s="226" t="s">
        <v>648</v>
      </c>
      <c r="AU232" s="226" t="s">
        <v>81</v>
      </c>
      <c r="AY232" s="20" t="s">
        <v>187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20" t="s">
        <v>79</v>
      </c>
      <c r="BK232" s="227">
        <f>ROUND(I232*H232,2)</f>
        <v>0</v>
      </c>
      <c r="BL232" s="20" t="s">
        <v>265</v>
      </c>
      <c r="BM232" s="226" t="s">
        <v>1418</v>
      </c>
    </row>
    <row r="233" s="13" customFormat="1">
      <c r="A233" s="13"/>
      <c r="B233" s="233"/>
      <c r="C233" s="234"/>
      <c r="D233" s="235" t="s">
        <v>199</v>
      </c>
      <c r="E233" s="236" t="s">
        <v>19</v>
      </c>
      <c r="F233" s="237" t="s">
        <v>1416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199</v>
      </c>
      <c r="AU233" s="243" t="s">
        <v>81</v>
      </c>
      <c r="AV233" s="13" t="s">
        <v>79</v>
      </c>
      <c r="AW233" s="13" t="s">
        <v>33</v>
      </c>
      <c r="AX233" s="13" t="s">
        <v>72</v>
      </c>
      <c r="AY233" s="243" t="s">
        <v>187</v>
      </c>
    </row>
    <row r="234" s="13" customFormat="1">
      <c r="A234" s="13"/>
      <c r="B234" s="233"/>
      <c r="C234" s="234"/>
      <c r="D234" s="235" t="s">
        <v>199</v>
      </c>
      <c r="E234" s="236" t="s">
        <v>19</v>
      </c>
      <c r="F234" s="237" t="s">
        <v>1398</v>
      </c>
      <c r="G234" s="234"/>
      <c r="H234" s="236" t="s">
        <v>19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199</v>
      </c>
      <c r="AU234" s="243" t="s">
        <v>81</v>
      </c>
      <c r="AV234" s="13" t="s">
        <v>79</v>
      </c>
      <c r="AW234" s="13" t="s">
        <v>33</v>
      </c>
      <c r="AX234" s="13" t="s">
        <v>72</v>
      </c>
      <c r="AY234" s="243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208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3" customFormat="1">
      <c r="A236" s="13"/>
      <c r="B236" s="233"/>
      <c r="C236" s="234"/>
      <c r="D236" s="235" t="s">
        <v>199</v>
      </c>
      <c r="E236" s="236" t="s">
        <v>19</v>
      </c>
      <c r="F236" s="237" t="s">
        <v>974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199</v>
      </c>
      <c r="AU236" s="243" t="s">
        <v>81</v>
      </c>
      <c r="AV236" s="13" t="s">
        <v>79</v>
      </c>
      <c r="AW236" s="13" t="s">
        <v>33</v>
      </c>
      <c r="AX236" s="13" t="s">
        <v>72</v>
      </c>
      <c r="AY236" s="243" t="s">
        <v>187</v>
      </c>
    </row>
    <row r="237" s="14" customFormat="1">
      <c r="A237" s="14"/>
      <c r="B237" s="244"/>
      <c r="C237" s="245"/>
      <c r="D237" s="235" t="s">
        <v>199</v>
      </c>
      <c r="E237" s="246" t="s">
        <v>19</v>
      </c>
      <c r="F237" s="247" t="s">
        <v>79</v>
      </c>
      <c r="G237" s="245"/>
      <c r="H237" s="248">
        <v>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199</v>
      </c>
      <c r="AU237" s="254" t="s">
        <v>81</v>
      </c>
      <c r="AV237" s="14" t="s">
        <v>81</v>
      </c>
      <c r="AW237" s="14" t="s">
        <v>33</v>
      </c>
      <c r="AX237" s="14" t="s">
        <v>72</v>
      </c>
      <c r="AY237" s="254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1109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3" customFormat="1">
      <c r="A239" s="13"/>
      <c r="B239" s="233"/>
      <c r="C239" s="234"/>
      <c r="D239" s="235" t="s">
        <v>199</v>
      </c>
      <c r="E239" s="236" t="s">
        <v>19</v>
      </c>
      <c r="F239" s="237" t="s">
        <v>1417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199</v>
      </c>
      <c r="AU239" s="243" t="s">
        <v>81</v>
      </c>
      <c r="AV239" s="13" t="s">
        <v>79</v>
      </c>
      <c r="AW239" s="13" t="s">
        <v>33</v>
      </c>
      <c r="AX239" s="13" t="s">
        <v>72</v>
      </c>
      <c r="AY239" s="243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1398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3" customFormat="1">
      <c r="A241" s="13"/>
      <c r="B241" s="233"/>
      <c r="C241" s="234"/>
      <c r="D241" s="235" t="s">
        <v>199</v>
      </c>
      <c r="E241" s="236" t="s">
        <v>19</v>
      </c>
      <c r="F241" s="237" t="s">
        <v>208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199</v>
      </c>
      <c r="AU241" s="243" t="s">
        <v>81</v>
      </c>
      <c r="AV241" s="13" t="s">
        <v>79</v>
      </c>
      <c r="AW241" s="13" t="s">
        <v>33</v>
      </c>
      <c r="AX241" s="13" t="s">
        <v>72</v>
      </c>
      <c r="AY241" s="243" t="s">
        <v>187</v>
      </c>
    </row>
    <row r="242" s="13" customFormat="1">
      <c r="A242" s="13"/>
      <c r="B242" s="233"/>
      <c r="C242" s="234"/>
      <c r="D242" s="235" t="s">
        <v>199</v>
      </c>
      <c r="E242" s="236" t="s">
        <v>19</v>
      </c>
      <c r="F242" s="237" t="s">
        <v>974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199</v>
      </c>
      <c r="AU242" s="243" t="s">
        <v>81</v>
      </c>
      <c r="AV242" s="13" t="s">
        <v>79</v>
      </c>
      <c r="AW242" s="13" t="s">
        <v>33</v>
      </c>
      <c r="AX242" s="13" t="s">
        <v>72</v>
      </c>
      <c r="AY242" s="243" t="s">
        <v>187</v>
      </c>
    </row>
    <row r="243" s="14" customFormat="1">
      <c r="A243" s="14"/>
      <c r="B243" s="244"/>
      <c r="C243" s="245"/>
      <c r="D243" s="235" t="s">
        <v>199</v>
      </c>
      <c r="E243" s="246" t="s">
        <v>19</v>
      </c>
      <c r="F243" s="247" t="s">
        <v>79</v>
      </c>
      <c r="G243" s="245"/>
      <c r="H243" s="248">
        <v>1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199</v>
      </c>
      <c r="AU243" s="254" t="s">
        <v>81</v>
      </c>
      <c r="AV243" s="14" t="s">
        <v>81</v>
      </c>
      <c r="AW243" s="14" t="s">
        <v>33</v>
      </c>
      <c r="AX243" s="14" t="s">
        <v>72</v>
      </c>
      <c r="AY243" s="254" t="s">
        <v>187</v>
      </c>
    </row>
    <row r="244" s="13" customFormat="1">
      <c r="A244" s="13"/>
      <c r="B244" s="233"/>
      <c r="C244" s="234"/>
      <c r="D244" s="235" t="s">
        <v>199</v>
      </c>
      <c r="E244" s="236" t="s">
        <v>19</v>
      </c>
      <c r="F244" s="237" t="s">
        <v>1109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199</v>
      </c>
      <c r="AU244" s="243" t="s">
        <v>81</v>
      </c>
      <c r="AV244" s="13" t="s">
        <v>79</v>
      </c>
      <c r="AW244" s="13" t="s">
        <v>33</v>
      </c>
      <c r="AX244" s="13" t="s">
        <v>72</v>
      </c>
      <c r="AY244" s="243" t="s">
        <v>187</v>
      </c>
    </row>
    <row r="245" s="15" customFormat="1">
      <c r="A245" s="15"/>
      <c r="B245" s="255"/>
      <c r="C245" s="256"/>
      <c r="D245" s="235" t="s">
        <v>199</v>
      </c>
      <c r="E245" s="257" t="s">
        <v>19</v>
      </c>
      <c r="F245" s="258" t="s">
        <v>210</v>
      </c>
      <c r="G245" s="256"/>
      <c r="H245" s="259">
        <v>2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5" t="s">
        <v>199</v>
      </c>
      <c r="AU245" s="265" t="s">
        <v>81</v>
      </c>
      <c r="AV245" s="15" t="s">
        <v>195</v>
      </c>
      <c r="AW245" s="15" t="s">
        <v>33</v>
      </c>
      <c r="AX245" s="15" t="s">
        <v>79</v>
      </c>
      <c r="AY245" s="265" t="s">
        <v>187</v>
      </c>
    </row>
    <row r="246" s="2" customFormat="1" ht="16.5" customHeight="1">
      <c r="A246" s="41"/>
      <c r="B246" s="42"/>
      <c r="C246" s="215" t="s">
        <v>8</v>
      </c>
      <c r="D246" s="215" t="s">
        <v>190</v>
      </c>
      <c r="E246" s="216" t="s">
        <v>981</v>
      </c>
      <c r="F246" s="217" t="s">
        <v>982</v>
      </c>
      <c r="G246" s="218" t="s">
        <v>287</v>
      </c>
      <c r="H246" s="219">
        <v>3</v>
      </c>
      <c r="I246" s="220"/>
      <c r="J246" s="221">
        <f>ROUND(I246*H246,2)</f>
        <v>0</v>
      </c>
      <c r="K246" s="217" t="s">
        <v>194</v>
      </c>
      <c r="L246" s="47"/>
      <c r="M246" s="222" t="s">
        <v>19</v>
      </c>
      <c r="N246" s="223" t="s">
        <v>43</v>
      </c>
      <c r="O246" s="87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6" t="s">
        <v>265</v>
      </c>
      <c r="AT246" s="226" t="s">
        <v>190</v>
      </c>
      <c r="AU246" s="226" t="s">
        <v>81</v>
      </c>
      <c r="AY246" s="20" t="s">
        <v>187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20" t="s">
        <v>79</v>
      </c>
      <c r="BK246" s="227">
        <f>ROUND(I246*H246,2)</f>
        <v>0</v>
      </c>
      <c r="BL246" s="20" t="s">
        <v>265</v>
      </c>
      <c r="BM246" s="226" t="s">
        <v>1419</v>
      </c>
    </row>
    <row r="247" s="2" customFormat="1">
      <c r="A247" s="41"/>
      <c r="B247" s="42"/>
      <c r="C247" s="43"/>
      <c r="D247" s="228" t="s">
        <v>197</v>
      </c>
      <c r="E247" s="43"/>
      <c r="F247" s="229" t="s">
        <v>984</v>
      </c>
      <c r="G247" s="43"/>
      <c r="H247" s="43"/>
      <c r="I247" s="230"/>
      <c r="J247" s="43"/>
      <c r="K247" s="43"/>
      <c r="L247" s="47"/>
      <c r="M247" s="231"/>
      <c r="N247" s="232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197</v>
      </c>
      <c r="AU247" s="20" t="s">
        <v>81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1420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3" customFormat="1">
      <c r="A249" s="13"/>
      <c r="B249" s="233"/>
      <c r="C249" s="234"/>
      <c r="D249" s="235" t="s">
        <v>199</v>
      </c>
      <c r="E249" s="236" t="s">
        <v>19</v>
      </c>
      <c r="F249" s="237" t="s">
        <v>1398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199</v>
      </c>
      <c r="AU249" s="243" t="s">
        <v>81</v>
      </c>
      <c r="AV249" s="13" t="s">
        <v>79</v>
      </c>
      <c r="AW249" s="13" t="s">
        <v>33</v>
      </c>
      <c r="AX249" s="13" t="s">
        <v>72</v>
      </c>
      <c r="AY249" s="243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985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3" customFormat="1">
      <c r="A251" s="13"/>
      <c r="B251" s="233"/>
      <c r="C251" s="234"/>
      <c r="D251" s="235" t="s">
        <v>199</v>
      </c>
      <c r="E251" s="236" t="s">
        <v>19</v>
      </c>
      <c r="F251" s="237" t="s">
        <v>985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199</v>
      </c>
      <c r="AU251" s="243" t="s">
        <v>81</v>
      </c>
      <c r="AV251" s="13" t="s">
        <v>79</v>
      </c>
      <c r="AW251" s="13" t="s">
        <v>33</v>
      </c>
      <c r="AX251" s="13" t="s">
        <v>72</v>
      </c>
      <c r="AY251" s="243" t="s">
        <v>187</v>
      </c>
    </row>
    <row r="252" s="14" customFormat="1">
      <c r="A252" s="14"/>
      <c r="B252" s="244"/>
      <c r="C252" s="245"/>
      <c r="D252" s="235" t="s">
        <v>199</v>
      </c>
      <c r="E252" s="246" t="s">
        <v>19</v>
      </c>
      <c r="F252" s="247" t="s">
        <v>79</v>
      </c>
      <c r="G252" s="245"/>
      <c r="H252" s="248">
        <v>1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199</v>
      </c>
      <c r="AU252" s="254" t="s">
        <v>81</v>
      </c>
      <c r="AV252" s="14" t="s">
        <v>81</v>
      </c>
      <c r="AW252" s="14" t="s">
        <v>33</v>
      </c>
      <c r="AX252" s="14" t="s">
        <v>72</v>
      </c>
      <c r="AY252" s="254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1421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3" customFormat="1">
      <c r="A254" s="13"/>
      <c r="B254" s="233"/>
      <c r="C254" s="234"/>
      <c r="D254" s="235" t="s">
        <v>199</v>
      </c>
      <c r="E254" s="236" t="s">
        <v>19</v>
      </c>
      <c r="F254" s="237" t="s">
        <v>521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199</v>
      </c>
      <c r="AU254" s="243" t="s">
        <v>81</v>
      </c>
      <c r="AV254" s="13" t="s">
        <v>79</v>
      </c>
      <c r="AW254" s="13" t="s">
        <v>33</v>
      </c>
      <c r="AX254" s="13" t="s">
        <v>72</v>
      </c>
      <c r="AY254" s="243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985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3" customFormat="1">
      <c r="A256" s="13"/>
      <c r="B256" s="233"/>
      <c r="C256" s="234"/>
      <c r="D256" s="235" t="s">
        <v>199</v>
      </c>
      <c r="E256" s="236" t="s">
        <v>19</v>
      </c>
      <c r="F256" s="237" t="s">
        <v>985</v>
      </c>
      <c r="G256" s="234"/>
      <c r="H256" s="236" t="s">
        <v>19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199</v>
      </c>
      <c r="AU256" s="243" t="s">
        <v>81</v>
      </c>
      <c r="AV256" s="13" t="s">
        <v>79</v>
      </c>
      <c r="AW256" s="13" t="s">
        <v>33</v>
      </c>
      <c r="AX256" s="13" t="s">
        <v>72</v>
      </c>
      <c r="AY256" s="243" t="s">
        <v>187</v>
      </c>
    </row>
    <row r="257" s="14" customFormat="1">
      <c r="A257" s="14"/>
      <c r="B257" s="244"/>
      <c r="C257" s="245"/>
      <c r="D257" s="235" t="s">
        <v>199</v>
      </c>
      <c r="E257" s="246" t="s">
        <v>19</v>
      </c>
      <c r="F257" s="247" t="s">
        <v>79</v>
      </c>
      <c r="G257" s="245"/>
      <c r="H257" s="248">
        <v>1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199</v>
      </c>
      <c r="AU257" s="254" t="s">
        <v>81</v>
      </c>
      <c r="AV257" s="14" t="s">
        <v>81</v>
      </c>
      <c r="AW257" s="14" t="s">
        <v>33</v>
      </c>
      <c r="AX257" s="14" t="s">
        <v>72</v>
      </c>
      <c r="AY257" s="254" t="s">
        <v>187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1422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3" customFormat="1">
      <c r="A259" s="13"/>
      <c r="B259" s="233"/>
      <c r="C259" s="234"/>
      <c r="D259" s="235" t="s">
        <v>199</v>
      </c>
      <c r="E259" s="236" t="s">
        <v>19</v>
      </c>
      <c r="F259" s="237" t="s">
        <v>1398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199</v>
      </c>
      <c r="AU259" s="243" t="s">
        <v>81</v>
      </c>
      <c r="AV259" s="13" t="s">
        <v>79</v>
      </c>
      <c r="AW259" s="13" t="s">
        <v>33</v>
      </c>
      <c r="AX259" s="13" t="s">
        <v>72</v>
      </c>
      <c r="AY259" s="243" t="s">
        <v>187</v>
      </c>
    </row>
    <row r="260" s="13" customFormat="1">
      <c r="A260" s="13"/>
      <c r="B260" s="233"/>
      <c r="C260" s="234"/>
      <c r="D260" s="235" t="s">
        <v>199</v>
      </c>
      <c r="E260" s="236" t="s">
        <v>19</v>
      </c>
      <c r="F260" s="237" t="s">
        <v>985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199</v>
      </c>
      <c r="AU260" s="243" t="s">
        <v>81</v>
      </c>
      <c r="AV260" s="13" t="s">
        <v>79</v>
      </c>
      <c r="AW260" s="13" t="s">
        <v>33</v>
      </c>
      <c r="AX260" s="13" t="s">
        <v>72</v>
      </c>
      <c r="AY260" s="243" t="s">
        <v>187</v>
      </c>
    </row>
    <row r="261" s="13" customFormat="1">
      <c r="A261" s="13"/>
      <c r="B261" s="233"/>
      <c r="C261" s="234"/>
      <c r="D261" s="235" t="s">
        <v>199</v>
      </c>
      <c r="E261" s="236" t="s">
        <v>19</v>
      </c>
      <c r="F261" s="237" t="s">
        <v>985</v>
      </c>
      <c r="G261" s="234"/>
      <c r="H261" s="236" t="s">
        <v>19</v>
      </c>
      <c r="I261" s="238"/>
      <c r="J261" s="234"/>
      <c r="K261" s="234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199</v>
      </c>
      <c r="AU261" s="243" t="s">
        <v>81</v>
      </c>
      <c r="AV261" s="13" t="s">
        <v>79</v>
      </c>
      <c r="AW261" s="13" t="s">
        <v>33</v>
      </c>
      <c r="AX261" s="13" t="s">
        <v>72</v>
      </c>
      <c r="AY261" s="243" t="s">
        <v>187</v>
      </c>
    </row>
    <row r="262" s="14" customFormat="1">
      <c r="A262" s="14"/>
      <c r="B262" s="244"/>
      <c r="C262" s="245"/>
      <c r="D262" s="235" t="s">
        <v>199</v>
      </c>
      <c r="E262" s="246" t="s">
        <v>19</v>
      </c>
      <c r="F262" s="247" t="s">
        <v>79</v>
      </c>
      <c r="G262" s="245"/>
      <c r="H262" s="248">
        <v>1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199</v>
      </c>
      <c r="AU262" s="254" t="s">
        <v>81</v>
      </c>
      <c r="AV262" s="14" t="s">
        <v>81</v>
      </c>
      <c r="AW262" s="14" t="s">
        <v>33</v>
      </c>
      <c r="AX262" s="14" t="s">
        <v>72</v>
      </c>
      <c r="AY262" s="254" t="s">
        <v>187</v>
      </c>
    </row>
    <row r="263" s="15" customFormat="1">
      <c r="A263" s="15"/>
      <c r="B263" s="255"/>
      <c r="C263" s="256"/>
      <c r="D263" s="235" t="s">
        <v>199</v>
      </c>
      <c r="E263" s="257" t="s">
        <v>19</v>
      </c>
      <c r="F263" s="258" t="s">
        <v>210</v>
      </c>
      <c r="G263" s="256"/>
      <c r="H263" s="259">
        <v>3</v>
      </c>
      <c r="I263" s="260"/>
      <c r="J263" s="256"/>
      <c r="K263" s="256"/>
      <c r="L263" s="261"/>
      <c r="M263" s="262"/>
      <c r="N263" s="263"/>
      <c r="O263" s="263"/>
      <c r="P263" s="263"/>
      <c r="Q263" s="263"/>
      <c r="R263" s="263"/>
      <c r="S263" s="263"/>
      <c r="T263" s="26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5" t="s">
        <v>199</v>
      </c>
      <c r="AU263" s="265" t="s">
        <v>81</v>
      </c>
      <c r="AV263" s="15" t="s">
        <v>195</v>
      </c>
      <c r="AW263" s="15" t="s">
        <v>33</v>
      </c>
      <c r="AX263" s="15" t="s">
        <v>79</v>
      </c>
      <c r="AY263" s="265" t="s">
        <v>187</v>
      </c>
    </row>
    <row r="264" s="2" customFormat="1" ht="16.5" customHeight="1">
      <c r="A264" s="41"/>
      <c r="B264" s="42"/>
      <c r="C264" s="269" t="s">
        <v>381</v>
      </c>
      <c r="D264" s="269" t="s">
        <v>648</v>
      </c>
      <c r="E264" s="270" t="s">
        <v>822</v>
      </c>
      <c r="F264" s="271" t="s">
        <v>823</v>
      </c>
      <c r="G264" s="272" t="s">
        <v>287</v>
      </c>
      <c r="H264" s="273">
        <v>3</v>
      </c>
      <c r="I264" s="274"/>
      <c r="J264" s="275">
        <f>ROUND(I264*H264,2)</f>
        <v>0</v>
      </c>
      <c r="K264" s="271" t="s">
        <v>194</v>
      </c>
      <c r="L264" s="276"/>
      <c r="M264" s="277" t="s">
        <v>19</v>
      </c>
      <c r="N264" s="278" t="s">
        <v>43</v>
      </c>
      <c r="O264" s="87"/>
      <c r="P264" s="224">
        <f>O264*H264</f>
        <v>0</v>
      </c>
      <c r="Q264" s="224">
        <v>0.0023999999999999998</v>
      </c>
      <c r="R264" s="224">
        <f>Q264*H264</f>
        <v>0.0071999999999999998</v>
      </c>
      <c r="S264" s="224">
        <v>0</v>
      </c>
      <c r="T264" s="225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6" t="s">
        <v>745</v>
      </c>
      <c r="AT264" s="226" t="s">
        <v>648</v>
      </c>
      <c r="AU264" s="226" t="s">
        <v>81</v>
      </c>
      <c r="AY264" s="20" t="s">
        <v>187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20" t="s">
        <v>79</v>
      </c>
      <c r="BK264" s="227">
        <f>ROUND(I264*H264,2)</f>
        <v>0</v>
      </c>
      <c r="BL264" s="20" t="s">
        <v>265</v>
      </c>
      <c r="BM264" s="226" t="s">
        <v>1423</v>
      </c>
    </row>
    <row r="265" s="13" customFormat="1">
      <c r="A265" s="13"/>
      <c r="B265" s="233"/>
      <c r="C265" s="234"/>
      <c r="D265" s="235" t="s">
        <v>199</v>
      </c>
      <c r="E265" s="236" t="s">
        <v>19</v>
      </c>
      <c r="F265" s="237" t="s">
        <v>1420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199</v>
      </c>
      <c r="AU265" s="243" t="s">
        <v>81</v>
      </c>
      <c r="AV265" s="13" t="s">
        <v>79</v>
      </c>
      <c r="AW265" s="13" t="s">
        <v>33</v>
      </c>
      <c r="AX265" s="13" t="s">
        <v>72</v>
      </c>
      <c r="AY265" s="243" t="s">
        <v>187</v>
      </c>
    </row>
    <row r="266" s="13" customFormat="1">
      <c r="A266" s="13"/>
      <c r="B266" s="233"/>
      <c r="C266" s="234"/>
      <c r="D266" s="235" t="s">
        <v>199</v>
      </c>
      <c r="E266" s="236" t="s">
        <v>19</v>
      </c>
      <c r="F266" s="237" t="s">
        <v>1398</v>
      </c>
      <c r="G266" s="234"/>
      <c r="H266" s="236" t="s">
        <v>19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199</v>
      </c>
      <c r="AU266" s="243" t="s">
        <v>81</v>
      </c>
      <c r="AV266" s="13" t="s">
        <v>79</v>
      </c>
      <c r="AW266" s="13" t="s">
        <v>33</v>
      </c>
      <c r="AX266" s="13" t="s">
        <v>72</v>
      </c>
      <c r="AY266" s="243" t="s">
        <v>187</v>
      </c>
    </row>
    <row r="267" s="13" customFormat="1">
      <c r="A267" s="13"/>
      <c r="B267" s="233"/>
      <c r="C267" s="234"/>
      <c r="D267" s="235" t="s">
        <v>199</v>
      </c>
      <c r="E267" s="236" t="s">
        <v>19</v>
      </c>
      <c r="F267" s="237" t="s">
        <v>985</v>
      </c>
      <c r="G267" s="234"/>
      <c r="H267" s="236" t="s">
        <v>19</v>
      </c>
      <c r="I267" s="238"/>
      <c r="J267" s="234"/>
      <c r="K267" s="234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199</v>
      </c>
      <c r="AU267" s="243" t="s">
        <v>81</v>
      </c>
      <c r="AV267" s="13" t="s">
        <v>79</v>
      </c>
      <c r="AW267" s="13" t="s">
        <v>33</v>
      </c>
      <c r="AX267" s="13" t="s">
        <v>72</v>
      </c>
      <c r="AY267" s="243" t="s">
        <v>187</v>
      </c>
    </row>
    <row r="268" s="13" customFormat="1">
      <c r="A268" s="13"/>
      <c r="B268" s="233"/>
      <c r="C268" s="234"/>
      <c r="D268" s="235" t="s">
        <v>199</v>
      </c>
      <c r="E268" s="236" t="s">
        <v>19</v>
      </c>
      <c r="F268" s="237" t="s">
        <v>985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199</v>
      </c>
      <c r="AU268" s="243" t="s">
        <v>81</v>
      </c>
      <c r="AV268" s="13" t="s">
        <v>79</v>
      </c>
      <c r="AW268" s="13" t="s">
        <v>33</v>
      </c>
      <c r="AX268" s="13" t="s">
        <v>72</v>
      </c>
      <c r="AY268" s="243" t="s">
        <v>187</v>
      </c>
    </row>
    <row r="269" s="14" customFormat="1">
      <c r="A269" s="14"/>
      <c r="B269" s="244"/>
      <c r="C269" s="245"/>
      <c r="D269" s="235" t="s">
        <v>199</v>
      </c>
      <c r="E269" s="246" t="s">
        <v>19</v>
      </c>
      <c r="F269" s="247" t="s">
        <v>79</v>
      </c>
      <c r="G269" s="245"/>
      <c r="H269" s="248">
        <v>1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199</v>
      </c>
      <c r="AU269" s="254" t="s">
        <v>81</v>
      </c>
      <c r="AV269" s="14" t="s">
        <v>81</v>
      </c>
      <c r="AW269" s="14" t="s">
        <v>33</v>
      </c>
      <c r="AX269" s="14" t="s">
        <v>72</v>
      </c>
      <c r="AY269" s="254" t="s">
        <v>187</v>
      </c>
    </row>
    <row r="270" s="13" customFormat="1">
      <c r="A270" s="13"/>
      <c r="B270" s="233"/>
      <c r="C270" s="234"/>
      <c r="D270" s="235" t="s">
        <v>199</v>
      </c>
      <c r="E270" s="236" t="s">
        <v>19</v>
      </c>
      <c r="F270" s="237" t="s">
        <v>1421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199</v>
      </c>
      <c r="AU270" s="243" t="s">
        <v>81</v>
      </c>
      <c r="AV270" s="13" t="s">
        <v>79</v>
      </c>
      <c r="AW270" s="13" t="s">
        <v>33</v>
      </c>
      <c r="AX270" s="13" t="s">
        <v>72</v>
      </c>
      <c r="AY270" s="243" t="s">
        <v>187</v>
      </c>
    </row>
    <row r="271" s="13" customFormat="1">
      <c r="A271" s="13"/>
      <c r="B271" s="233"/>
      <c r="C271" s="234"/>
      <c r="D271" s="235" t="s">
        <v>199</v>
      </c>
      <c r="E271" s="236" t="s">
        <v>19</v>
      </c>
      <c r="F271" s="237" t="s">
        <v>521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199</v>
      </c>
      <c r="AU271" s="243" t="s">
        <v>81</v>
      </c>
      <c r="AV271" s="13" t="s">
        <v>79</v>
      </c>
      <c r="AW271" s="13" t="s">
        <v>33</v>
      </c>
      <c r="AX271" s="13" t="s">
        <v>72</v>
      </c>
      <c r="AY271" s="243" t="s">
        <v>187</v>
      </c>
    </row>
    <row r="272" s="13" customFormat="1">
      <c r="A272" s="13"/>
      <c r="B272" s="233"/>
      <c r="C272" s="234"/>
      <c r="D272" s="235" t="s">
        <v>199</v>
      </c>
      <c r="E272" s="236" t="s">
        <v>19</v>
      </c>
      <c r="F272" s="237" t="s">
        <v>985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199</v>
      </c>
      <c r="AU272" s="243" t="s">
        <v>81</v>
      </c>
      <c r="AV272" s="13" t="s">
        <v>79</v>
      </c>
      <c r="AW272" s="13" t="s">
        <v>33</v>
      </c>
      <c r="AX272" s="13" t="s">
        <v>72</v>
      </c>
      <c r="AY272" s="243" t="s">
        <v>187</v>
      </c>
    </row>
    <row r="273" s="13" customFormat="1">
      <c r="A273" s="13"/>
      <c r="B273" s="233"/>
      <c r="C273" s="234"/>
      <c r="D273" s="235" t="s">
        <v>199</v>
      </c>
      <c r="E273" s="236" t="s">
        <v>19</v>
      </c>
      <c r="F273" s="237" t="s">
        <v>985</v>
      </c>
      <c r="G273" s="234"/>
      <c r="H273" s="236" t="s">
        <v>19</v>
      </c>
      <c r="I273" s="238"/>
      <c r="J273" s="234"/>
      <c r="K273" s="234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199</v>
      </c>
      <c r="AU273" s="243" t="s">
        <v>81</v>
      </c>
      <c r="AV273" s="13" t="s">
        <v>79</v>
      </c>
      <c r="AW273" s="13" t="s">
        <v>33</v>
      </c>
      <c r="AX273" s="13" t="s">
        <v>72</v>
      </c>
      <c r="AY273" s="243" t="s">
        <v>187</v>
      </c>
    </row>
    <row r="274" s="14" customFormat="1">
      <c r="A274" s="14"/>
      <c r="B274" s="244"/>
      <c r="C274" s="245"/>
      <c r="D274" s="235" t="s">
        <v>199</v>
      </c>
      <c r="E274" s="246" t="s">
        <v>19</v>
      </c>
      <c r="F274" s="247" t="s">
        <v>79</v>
      </c>
      <c r="G274" s="245"/>
      <c r="H274" s="248">
        <v>1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199</v>
      </c>
      <c r="AU274" s="254" t="s">
        <v>81</v>
      </c>
      <c r="AV274" s="14" t="s">
        <v>81</v>
      </c>
      <c r="AW274" s="14" t="s">
        <v>33</v>
      </c>
      <c r="AX274" s="14" t="s">
        <v>72</v>
      </c>
      <c r="AY274" s="254" t="s">
        <v>187</v>
      </c>
    </row>
    <row r="275" s="13" customFormat="1">
      <c r="A275" s="13"/>
      <c r="B275" s="233"/>
      <c r="C275" s="234"/>
      <c r="D275" s="235" t="s">
        <v>199</v>
      </c>
      <c r="E275" s="236" t="s">
        <v>19</v>
      </c>
      <c r="F275" s="237" t="s">
        <v>1422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199</v>
      </c>
      <c r="AU275" s="243" t="s">
        <v>81</v>
      </c>
      <c r="AV275" s="13" t="s">
        <v>79</v>
      </c>
      <c r="AW275" s="13" t="s">
        <v>33</v>
      </c>
      <c r="AX275" s="13" t="s">
        <v>72</v>
      </c>
      <c r="AY275" s="243" t="s">
        <v>187</v>
      </c>
    </row>
    <row r="276" s="13" customFormat="1">
      <c r="A276" s="13"/>
      <c r="B276" s="233"/>
      <c r="C276" s="234"/>
      <c r="D276" s="235" t="s">
        <v>199</v>
      </c>
      <c r="E276" s="236" t="s">
        <v>19</v>
      </c>
      <c r="F276" s="237" t="s">
        <v>1398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199</v>
      </c>
      <c r="AU276" s="243" t="s">
        <v>81</v>
      </c>
      <c r="AV276" s="13" t="s">
        <v>79</v>
      </c>
      <c r="AW276" s="13" t="s">
        <v>33</v>
      </c>
      <c r="AX276" s="13" t="s">
        <v>72</v>
      </c>
      <c r="AY276" s="243" t="s">
        <v>187</v>
      </c>
    </row>
    <row r="277" s="13" customFormat="1">
      <c r="A277" s="13"/>
      <c r="B277" s="233"/>
      <c r="C277" s="234"/>
      <c r="D277" s="235" t="s">
        <v>199</v>
      </c>
      <c r="E277" s="236" t="s">
        <v>19</v>
      </c>
      <c r="F277" s="237" t="s">
        <v>985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199</v>
      </c>
      <c r="AU277" s="243" t="s">
        <v>81</v>
      </c>
      <c r="AV277" s="13" t="s">
        <v>79</v>
      </c>
      <c r="AW277" s="13" t="s">
        <v>33</v>
      </c>
      <c r="AX277" s="13" t="s">
        <v>72</v>
      </c>
      <c r="AY277" s="243" t="s">
        <v>187</v>
      </c>
    </row>
    <row r="278" s="13" customFormat="1">
      <c r="A278" s="13"/>
      <c r="B278" s="233"/>
      <c r="C278" s="234"/>
      <c r="D278" s="235" t="s">
        <v>199</v>
      </c>
      <c r="E278" s="236" t="s">
        <v>19</v>
      </c>
      <c r="F278" s="237" t="s">
        <v>985</v>
      </c>
      <c r="G278" s="234"/>
      <c r="H278" s="236" t="s">
        <v>19</v>
      </c>
      <c r="I278" s="238"/>
      <c r="J278" s="234"/>
      <c r="K278" s="234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199</v>
      </c>
      <c r="AU278" s="243" t="s">
        <v>81</v>
      </c>
      <c r="AV278" s="13" t="s">
        <v>79</v>
      </c>
      <c r="AW278" s="13" t="s">
        <v>33</v>
      </c>
      <c r="AX278" s="13" t="s">
        <v>72</v>
      </c>
      <c r="AY278" s="243" t="s">
        <v>187</v>
      </c>
    </row>
    <row r="279" s="14" customFormat="1">
      <c r="A279" s="14"/>
      <c r="B279" s="244"/>
      <c r="C279" s="245"/>
      <c r="D279" s="235" t="s">
        <v>199</v>
      </c>
      <c r="E279" s="246" t="s">
        <v>19</v>
      </c>
      <c r="F279" s="247" t="s">
        <v>79</v>
      </c>
      <c r="G279" s="245"/>
      <c r="H279" s="248">
        <v>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199</v>
      </c>
      <c r="AU279" s="254" t="s">
        <v>81</v>
      </c>
      <c r="AV279" s="14" t="s">
        <v>81</v>
      </c>
      <c r="AW279" s="14" t="s">
        <v>33</v>
      </c>
      <c r="AX279" s="14" t="s">
        <v>72</v>
      </c>
      <c r="AY279" s="254" t="s">
        <v>187</v>
      </c>
    </row>
    <row r="280" s="15" customFormat="1">
      <c r="A280" s="15"/>
      <c r="B280" s="255"/>
      <c r="C280" s="256"/>
      <c r="D280" s="235" t="s">
        <v>199</v>
      </c>
      <c r="E280" s="257" t="s">
        <v>19</v>
      </c>
      <c r="F280" s="258" t="s">
        <v>210</v>
      </c>
      <c r="G280" s="256"/>
      <c r="H280" s="259">
        <v>3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5" t="s">
        <v>199</v>
      </c>
      <c r="AU280" s="265" t="s">
        <v>81</v>
      </c>
      <c r="AV280" s="15" t="s">
        <v>195</v>
      </c>
      <c r="AW280" s="15" t="s">
        <v>33</v>
      </c>
      <c r="AX280" s="15" t="s">
        <v>79</v>
      </c>
      <c r="AY280" s="265" t="s">
        <v>187</v>
      </c>
    </row>
    <row r="281" s="2" customFormat="1" ht="16.5" customHeight="1">
      <c r="A281" s="41"/>
      <c r="B281" s="42"/>
      <c r="C281" s="215" t="s">
        <v>390</v>
      </c>
      <c r="D281" s="215" t="s">
        <v>190</v>
      </c>
      <c r="E281" s="216" t="s">
        <v>1118</v>
      </c>
      <c r="F281" s="217" t="s">
        <v>1119</v>
      </c>
      <c r="G281" s="218" t="s">
        <v>287</v>
      </c>
      <c r="H281" s="219">
        <v>2</v>
      </c>
      <c r="I281" s="220"/>
      <c r="J281" s="221">
        <f>ROUND(I281*H281,2)</f>
        <v>0</v>
      </c>
      <c r="K281" s="217" t="s">
        <v>194</v>
      </c>
      <c r="L281" s="47"/>
      <c r="M281" s="222" t="s">
        <v>19</v>
      </c>
      <c r="N281" s="223" t="s">
        <v>43</v>
      </c>
      <c r="O281" s="87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6" t="s">
        <v>265</v>
      </c>
      <c r="AT281" s="226" t="s">
        <v>190</v>
      </c>
      <c r="AU281" s="226" t="s">
        <v>81</v>
      </c>
      <c r="AY281" s="20" t="s">
        <v>187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20" t="s">
        <v>79</v>
      </c>
      <c r="BK281" s="227">
        <f>ROUND(I281*H281,2)</f>
        <v>0</v>
      </c>
      <c r="BL281" s="20" t="s">
        <v>265</v>
      </c>
      <c r="BM281" s="226" t="s">
        <v>1424</v>
      </c>
    </row>
    <row r="282" s="2" customFormat="1">
      <c r="A282" s="41"/>
      <c r="B282" s="42"/>
      <c r="C282" s="43"/>
      <c r="D282" s="228" t="s">
        <v>197</v>
      </c>
      <c r="E282" s="43"/>
      <c r="F282" s="229" t="s">
        <v>1121</v>
      </c>
      <c r="G282" s="43"/>
      <c r="H282" s="43"/>
      <c r="I282" s="230"/>
      <c r="J282" s="43"/>
      <c r="K282" s="43"/>
      <c r="L282" s="47"/>
      <c r="M282" s="231"/>
      <c r="N282" s="232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197</v>
      </c>
      <c r="AU282" s="20" t="s">
        <v>81</v>
      </c>
    </row>
    <row r="283" s="14" customFormat="1">
      <c r="A283" s="14"/>
      <c r="B283" s="244"/>
      <c r="C283" s="245"/>
      <c r="D283" s="235" t="s">
        <v>199</v>
      </c>
      <c r="E283" s="246" t="s">
        <v>19</v>
      </c>
      <c r="F283" s="247" t="s">
        <v>81</v>
      </c>
      <c r="G283" s="245"/>
      <c r="H283" s="248">
        <v>2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199</v>
      </c>
      <c r="AU283" s="254" t="s">
        <v>81</v>
      </c>
      <c r="AV283" s="14" t="s">
        <v>81</v>
      </c>
      <c r="AW283" s="14" t="s">
        <v>33</v>
      </c>
      <c r="AX283" s="14" t="s">
        <v>72</v>
      </c>
      <c r="AY283" s="254" t="s">
        <v>187</v>
      </c>
    </row>
    <row r="284" s="15" customFormat="1">
      <c r="A284" s="15"/>
      <c r="B284" s="255"/>
      <c r="C284" s="256"/>
      <c r="D284" s="235" t="s">
        <v>199</v>
      </c>
      <c r="E284" s="257" t="s">
        <v>19</v>
      </c>
      <c r="F284" s="258" t="s">
        <v>210</v>
      </c>
      <c r="G284" s="256"/>
      <c r="H284" s="259">
        <v>2</v>
      </c>
      <c r="I284" s="260"/>
      <c r="J284" s="256"/>
      <c r="K284" s="256"/>
      <c r="L284" s="261"/>
      <c r="M284" s="262"/>
      <c r="N284" s="263"/>
      <c r="O284" s="263"/>
      <c r="P284" s="263"/>
      <c r="Q284" s="263"/>
      <c r="R284" s="263"/>
      <c r="S284" s="263"/>
      <c r="T284" s="26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5" t="s">
        <v>199</v>
      </c>
      <c r="AU284" s="265" t="s">
        <v>81</v>
      </c>
      <c r="AV284" s="15" t="s">
        <v>195</v>
      </c>
      <c r="AW284" s="15" t="s">
        <v>33</v>
      </c>
      <c r="AX284" s="15" t="s">
        <v>79</v>
      </c>
      <c r="AY284" s="265" t="s">
        <v>187</v>
      </c>
    </row>
    <row r="285" s="2" customFormat="1" ht="16.5" customHeight="1">
      <c r="A285" s="41"/>
      <c r="B285" s="42"/>
      <c r="C285" s="269" t="s">
        <v>399</v>
      </c>
      <c r="D285" s="269" t="s">
        <v>648</v>
      </c>
      <c r="E285" s="270" t="s">
        <v>834</v>
      </c>
      <c r="F285" s="271" t="s">
        <v>835</v>
      </c>
      <c r="G285" s="272" t="s">
        <v>287</v>
      </c>
      <c r="H285" s="273">
        <v>2</v>
      </c>
      <c r="I285" s="274"/>
      <c r="J285" s="275">
        <f>ROUND(I285*H285,2)</f>
        <v>0</v>
      </c>
      <c r="K285" s="271" t="s">
        <v>194</v>
      </c>
      <c r="L285" s="276"/>
      <c r="M285" s="277" t="s">
        <v>19</v>
      </c>
      <c r="N285" s="278" t="s">
        <v>43</v>
      </c>
      <c r="O285" s="87"/>
      <c r="P285" s="224">
        <f>O285*H285</f>
        <v>0</v>
      </c>
      <c r="Q285" s="224">
        <v>0.0022000000000000001</v>
      </c>
      <c r="R285" s="224">
        <f>Q285*H285</f>
        <v>0.0044000000000000003</v>
      </c>
      <c r="S285" s="224">
        <v>0</v>
      </c>
      <c r="T285" s="225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6" t="s">
        <v>745</v>
      </c>
      <c r="AT285" s="226" t="s">
        <v>648</v>
      </c>
      <c r="AU285" s="226" t="s">
        <v>81</v>
      </c>
      <c r="AY285" s="20" t="s">
        <v>187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20" t="s">
        <v>79</v>
      </c>
      <c r="BK285" s="227">
        <f>ROUND(I285*H285,2)</f>
        <v>0</v>
      </c>
      <c r="BL285" s="20" t="s">
        <v>265</v>
      </c>
      <c r="BM285" s="226" t="s">
        <v>1425</v>
      </c>
    </row>
    <row r="286" s="14" customFormat="1">
      <c r="A286" s="14"/>
      <c r="B286" s="244"/>
      <c r="C286" s="245"/>
      <c r="D286" s="235" t="s">
        <v>199</v>
      </c>
      <c r="E286" s="246" t="s">
        <v>19</v>
      </c>
      <c r="F286" s="247" t="s">
        <v>81</v>
      </c>
      <c r="G286" s="245"/>
      <c r="H286" s="248">
        <v>2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199</v>
      </c>
      <c r="AU286" s="254" t="s">
        <v>81</v>
      </c>
      <c r="AV286" s="14" t="s">
        <v>81</v>
      </c>
      <c r="AW286" s="14" t="s">
        <v>33</v>
      </c>
      <c r="AX286" s="14" t="s">
        <v>72</v>
      </c>
      <c r="AY286" s="254" t="s">
        <v>187</v>
      </c>
    </row>
    <row r="287" s="15" customFormat="1">
      <c r="A287" s="15"/>
      <c r="B287" s="255"/>
      <c r="C287" s="256"/>
      <c r="D287" s="235" t="s">
        <v>199</v>
      </c>
      <c r="E287" s="257" t="s">
        <v>19</v>
      </c>
      <c r="F287" s="258" t="s">
        <v>210</v>
      </c>
      <c r="G287" s="256"/>
      <c r="H287" s="259">
        <v>2</v>
      </c>
      <c r="I287" s="260"/>
      <c r="J287" s="256"/>
      <c r="K287" s="256"/>
      <c r="L287" s="261"/>
      <c r="M287" s="262"/>
      <c r="N287" s="263"/>
      <c r="O287" s="263"/>
      <c r="P287" s="263"/>
      <c r="Q287" s="263"/>
      <c r="R287" s="263"/>
      <c r="S287" s="263"/>
      <c r="T287" s="26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5" t="s">
        <v>199</v>
      </c>
      <c r="AU287" s="265" t="s">
        <v>81</v>
      </c>
      <c r="AV287" s="15" t="s">
        <v>195</v>
      </c>
      <c r="AW287" s="15" t="s">
        <v>33</v>
      </c>
      <c r="AX287" s="15" t="s">
        <v>79</v>
      </c>
      <c r="AY287" s="265" t="s">
        <v>187</v>
      </c>
    </row>
    <row r="288" s="2" customFormat="1" ht="16.5" customHeight="1">
      <c r="A288" s="41"/>
      <c r="B288" s="42"/>
      <c r="C288" s="215" t="s">
        <v>265</v>
      </c>
      <c r="D288" s="215" t="s">
        <v>190</v>
      </c>
      <c r="E288" s="216" t="s">
        <v>998</v>
      </c>
      <c r="F288" s="217" t="s">
        <v>999</v>
      </c>
      <c r="G288" s="218" t="s">
        <v>287</v>
      </c>
      <c r="H288" s="219">
        <v>3</v>
      </c>
      <c r="I288" s="220"/>
      <c r="J288" s="221">
        <f>ROUND(I288*H288,2)</f>
        <v>0</v>
      </c>
      <c r="K288" s="217" t="s">
        <v>194</v>
      </c>
      <c r="L288" s="47"/>
      <c r="M288" s="222" t="s">
        <v>19</v>
      </c>
      <c r="N288" s="223" t="s">
        <v>43</v>
      </c>
      <c r="O288" s="87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6" t="s">
        <v>265</v>
      </c>
      <c r="AT288" s="226" t="s">
        <v>190</v>
      </c>
      <c r="AU288" s="226" t="s">
        <v>81</v>
      </c>
      <c r="AY288" s="20" t="s">
        <v>187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20" t="s">
        <v>79</v>
      </c>
      <c r="BK288" s="227">
        <f>ROUND(I288*H288,2)</f>
        <v>0</v>
      </c>
      <c r="BL288" s="20" t="s">
        <v>265</v>
      </c>
      <c r="BM288" s="226" t="s">
        <v>1426</v>
      </c>
    </row>
    <row r="289" s="2" customFormat="1">
      <c r="A289" s="41"/>
      <c r="B289" s="42"/>
      <c r="C289" s="43"/>
      <c r="D289" s="228" t="s">
        <v>197</v>
      </c>
      <c r="E289" s="43"/>
      <c r="F289" s="229" t="s">
        <v>1001</v>
      </c>
      <c r="G289" s="43"/>
      <c r="H289" s="43"/>
      <c r="I289" s="230"/>
      <c r="J289" s="43"/>
      <c r="K289" s="43"/>
      <c r="L289" s="47"/>
      <c r="M289" s="231"/>
      <c r="N289" s="232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197</v>
      </c>
      <c r="AU289" s="20" t="s">
        <v>81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1427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1398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3" customFormat="1">
      <c r="A292" s="13"/>
      <c r="B292" s="233"/>
      <c r="C292" s="234"/>
      <c r="D292" s="235" t="s">
        <v>199</v>
      </c>
      <c r="E292" s="236" t="s">
        <v>19</v>
      </c>
      <c r="F292" s="237" t="s">
        <v>1002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199</v>
      </c>
      <c r="AU292" s="243" t="s">
        <v>81</v>
      </c>
      <c r="AV292" s="13" t="s">
        <v>79</v>
      </c>
      <c r="AW292" s="13" t="s">
        <v>33</v>
      </c>
      <c r="AX292" s="13" t="s">
        <v>72</v>
      </c>
      <c r="AY292" s="243" t="s">
        <v>187</v>
      </c>
    </row>
    <row r="293" s="13" customFormat="1">
      <c r="A293" s="13"/>
      <c r="B293" s="233"/>
      <c r="C293" s="234"/>
      <c r="D293" s="235" t="s">
        <v>199</v>
      </c>
      <c r="E293" s="236" t="s">
        <v>19</v>
      </c>
      <c r="F293" s="237" t="s">
        <v>1003</v>
      </c>
      <c r="G293" s="234"/>
      <c r="H293" s="236" t="s">
        <v>19</v>
      </c>
      <c r="I293" s="238"/>
      <c r="J293" s="234"/>
      <c r="K293" s="234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199</v>
      </c>
      <c r="AU293" s="243" t="s">
        <v>81</v>
      </c>
      <c r="AV293" s="13" t="s">
        <v>79</v>
      </c>
      <c r="AW293" s="13" t="s">
        <v>33</v>
      </c>
      <c r="AX293" s="13" t="s">
        <v>72</v>
      </c>
      <c r="AY293" s="243" t="s">
        <v>187</v>
      </c>
    </row>
    <row r="294" s="14" customFormat="1">
      <c r="A294" s="14"/>
      <c r="B294" s="244"/>
      <c r="C294" s="245"/>
      <c r="D294" s="235" t="s">
        <v>199</v>
      </c>
      <c r="E294" s="246" t="s">
        <v>19</v>
      </c>
      <c r="F294" s="247" t="s">
        <v>79</v>
      </c>
      <c r="G294" s="245"/>
      <c r="H294" s="248">
        <v>1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199</v>
      </c>
      <c r="AU294" s="254" t="s">
        <v>81</v>
      </c>
      <c r="AV294" s="14" t="s">
        <v>81</v>
      </c>
      <c r="AW294" s="14" t="s">
        <v>33</v>
      </c>
      <c r="AX294" s="14" t="s">
        <v>72</v>
      </c>
      <c r="AY294" s="254" t="s">
        <v>187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1428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521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3" customFormat="1">
      <c r="A297" s="13"/>
      <c r="B297" s="233"/>
      <c r="C297" s="234"/>
      <c r="D297" s="235" t="s">
        <v>199</v>
      </c>
      <c r="E297" s="236" t="s">
        <v>19</v>
      </c>
      <c r="F297" s="237" t="s">
        <v>1002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199</v>
      </c>
      <c r="AU297" s="243" t="s">
        <v>81</v>
      </c>
      <c r="AV297" s="13" t="s">
        <v>79</v>
      </c>
      <c r="AW297" s="13" t="s">
        <v>33</v>
      </c>
      <c r="AX297" s="13" t="s">
        <v>72</v>
      </c>
      <c r="AY297" s="243" t="s">
        <v>187</v>
      </c>
    </row>
    <row r="298" s="13" customFormat="1">
      <c r="A298" s="13"/>
      <c r="B298" s="233"/>
      <c r="C298" s="234"/>
      <c r="D298" s="235" t="s">
        <v>199</v>
      </c>
      <c r="E298" s="236" t="s">
        <v>19</v>
      </c>
      <c r="F298" s="237" t="s">
        <v>1003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199</v>
      </c>
      <c r="AU298" s="243" t="s">
        <v>81</v>
      </c>
      <c r="AV298" s="13" t="s">
        <v>79</v>
      </c>
      <c r="AW298" s="13" t="s">
        <v>33</v>
      </c>
      <c r="AX298" s="13" t="s">
        <v>72</v>
      </c>
      <c r="AY298" s="243" t="s">
        <v>187</v>
      </c>
    </row>
    <row r="299" s="14" customFormat="1">
      <c r="A299" s="14"/>
      <c r="B299" s="244"/>
      <c r="C299" s="245"/>
      <c r="D299" s="235" t="s">
        <v>199</v>
      </c>
      <c r="E299" s="246" t="s">
        <v>19</v>
      </c>
      <c r="F299" s="247" t="s">
        <v>79</v>
      </c>
      <c r="G299" s="245"/>
      <c r="H299" s="248">
        <v>1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199</v>
      </c>
      <c r="AU299" s="254" t="s">
        <v>81</v>
      </c>
      <c r="AV299" s="14" t="s">
        <v>81</v>
      </c>
      <c r="AW299" s="14" t="s">
        <v>33</v>
      </c>
      <c r="AX299" s="14" t="s">
        <v>72</v>
      </c>
      <c r="AY299" s="254" t="s">
        <v>187</v>
      </c>
    </row>
    <row r="300" s="13" customFormat="1">
      <c r="A300" s="13"/>
      <c r="B300" s="233"/>
      <c r="C300" s="234"/>
      <c r="D300" s="235" t="s">
        <v>199</v>
      </c>
      <c r="E300" s="236" t="s">
        <v>19</v>
      </c>
      <c r="F300" s="237" t="s">
        <v>1429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199</v>
      </c>
      <c r="AU300" s="243" t="s">
        <v>81</v>
      </c>
      <c r="AV300" s="13" t="s">
        <v>79</v>
      </c>
      <c r="AW300" s="13" t="s">
        <v>33</v>
      </c>
      <c r="AX300" s="13" t="s">
        <v>72</v>
      </c>
      <c r="AY300" s="243" t="s">
        <v>187</v>
      </c>
    </row>
    <row r="301" s="13" customFormat="1">
      <c r="A301" s="13"/>
      <c r="B301" s="233"/>
      <c r="C301" s="234"/>
      <c r="D301" s="235" t="s">
        <v>199</v>
      </c>
      <c r="E301" s="236" t="s">
        <v>19</v>
      </c>
      <c r="F301" s="237" t="s">
        <v>1398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199</v>
      </c>
      <c r="AU301" s="243" t="s">
        <v>81</v>
      </c>
      <c r="AV301" s="13" t="s">
        <v>79</v>
      </c>
      <c r="AW301" s="13" t="s">
        <v>33</v>
      </c>
      <c r="AX301" s="13" t="s">
        <v>72</v>
      </c>
      <c r="AY301" s="243" t="s">
        <v>187</v>
      </c>
    </row>
    <row r="302" s="13" customFormat="1">
      <c r="A302" s="13"/>
      <c r="B302" s="233"/>
      <c r="C302" s="234"/>
      <c r="D302" s="235" t="s">
        <v>199</v>
      </c>
      <c r="E302" s="236" t="s">
        <v>19</v>
      </c>
      <c r="F302" s="237" t="s">
        <v>1002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199</v>
      </c>
      <c r="AU302" s="243" t="s">
        <v>81</v>
      </c>
      <c r="AV302" s="13" t="s">
        <v>79</v>
      </c>
      <c r="AW302" s="13" t="s">
        <v>33</v>
      </c>
      <c r="AX302" s="13" t="s">
        <v>72</v>
      </c>
      <c r="AY302" s="243" t="s">
        <v>187</v>
      </c>
    </row>
    <row r="303" s="13" customFormat="1">
      <c r="A303" s="13"/>
      <c r="B303" s="233"/>
      <c r="C303" s="234"/>
      <c r="D303" s="235" t="s">
        <v>199</v>
      </c>
      <c r="E303" s="236" t="s">
        <v>19</v>
      </c>
      <c r="F303" s="237" t="s">
        <v>1003</v>
      </c>
      <c r="G303" s="234"/>
      <c r="H303" s="236" t="s">
        <v>19</v>
      </c>
      <c r="I303" s="238"/>
      <c r="J303" s="234"/>
      <c r="K303" s="234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199</v>
      </c>
      <c r="AU303" s="243" t="s">
        <v>81</v>
      </c>
      <c r="AV303" s="13" t="s">
        <v>79</v>
      </c>
      <c r="AW303" s="13" t="s">
        <v>33</v>
      </c>
      <c r="AX303" s="13" t="s">
        <v>72</v>
      </c>
      <c r="AY303" s="243" t="s">
        <v>187</v>
      </c>
    </row>
    <row r="304" s="14" customFormat="1">
      <c r="A304" s="14"/>
      <c r="B304" s="244"/>
      <c r="C304" s="245"/>
      <c r="D304" s="235" t="s">
        <v>199</v>
      </c>
      <c r="E304" s="246" t="s">
        <v>19</v>
      </c>
      <c r="F304" s="247" t="s">
        <v>79</v>
      </c>
      <c r="G304" s="245"/>
      <c r="H304" s="248">
        <v>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199</v>
      </c>
      <c r="AU304" s="254" t="s">
        <v>81</v>
      </c>
      <c r="AV304" s="14" t="s">
        <v>81</v>
      </c>
      <c r="AW304" s="14" t="s">
        <v>33</v>
      </c>
      <c r="AX304" s="14" t="s">
        <v>72</v>
      </c>
      <c r="AY304" s="254" t="s">
        <v>187</v>
      </c>
    </row>
    <row r="305" s="15" customFormat="1">
      <c r="A305" s="15"/>
      <c r="B305" s="255"/>
      <c r="C305" s="256"/>
      <c r="D305" s="235" t="s">
        <v>199</v>
      </c>
      <c r="E305" s="257" t="s">
        <v>19</v>
      </c>
      <c r="F305" s="258" t="s">
        <v>210</v>
      </c>
      <c r="G305" s="256"/>
      <c r="H305" s="259">
        <v>3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5" t="s">
        <v>199</v>
      </c>
      <c r="AU305" s="265" t="s">
        <v>81</v>
      </c>
      <c r="AV305" s="15" t="s">
        <v>195</v>
      </c>
      <c r="AW305" s="15" t="s">
        <v>33</v>
      </c>
      <c r="AX305" s="15" t="s">
        <v>79</v>
      </c>
      <c r="AY305" s="265" t="s">
        <v>187</v>
      </c>
    </row>
    <row r="306" s="2" customFormat="1" ht="16.5" customHeight="1">
      <c r="A306" s="41"/>
      <c r="B306" s="42"/>
      <c r="C306" s="269" t="s">
        <v>413</v>
      </c>
      <c r="D306" s="269" t="s">
        <v>648</v>
      </c>
      <c r="E306" s="270" t="s">
        <v>1004</v>
      </c>
      <c r="F306" s="271" t="s">
        <v>1005</v>
      </c>
      <c r="G306" s="272" t="s">
        <v>287</v>
      </c>
      <c r="H306" s="273">
        <v>3</v>
      </c>
      <c r="I306" s="274"/>
      <c r="J306" s="275">
        <f>ROUND(I306*H306,2)</f>
        <v>0</v>
      </c>
      <c r="K306" s="271" t="s">
        <v>19</v>
      </c>
      <c r="L306" s="276"/>
      <c r="M306" s="277" t="s">
        <v>19</v>
      </c>
      <c r="N306" s="278" t="s">
        <v>43</v>
      </c>
      <c r="O306" s="87"/>
      <c r="P306" s="224">
        <f>O306*H306</f>
        <v>0</v>
      </c>
      <c r="Q306" s="224">
        <v>0.00014999999999999999</v>
      </c>
      <c r="R306" s="224">
        <f>Q306*H306</f>
        <v>0.00044999999999999999</v>
      </c>
      <c r="S306" s="224">
        <v>0</v>
      </c>
      <c r="T306" s="225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6" t="s">
        <v>745</v>
      </c>
      <c r="AT306" s="226" t="s">
        <v>648</v>
      </c>
      <c r="AU306" s="226" t="s">
        <v>81</v>
      </c>
      <c r="AY306" s="20" t="s">
        <v>187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20" t="s">
        <v>79</v>
      </c>
      <c r="BK306" s="227">
        <f>ROUND(I306*H306,2)</f>
        <v>0</v>
      </c>
      <c r="BL306" s="20" t="s">
        <v>265</v>
      </c>
      <c r="BM306" s="226" t="s">
        <v>1430</v>
      </c>
    </row>
    <row r="307" s="13" customFormat="1">
      <c r="A307" s="13"/>
      <c r="B307" s="233"/>
      <c r="C307" s="234"/>
      <c r="D307" s="235" t="s">
        <v>199</v>
      </c>
      <c r="E307" s="236" t="s">
        <v>19</v>
      </c>
      <c r="F307" s="237" t="s">
        <v>1427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199</v>
      </c>
      <c r="AU307" s="243" t="s">
        <v>81</v>
      </c>
      <c r="AV307" s="13" t="s">
        <v>79</v>
      </c>
      <c r="AW307" s="13" t="s">
        <v>33</v>
      </c>
      <c r="AX307" s="13" t="s">
        <v>72</v>
      </c>
      <c r="AY307" s="243" t="s">
        <v>187</v>
      </c>
    </row>
    <row r="308" s="13" customFormat="1">
      <c r="A308" s="13"/>
      <c r="B308" s="233"/>
      <c r="C308" s="234"/>
      <c r="D308" s="235" t="s">
        <v>199</v>
      </c>
      <c r="E308" s="236" t="s">
        <v>19</v>
      </c>
      <c r="F308" s="237" t="s">
        <v>1398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199</v>
      </c>
      <c r="AU308" s="243" t="s">
        <v>81</v>
      </c>
      <c r="AV308" s="13" t="s">
        <v>79</v>
      </c>
      <c r="AW308" s="13" t="s">
        <v>33</v>
      </c>
      <c r="AX308" s="13" t="s">
        <v>72</v>
      </c>
      <c r="AY308" s="243" t="s">
        <v>187</v>
      </c>
    </row>
    <row r="309" s="13" customFormat="1">
      <c r="A309" s="13"/>
      <c r="B309" s="233"/>
      <c r="C309" s="234"/>
      <c r="D309" s="235" t="s">
        <v>199</v>
      </c>
      <c r="E309" s="236" t="s">
        <v>19</v>
      </c>
      <c r="F309" s="237" t="s">
        <v>1002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199</v>
      </c>
      <c r="AU309" s="243" t="s">
        <v>81</v>
      </c>
      <c r="AV309" s="13" t="s">
        <v>79</v>
      </c>
      <c r="AW309" s="13" t="s">
        <v>33</v>
      </c>
      <c r="AX309" s="13" t="s">
        <v>72</v>
      </c>
      <c r="AY309" s="243" t="s">
        <v>187</v>
      </c>
    </row>
    <row r="310" s="13" customFormat="1">
      <c r="A310" s="13"/>
      <c r="B310" s="233"/>
      <c r="C310" s="234"/>
      <c r="D310" s="235" t="s">
        <v>199</v>
      </c>
      <c r="E310" s="236" t="s">
        <v>19</v>
      </c>
      <c r="F310" s="237" t="s">
        <v>1003</v>
      </c>
      <c r="G310" s="234"/>
      <c r="H310" s="236" t="s">
        <v>19</v>
      </c>
      <c r="I310" s="238"/>
      <c r="J310" s="234"/>
      <c r="K310" s="234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199</v>
      </c>
      <c r="AU310" s="243" t="s">
        <v>81</v>
      </c>
      <c r="AV310" s="13" t="s">
        <v>79</v>
      </c>
      <c r="AW310" s="13" t="s">
        <v>33</v>
      </c>
      <c r="AX310" s="13" t="s">
        <v>72</v>
      </c>
      <c r="AY310" s="243" t="s">
        <v>187</v>
      </c>
    </row>
    <row r="311" s="14" customFormat="1">
      <c r="A311" s="14"/>
      <c r="B311" s="244"/>
      <c r="C311" s="245"/>
      <c r="D311" s="235" t="s">
        <v>199</v>
      </c>
      <c r="E311" s="246" t="s">
        <v>19</v>
      </c>
      <c r="F311" s="247" t="s">
        <v>79</v>
      </c>
      <c r="G311" s="245"/>
      <c r="H311" s="248">
        <v>1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199</v>
      </c>
      <c r="AU311" s="254" t="s">
        <v>81</v>
      </c>
      <c r="AV311" s="14" t="s">
        <v>81</v>
      </c>
      <c r="AW311" s="14" t="s">
        <v>33</v>
      </c>
      <c r="AX311" s="14" t="s">
        <v>72</v>
      </c>
      <c r="AY311" s="254" t="s">
        <v>187</v>
      </c>
    </row>
    <row r="312" s="13" customFormat="1">
      <c r="A312" s="13"/>
      <c r="B312" s="233"/>
      <c r="C312" s="234"/>
      <c r="D312" s="235" t="s">
        <v>199</v>
      </c>
      <c r="E312" s="236" t="s">
        <v>19</v>
      </c>
      <c r="F312" s="237" t="s">
        <v>1428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199</v>
      </c>
      <c r="AU312" s="243" t="s">
        <v>81</v>
      </c>
      <c r="AV312" s="13" t="s">
        <v>79</v>
      </c>
      <c r="AW312" s="13" t="s">
        <v>33</v>
      </c>
      <c r="AX312" s="13" t="s">
        <v>72</v>
      </c>
      <c r="AY312" s="243" t="s">
        <v>187</v>
      </c>
    </row>
    <row r="313" s="13" customFormat="1">
      <c r="A313" s="13"/>
      <c r="B313" s="233"/>
      <c r="C313" s="234"/>
      <c r="D313" s="235" t="s">
        <v>199</v>
      </c>
      <c r="E313" s="236" t="s">
        <v>19</v>
      </c>
      <c r="F313" s="237" t="s">
        <v>521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199</v>
      </c>
      <c r="AU313" s="243" t="s">
        <v>81</v>
      </c>
      <c r="AV313" s="13" t="s">
        <v>79</v>
      </c>
      <c r="AW313" s="13" t="s">
        <v>33</v>
      </c>
      <c r="AX313" s="13" t="s">
        <v>72</v>
      </c>
      <c r="AY313" s="243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1002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3" customFormat="1">
      <c r="A315" s="13"/>
      <c r="B315" s="233"/>
      <c r="C315" s="234"/>
      <c r="D315" s="235" t="s">
        <v>199</v>
      </c>
      <c r="E315" s="236" t="s">
        <v>19</v>
      </c>
      <c r="F315" s="237" t="s">
        <v>1003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199</v>
      </c>
      <c r="AU315" s="243" t="s">
        <v>81</v>
      </c>
      <c r="AV315" s="13" t="s">
        <v>79</v>
      </c>
      <c r="AW315" s="13" t="s">
        <v>33</v>
      </c>
      <c r="AX315" s="13" t="s">
        <v>72</v>
      </c>
      <c r="AY315" s="243" t="s">
        <v>187</v>
      </c>
    </row>
    <row r="316" s="14" customFormat="1">
      <c r="A316" s="14"/>
      <c r="B316" s="244"/>
      <c r="C316" s="245"/>
      <c r="D316" s="235" t="s">
        <v>199</v>
      </c>
      <c r="E316" s="246" t="s">
        <v>19</v>
      </c>
      <c r="F316" s="247" t="s">
        <v>79</v>
      </c>
      <c r="G316" s="245"/>
      <c r="H316" s="248">
        <v>1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199</v>
      </c>
      <c r="AU316" s="254" t="s">
        <v>81</v>
      </c>
      <c r="AV316" s="14" t="s">
        <v>81</v>
      </c>
      <c r="AW316" s="14" t="s">
        <v>33</v>
      </c>
      <c r="AX316" s="14" t="s">
        <v>72</v>
      </c>
      <c r="AY316" s="254" t="s">
        <v>187</v>
      </c>
    </row>
    <row r="317" s="13" customFormat="1">
      <c r="A317" s="13"/>
      <c r="B317" s="233"/>
      <c r="C317" s="234"/>
      <c r="D317" s="235" t="s">
        <v>199</v>
      </c>
      <c r="E317" s="236" t="s">
        <v>19</v>
      </c>
      <c r="F317" s="237" t="s">
        <v>1429</v>
      </c>
      <c r="G317" s="234"/>
      <c r="H317" s="236" t="s">
        <v>19</v>
      </c>
      <c r="I317" s="238"/>
      <c r="J317" s="234"/>
      <c r="K317" s="234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199</v>
      </c>
      <c r="AU317" s="243" t="s">
        <v>81</v>
      </c>
      <c r="AV317" s="13" t="s">
        <v>79</v>
      </c>
      <c r="AW317" s="13" t="s">
        <v>33</v>
      </c>
      <c r="AX317" s="13" t="s">
        <v>72</v>
      </c>
      <c r="AY317" s="243" t="s">
        <v>187</v>
      </c>
    </row>
    <row r="318" s="13" customFormat="1">
      <c r="A318" s="13"/>
      <c r="B318" s="233"/>
      <c r="C318" s="234"/>
      <c r="D318" s="235" t="s">
        <v>199</v>
      </c>
      <c r="E318" s="236" t="s">
        <v>19</v>
      </c>
      <c r="F318" s="237" t="s">
        <v>1398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199</v>
      </c>
      <c r="AU318" s="243" t="s">
        <v>81</v>
      </c>
      <c r="AV318" s="13" t="s">
        <v>79</v>
      </c>
      <c r="AW318" s="13" t="s">
        <v>33</v>
      </c>
      <c r="AX318" s="13" t="s">
        <v>72</v>
      </c>
      <c r="AY318" s="243" t="s">
        <v>187</v>
      </c>
    </row>
    <row r="319" s="13" customFormat="1">
      <c r="A319" s="13"/>
      <c r="B319" s="233"/>
      <c r="C319" s="234"/>
      <c r="D319" s="235" t="s">
        <v>199</v>
      </c>
      <c r="E319" s="236" t="s">
        <v>19</v>
      </c>
      <c r="F319" s="237" t="s">
        <v>1002</v>
      </c>
      <c r="G319" s="234"/>
      <c r="H319" s="236" t="s">
        <v>19</v>
      </c>
      <c r="I319" s="238"/>
      <c r="J319" s="234"/>
      <c r="K319" s="234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199</v>
      </c>
      <c r="AU319" s="243" t="s">
        <v>81</v>
      </c>
      <c r="AV319" s="13" t="s">
        <v>79</v>
      </c>
      <c r="AW319" s="13" t="s">
        <v>33</v>
      </c>
      <c r="AX319" s="13" t="s">
        <v>72</v>
      </c>
      <c r="AY319" s="243" t="s">
        <v>187</v>
      </c>
    </row>
    <row r="320" s="13" customFormat="1">
      <c r="A320" s="13"/>
      <c r="B320" s="233"/>
      <c r="C320" s="234"/>
      <c r="D320" s="235" t="s">
        <v>199</v>
      </c>
      <c r="E320" s="236" t="s">
        <v>19</v>
      </c>
      <c r="F320" s="237" t="s">
        <v>1003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199</v>
      </c>
      <c r="AU320" s="243" t="s">
        <v>81</v>
      </c>
      <c r="AV320" s="13" t="s">
        <v>79</v>
      </c>
      <c r="AW320" s="13" t="s">
        <v>33</v>
      </c>
      <c r="AX320" s="13" t="s">
        <v>72</v>
      </c>
      <c r="AY320" s="243" t="s">
        <v>187</v>
      </c>
    </row>
    <row r="321" s="14" customFormat="1">
      <c r="A321" s="14"/>
      <c r="B321" s="244"/>
      <c r="C321" s="245"/>
      <c r="D321" s="235" t="s">
        <v>199</v>
      </c>
      <c r="E321" s="246" t="s">
        <v>19</v>
      </c>
      <c r="F321" s="247" t="s">
        <v>79</v>
      </c>
      <c r="G321" s="245"/>
      <c r="H321" s="248">
        <v>1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199</v>
      </c>
      <c r="AU321" s="254" t="s">
        <v>81</v>
      </c>
      <c r="AV321" s="14" t="s">
        <v>81</v>
      </c>
      <c r="AW321" s="14" t="s">
        <v>33</v>
      </c>
      <c r="AX321" s="14" t="s">
        <v>72</v>
      </c>
      <c r="AY321" s="254" t="s">
        <v>187</v>
      </c>
    </row>
    <row r="322" s="15" customFormat="1">
      <c r="A322" s="15"/>
      <c r="B322" s="255"/>
      <c r="C322" s="256"/>
      <c r="D322" s="235" t="s">
        <v>199</v>
      </c>
      <c r="E322" s="257" t="s">
        <v>19</v>
      </c>
      <c r="F322" s="258" t="s">
        <v>210</v>
      </c>
      <c r="G322" s="256"/>
      <c r="H322" s="259">
        <v>3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5" t="s">
        <v>199</v>
      </c>
      <c r="AU322" s="265" t="s">
        <v>81</v>
      </c>
      <c r="AV322" s="15" t="s">
        <v>195</v>
      </c>
      <c r="AW322" s="15" t="s">
        <v>33</v>
      </c>
      <c r="AX322" s="15" t="s">
        <v>79</v>
      </c>
      <c r="AY322" s="265" t="s">
        <v>187</v>
      </c>
    </row>
    <row r="323" s="2" customFormat="1" ht="24.15" customHeight="1">
      <c r="A323" s="41"/>
      <c r="B323" s="42"/>
      <c r="C323" s="215" t="s">
        <v>747</v>
      </c>
      <c r="D323" s="215" t="s">
        <v>190</v>
      </c>
      <c r="E323" s="216" t="s">
        <v>1431</v>
      </c>
      <c r="F323" s="217" t="s">
        <v>1432</v>
      </c>
      <c r="G323" s="218" t="s">
        <v>233</v>
      </c>
      <c r="H323" s="219">
        <v>0.11700000000000001</v>
      </c>
      <c r="I323" s="220"/>
      <c r="J323" s="221">
        <f>ROUND(I323*H323,2)</f>
        <v>0</v>
      </c>
      <c r="K323" s="217" t="s">
        <v>194</v>
      </c>
      <c r="L323" s="47"/>
      <c r="M323" s="222" t="s">
        <v>19</v>
      </c>
      <c r="N323" s="223" t="s">
        <v>43</v>
      </c>
      <c r="O323" s="87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6" t="s">
        <v>265</v>
      </c>
      <c r="AT323" s="226" t="s">
        <v>190</v>
      </c>
      <c r="AU323" s="226" t="s">
        <v>81</v>
      </c>
      <c r="AY323" s="20" t="s">
        <v>187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20" t="s">
        <v>79</v>
      </c>
      <c r="BK323" s="227">
        <f>ROUND(I323*H323,2)</f>
        <v>0</v>
      </c>
      <c r="BL323" s="20" t="s">
        <v>265</v>
      </c>
      <c r="BM323" s="226" t="s">
        <v>1433</v>
      </c>
    </row>
    <row r="324" s="2" customFormat="1">
      <c r="A324" s="41"/>
      <c r="B324" s="42"/>
      <c r="C324" s="43"/>
      <c r="D324" s="228" t="s">
        <v>197</v>
      </c>
      <c r="E324" s="43"/>
      <c r="F324" s="229" t="s">
        <v>1434</v>
      </c>
      <c r="G324" s="43"/>
      <c r="H324" s="43"/>
      <c r="I324" s="230"/>
      <c r="J324" s="43"/>
      <c r="K324" s="43"/>
      <c r="L324" s="47"/>
      <c r="M324" s="231"/>
      <c r="N324" s="232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197</v>
      </c>
      <c r="AU324" s="20" t="s">
        <v>81</v>
      </c>
    </row>
    <row r="325" s="12" customFormat="1" ht="22.8" customHeight="1">
      <c r="A325" s="12"/>
      <c r="B325" s="199"/>
      <c r="C325" s="200"/>
      <c r="D325" s="201" t="s">
        <v>71</v>
      </c>
      <c r="E325" s="213" t="s">
        <v>847</v>
      </c>
      <c r="F325" s="213" t="s">
        <v>848</v>
      </c>
      <c r="G325" s="200"/>
      <c r="H325" s="200"/>
      <c r="I325" s="203"/>
      <c r="J325" s="214">
        <f>BK325</f>
        <v>0</v>
      </c>
      <c r="K325" s="200"/>
      <c r="L325" s="205"/>
      <c r="M325" s="206"/>
      <c r="N325" s="207"/>
      <c r="O325" s="207"/>
      <c r="P325" s="208">
        <f>SUM(P326:P591)</f>
        <v>0</v>
      </c>
      <c r="Q325" s="207"/>
      <c r="R325" s="208">
        <f>SUM(R326:R591)</f>
        <v>0.05233576165</v>
      </c>
      <c r="S325" s="207"/>
      <c r="T325" s="209">
        <f>SUM(T326:T591)</f>
        <v>0.00152355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0" t="s">
        <v>81</v>
      </c>
      <c r="AT325" s="211" t="s">
        <v>71</v>
      </c>
      <c r="AU325" s="211" t="s">
        <v>79</v>
      </c>
      <c r="AY325" s="210" t="s">
        <v>187</v>
      </c>
      <c r="BK325" s="212">
        <f>SUM(BK326:BK591)</f>
        <v>0</v>
      </c>
    </row>
    <row r="326" s="2" customFormat="1" ht="16.5" customHeight="1">
      <c r="A326" s="41"/>
      <c r="B326" s="42"/>
      <c r="C326" s="215" t="s">
        <v>751</v>
      </c>
      <c r="D326" s="215" t="s">
        <v>190</v>
      </c>
      <c r="E326" s="216" t="s">
        <v>850</v>
      </c>
      <c r="F326" s="217" t="s">
        <v>851</v>
      </c>
      <c r="G326" s="218" t="s">
        <v>193</v>
      </c>
      <c r="H326" s="219">
        <v>38.215000000000003</v>
      </c>
      <c r="I326" s="220"/>
      <c r="J326" s="221">
        <f>ROUND(I326*H326,2)</f>
        <v>0</v>
      </c>
      <c r="K326" s="217" t="s">
        <v>194</v>
      </c>
      <c r="L326" s="47"/>
      <c r="M326" s="222" t="s">
        <v>19</v>
      </c>
      <c r="N326" s="223" t="s">
        <v>43</v>
      </c>
      <c r="O326" s="87"/>
      <c r="P326" s="224">
        <f>O326*H326</f>
        <v>0</v>
      </c>
      <c r="Q326" s="224">
        <v>0</v>
      </c>
      <c r="R326" s="224">
        <f>Q326*H326</f>
        <v>0</v>
      </c>
      <c r="S326" s="224">
        <v>3.0000000000000001E-05</v>
      </c>
      <c r="T326" s="225">
        <f>S326*H326</f>
        <v>0.00114645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6" t="s">
        <v>265</v>
      </c>
      <c r="AT326" s="226" t="s">
        <v>190</v>
      </c>
      <c r="AU326" s="226" t="s">
        <v>81</v>
      </c>
      <c r="AY326" s="20" t="s">
        <v>187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20" t="s">
        <v>79</v>
      </c>
      <c r="BK326" s="227">
        <f>ROUND(I326*H326,2)</f>
        <v>0</v>
      </c>
      <c r="BL326" s="20" t="s">
        <v>265</v>
      </c>
      <c r="BM326" s="226" t="s">
        <v>1435</v>
      </c>
    </row>
    <row r="327" s="2" customFormat="1">
      <c r="A327" s="41"/>
      <c r="B327" s="42"/>
      <c r="C327" s="43"/>
      <c r="D327" s="228" t="s">
        <v>197</v>
      </c>
      <c r="E327" s="43"/>
      <c r="F327" s="229" t="s">
        <v>853</v>
      </c>
      <c r="G327" s="43"/>
      <c r="H327" s="43"/>
      <c r="I327" s="230"/>
      <c r="J327" s="43"/>
      <c r="K327" s="43"/>
      <c r="L327" s="47"/>
      <c r="M327" s="231"/>
      <c r="N327" s="232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197</v>
      </c>
      <c r="AU327" s="20" t="s">
        <v>81</v>
      </c>
    </row>
    <row r="328" s="13" customFormat="1">
      <c r="A328" s="13"/>
      <c r="B328" s="233"/>
      <c r="C328" s="234"/>
      <c r="D328" s="235" t="s">
        <v>199</v>
      </c>
      <c r="E328" s="236" t="s">
        <v>19</v>
      </c>
      <c r="F328" s="237" t="s">
        <v>1436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199</v>
      </c>
      <c r="AU328" s="243" t="s">
        <v>81</v>
      </c>
      <c r="AV328" s="13" t="s">
        <v>79</v>
      </c>
      <c r="AW328" s="13" t="s">
        <v>33</v>
      </c>
      <c r="AX328" s="13" t="s">
        <v>72</v>
      </c>
      <c r="AY328" s="243" t="s">
        <v>187</v>
      </c>
    </row>
    <row r="329" s="13" customFormat="1">
      <c r="A329" s="13"/>
      <c r="B329" s="233"/>
      <c r="C329" s="234"/>
      <c r="D329" s="235" t="s">
        <v>199</v>
      </c>
      <c r="E329" s="236" t="s">
        <v>19</v>
      </c>
      <c r="F329" s="237" t="s">
        <v>519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199</v>
      </c>
      <c r="AU329" s="243" t="s">
        <v>81</v>
      </c>
      <c r="AV329" s="13" t="s">
        <v>79</v>
      </c>
      <c r="AW329" s="13" t="s">
        <v>33</v>
      </c>
      <c r="AX329" s="13" t="s">
        <v>72</v>
      </c>
      <c r="AY329" s="243" t="s">
        <v>187</v>
      </c>
    </row>
    <row r="330" s="13" customFormat="1">
      <c r="A330" s="13"/>
      <c r="B330" s="233"/>
      <c r="C330" s="234"/>
      <c r="D330" s="235" t="s">
        <v>199</v>
      </c>
      <c r="E330" s="236" t="s">
        <v>19</v>
      </c>
      <c r="F330" s="237" t="s">
        <v>855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199</v>
      </c>
      <c r="AU330" s="243" t="s">
        <v>81</v>
      </c>
      <c r="AV330" s="13" t="s">
        <v>79</v>
      </c>
      <c r="AW330" s="13" t="s">
        <v>33</v>
      </c>
      <c r="AX330" s="13" t="s">
        <v>72</v>
      </c>
      <c r="AY330" s="243" t="s">
        <v>187</v>
      </c>
    </row>
    <row r="331" s="13" customFormat="1">
      <c r="A331" s="13"/>
      <c r="B331" s="233"/>
      <c r="C331" s="234"/>
      <c r="D331" s="235" t="s">
        <v>199</v>
      </c>
      <c r="E331" s="236" t="s">
        <v>19</v>
      </c>
      <c r="F331" s="237" t="s">
        <v>856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199</v>
      </c>
      <c r="AU331" s="243" t="s">
        <v>81</v>
      </c>
      <c r="AV331" s="13" t="s">
        <v>79</v>
      </c>
      <c r="AW331" s="13" t="s">
        <v>33</v>
      </c>
      <c r="AX331" s="13" t="s">
        <v>72</v>
      </c>
      <c r="AY331" s="243" t="s">
        <v>187</v>
      </c>
    </row>
    <row r="332" s="14" customFormat="1">
      <c r="A332" s="14"/>
      <c r="B332" s="244"/>
      <c r="C332" s="245"/>
      <c r="D332" s="235" t="s">
        <v>199</v>
      </c>
      <c r="E332" s="246" t="s">
        <v>19</v>
      </c>
      <c r="F332" s="247" t="s">
        <v>1097</v>
      </c>
      <c r="G332" s="245"/>
      <c r="H332" s="248">
        <v>6.9749999999999996</v>
      </c>
      <c r="I332" s="249"/>
      <c r="J332" s="245"/>
      <c r="K332" s="245"/>
      <c r="L332" s="250"/>
      <c r="M332" s="251"/>
      <c r="N332" s="252"/>
      <c r="O332" s="252"/>
      <c r="P332" s="252"/>
      <c r="Q332" s="252"/>
      <c r="R332" s="252"/>
      <c r="S332" s="252"/>
      <c r="T332" s="253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4" t="s">
        <v>199</v>
      </c>
      <c r="AU332" s="254" t="s">
        <v>81</v>
      </c>
      <c r="AV332" s="14" t="s">
        <v>81</v>
      </c>
      <c r="AW332" s="14" t="s">
        <v>33</v>
      </c>
      <c r="AX332" s="14" t="s">
        <v>72</v>
      </c>
      <c r="AY332" s="254" t="s">
        <v>187</v>
      </c>
    </row>
    <row r="333" s="13" customFormat="1">
      <c r="A333" s="13"/>
      <c r="B333" s="233"/>
      <c r="C333" s="234"/>
      <c r="D333" s="235" t="s">
        <v>199</v>
      </c>
      <c r="E333" s="236" t="s">
        <v>19</v>
      </c>
      <c r="F333" s="237" t="s">
        <v>1437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199</v>
      </c>
      <c r="AU333" s="243" t="s">
        <v>81</v>
      </c>
      <c r="AV333" s="13" t="s">
        <v>79</v>
      </c>
      <c r="AW333" s="13" t="s">
        <v>33</v>
      </c>
      <c r="AX333" s="13" t="s">
        <v>72</v>
      </c>
      <c r="AY333" s="243" t="s">
        <v>187</v>
      </c>
    </row>
    <row r="334" s="13" customFormat="1">
      <c r="A334" s="13"/>
      <c r="B334" s="233"/>
      <c r="C334" s="234"/>
      <c r="D334" s="235" t="s">
        <v>199</v>
      </c>
      <c r="E334" s="236" t="s">
        <v>19</v>
      </c>
      <c r="F334" s="237" t="s">
        <v>519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199</v>
      </c>
      <c r="AU334" s="243" t="s">
        <v>81</v>
      </c>
      <c r="AV334" s="13" t="s">
        <v>79</v>
      </c>
      <c r="AW334" s="13" t="s">
        <v>33</v>
      </c>
      <c r="AX334" s="13" t="s">
        <v>72</v>
      </c>
      <c r="AY334" s="243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855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3" customFormat="1">
      <c r="A336" s="13"/>
      <c r="B336" s="233"/>
      <c r="C336" s="234"/>
      <c r="D336" s="235" t="s">
        <v>199</v>
      </c>
      <c r="E336" s="236" t="s">
        <v>19</v>
      </c>
      <c r="F336" s="237" t="s">
        <v>856</v>
      </c>
      <c r="G336" s="234"/>
      <c r="H336" s="236" t="s">
        <v>19</v>
      </c>
      <c r="I336" s="238"/>
      <c r="J336" s="234"/>
      <c r="K336" s="234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199</v>
      </c>
      <c r="AU336" s="243" t="s">
        <v>81</v>
      </c>
      <c r="AV336" s="13" t="s">
        <v>79</v>
      </c>
      <c r="AW336" s="13" t="s">
        <v>33</v>
      </c>
      <c r="AX336" s="13" t="s">
        <v>72</v>
      </c>
      <c r="AY336" s="243" t="s">
        <v>187</v>
      </c>
    </row>
    <row r="337" s="14" customFormat="1">
      <c r="A337" s="14"/>
      <c r="B337" s="244"/>
      <c r="C337" s="245"/>
      <c r="D337" s="235" t="s">
        <v>199</v>
      </c>
      <c r="E337" s="246" t="s">
        <v>19</v>
      </c>
      <c r="F337" s="247" t="s">
        <v>606</v>
      </c>
      <c r="G337" s="245"/>
      <c r="H337" s="248">
        <v>9.0739999999999998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199</v>
      </c>
      <c r="AU337" s="254" t="s">
        <v>81</v>
      </c>
      <c r="AV337" s="14" t="s">
        <v>81</v>
      </c>
      <c r="AW337" s="14" t="s">
        <v>33</v>
      </c>
      <c r="AX337" s="14" t="s">
        <v>72</v>
      </c>
      <c r="AY337" s="254" t="s">
        <v>187</v>
      </c>
    </row>
    <row r="338" s="13" customFormat="1">
      <c r="A338" s="13"/>
      <c r="B338" s="233"/>
      <c r="C338" s="234"/>
      <c r="D338" s="235" t="s">
        <v>199</v>
      </c>
      <c r="E338" s="236" t="s">
        <v>19</v>
      </c>
      <c r="F338" s="237" t="s">
        <v>1438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199</v>
      </c>
      <c r="AU338" s="243" t="s">
        <v>81</v>
      </c>
      <c r="AV338" s="13" t="s">
        <v>79</v>
      </c>
      <c r="AW338" s="13" t="s">
        <v>33</v>
      </c>
      <c r="AX338" s="13" t="s">
        <v>72</v>
      </c>
      <c r="AY338" s="243" t="s">
        <v>187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521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3" customFormat="1">
      <c r="A340" s="13"/>
      <c r="B340" s="233"/>
      <c r="C340" s="234"/>
      <c r="D340" s="235" t="s">
        <v>199</v>
      </c>
      <c r="E340" s="236" t="s">
        <v>19</v>
      </c>
      <c r="F340" s="237" t="s">
        <v>855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199</v>
      </c>
      <c r="AU340" s="243" t="s">
        <v>81</v>
      </c>
      <c r="AV340" s="13" t="s">
        <v>79</v>
      </c>
      <c r="AW340" s="13" t="s">
        <v>33</v>
      </c>
      <c r="AX340" s="13" t="s">
        <v>72</v>
      </c>
      <c r="AY340" s="243" t="s">
        <v>187</v>
      </c>
    </row>
    <row r="341" s="13" customFormat="1">
      <c r="A341" s="13"/>
      <c r="B341" s="233"/>
      <c r="C341" s="234"/>
      <c r="D341" s="235" t="s">
        <v>199</v>
      </c>
      <c r="E341" s="236" t="s">
        <v>19</v>
      </c>
      <c r="F341" s="237" t="s">
        <v>856</v>
      </c>
      <c r="G341" s="234"/>
      <c r="H341" s="236" t="s">
        <v>19</v>
      </c>
      <c r="I341" s="238"/>
      <c r="J341" s="234"/>
      <c r="K341" s="234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199</v>
      </c>
      <c r="AU341" s="243" t="s">
        <v>81</v>
      </c>
      <c r="AV341" s="13" t="s">
        <v>79</v>
      </c>
      <c r="AW341" s="13" t="s">
        <v>33</v>
      </c>
      <c r="AX341" s="13" t="s">
        <v>72</v>
      </c>
      <c r="AY341" s="243" t="s">
        <v>187</v>
      </c>
    </row>
    <row r="342" s="14" customFormat="1">
      <c r="A342" s="14"/>
      <c r="B342" s="244"/>
      <c r="C342" s="245"/>
      <c r="D342" s="235" t="s">
        <v>199</v>
      </c>
      <c r="E342" s="246" t="s">
        <v>19</v>
      </c>
      <c r="F342" s="247" t="s">
        <v>950</v>
      </c>
      <c r="G342" s="245"/>
      <c r="H342" s="248">
        <v>1.7250000000000001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199</v>
      </c>
      <c r="AU342" s="254" t="s">
        <v>81</v>
      </c>
      <c r="AV342" s="14" t="s">
        <v>81</v>
      </c>
      <c r="AW342" s="14" t="s">
        <v>33</v>
      </c>
      <c r="AX342" s="14" t="s">
        <v>72</v>
      </c>
      <c r="AY342" s="254" t="s">
        <v>187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1439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3" customFormat="1">
      <c r="A344" s="13"/>
      <c r="B344" s="233"/>
      <c r="C344" s="234"/>
      <c r="D344" s="235" t="s">
        <v>199</v>
      </c>
      <c r="E344" s="236" t="s">
        <v>19</v>
      </c>
      <c r="F344" s="237" t="s">
        <v>523</v>
      </c>
      <c r="G344" s="234"/>
      <c r="H344" s="236" t="s">
        <v>19</v>
      </c>
      <c r="I344" s="238"/>
      <c r="J344" s="234"/>
      <c r="K344" s="234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199</v>
      </c>
      <c r="AU344" s="243" t="s">
        <v>81</v>
      </c>
      <c r="AV344" s="13" t="s">
        <v>79</v>
      </c>
      <c r="AW344" s="13" t="s">
        <v>33</v>
      </c>
      <c r="AX344" s="13" t="s">
        <v>72</v>
      </c>
      <c r="AY344" s="243" t="s">
        <v>187</v>
      </c>
    </row>
    <row r="345" s="13" customFormat="1">
      <c r="A345" s="13"/>
      <c r="B345" s="233"/>
      <c r="C345" s="234"/>
      <c r="D345" s="235" t="s">
        <v>199</v>
      </c>
      <c r="E345" s="236" t="s">
        <v>19</v>
      </c>
      <c r="F345" s="237" t="s">
        <v>855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199</v>
      </c>
      <c r="AU345" s="243" t="s">
        <v>81</v>
      </c>
      <c r="AV345" s="13" t="s">
        <v>79</v>
      </c>
      <c r="AW345" s="13" t="s">
        <v>33</v>
      </c>
      <c r="AX345" s="13" t="s">
        <v>72</v>
      </c>
      <c r="AY345" s="243" t="s">
        <v>187</v>
      </c>
    </row>
    <row r="346" s="13" customFormat="1">
      <c r="A346" s="13"/>
      <c r="B346" s="233"/>
      <c r="C346" s="234"/>
      <c r="D346" s="235" t="s">
        <v>199</v>
      </c>
      <c r="E346" s="236" t="s">
        <v>19</v>
      </c>
      <c r="F346" s="237" t="s">
        <v>856</v>
      </c>
      <c r="G346" s="234"/>
      <c r="H346" s="236" t="s">
        <v>19</v>
      </c>
      <c r="I346" s="238"/>
      <c r="J346" s="234"/>
      <c r="K346" s="234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199</v>
      </c>
      <c r="AU346" s="243" t="s">
        <v>81</v>
      </c>
      <c r="AV346" s="13" t="s">
        <v>79</v>
      </c>
      <c r="AW346" s="13" t="s">
        <v>33</v>
      </c>
      <c r="AX346" s="13" t="s">
        <v>72</v>
      </c>
      <c r="AY346" s="243" t="s">
        <v>187</v>
      </c>
    </row>
    <row r="347" s="14" customFormat="1">
      <c r="A347" s="14"/>
      <c r="B347" s="244"/>
      <c r="C347" s="245"/>
      <c r="D347" s="235" t="s">
        <v>199</v>
      </c>
      <c r="E347" s="246" t="s">
        <v>19</v>
      </c>
      <c r="F347" s="247" t="s">
        <v>1135</v>
      </c>
      <c r="G347" s="245"/>
      <c r="H347" s="248">
        <v>8.9700000000000006</v>
      </c>
      <c r="I347" s="249"/>
      <c r="J347" s="245"/>
      <c r="K347" s="245"/>
      <c r="L347" s="250"/>
      <c r="M347" s="251"/>
      <c r="N347" s="252"/>
      <c r="O347" s="252"/>
      <c r="P347" s="252"/>
      <c r="Q347" s="252"/>
      <c r="R347" s="252"/>
      <c r="S347" s="252"/>
      <c r="T347" s="25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4" t="s">
        <v>199</v>
      </c>
      <c r="AU347" s="254" t="s">
        <v>81</v>
      </c>
      <c r="AV347" s="14" t="s">
        <v>81</v>
      </c>
      <c r="AW347" s="14" t="s">
        <v>33</v>
      </c>
      <c r="AX347" s="14" t="s">
        <v>72</v>
      </c>
      <c r="AY347" s="254" t="s">
        <v>187</v>
      </c>
    </row>
    <row r="348" s="13" customFormat="1">
      <c r="A348" s="13"/>
      <c r="B348" s="233"/>
      <c r="C348" s="234"/>
      <c r="D348" s="235" t="s">
        <v>199</v>
      </c>
      <c r="E348" s="236" t="s">
        <v>19</v>
      </c>
      <c r="F348" s="237" t="s">
        <v>1440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199</v>
      </c>
      <c r="AU348" s="243" t="s">
        <v>81</v>
      </c>
      <c r="AV348" s="13" t="s">
        <v>79</v>
      </c>
      <c r="AW348" s="13" t="s">
        <v>33</v>
      </c>
      <c r="AX348" s="13" t="s">
        <v>72</v>
      </c>
      <c r="AY348" s="243" t="s">
        <v>187</v>
      </c>
    </row>
    <row r="349" s="13" customFormat="1">
      <c r="A349" s="13"/>
      <c r="B349" s="233"/>
      <c r="C349" s="234"/>
      <c r="D349" s="235" t="s">
        <v>199</v>
      </c>
      <c r="E349" s="236" t="s">
        <v>19</v>
      </c>
      <c r="F349" s="237" t="s">
        <v>523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199</v>
      </c>
      <c r="AU349" s="243" t="s">
        <v>81</v>
      </c>
      <c r="AV349" s="13" t="s">
        <v>79</v>
      </c>
      <c r="AW349" s="13" t="s">
        <v>33</v>
      </c>
      <c r="AX349" s="13" t="s">
        <v>72</v>
      </c>
      <c r="AY349" s="243" t="s">
        <v>187</v>
      </c>
    </row>
    <row r="350" s="13" customFormat="1">
      <c r="A350" s="13"/>
      <c r="B350" s="233"/>
      <c r="C350" s="234"/>
      <c r="D350" s="235" t="s">
        <v>199</v>
      </c>
      <c r="E350" s="236" t="s">
        <v>19</v>
      </c>
      <c r="F350" s="237" t="s">
        <v>855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199</v>
      </c>
      <c r="AU350" s="243" t="s">
        <v>81</v>
      </c>
      <c r="AV350" s="13" t="s">
        <v>79</v>
      </c>
      <c r="AW350" s="13" t="s">
        <v>33</v>
      </c>
      <c r="AX350" s="13" t="s">
        <v>72</v>
      </c>
      <c r="AY350" s="243" t="s">
        <v>187</v>
      </c>
    </row>
    <row r="351" s="13" customFormat="1">
      <c r="A351" s="13"/>
      <c r="B351" s="233"/>
      <c r="C351" s="234"/>
      <c r="D351" s="235" t="s">
        <v>199</v>
      </c>
      <c r="E351" s="236" t="s">
        <v>19</v>
      </c>
      <c r="F351" s="237" t="s">
        <v>856</v>
      </c>
      <c r="G351" s="234"/>
      <c r="H351" s="236" t="s">
        <v>19</v>
      </c>
      <c r="I351" s="238"/>
      <c r="J351" s="234"/>
      <c r="K351" s="234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199</v>
      </c>
      <c r="AU351" s="243" t="s">
        <v>81</v>
      </c>
      <c r="AV351" s="13" t="s">
        <v>79</v>
      </c>
      <c r="AW351" s="13" t="s">
        <v>33</v>
      </c>
      <c r="AX351" s="13" t="s">
        <v>72</v>
      </c>
      <c r="AY351" s="243" t="s">
        <v>187</v>
      </c>
    </row>
    <row r="352" s="14" customFormat="1">
      <c r="A352" s="14"/>
      <c r="B352" s="244"/>
      <c r="C352" s="245"/>
      <c r="D352" s="235" t="s">
        <v>199</v>
      </c>
      <c r="E352" s="246" t="s">
        <v>19</v>
      </c>
      <c r="F352" s="247" t="s">
        <v>1137</v>
      </c>
      <c r="G352" s="245"/>
      <c r="H352" s="248">
        <v>11.471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199</v>
      </c>
      <c r="AU352" s="254" t="s">
        <v>81</v>
      </c>
      <c r="AV352" s="14" t="s">
        <v>81</v>
      </c>
      <c r="AW352" s="14" t="s">
        <v>33</v>
      </c>
      <c r="AX352" s="14" t="s">
        <v>72</v>
      </c>
      <c r="AY352" s="254" t="s">
        <v>187</v>
      </c>
    </row>
    <row r="353" s="15" customFormat="1">
      <c r="A353" s="15"/>
      <c r="B353" s="255"/>
      <c r="C353" s="256"/>
      <c r="D353" s="235" t="s">
        <v>199</v>
      </c>
      <c r="E353" s="257" t="s">
        <v>19</v>
      </c>
      <c r="F353" s="258" t="s">
        <v>210</v>
      </c>
      <c r="G353" s="256"/>
      <c r="H353" s="259">
        <v>38.215000000000003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5" t="s">
        <v>199</v>
      </c>
      <c r="AU353" s="265" t="s">
        <v>81</v>
      </c>
      <c r="AV353" s="15" t="s">
        <v>195</v>
      </c>
      <c r="AW353" s="15" t="s">
        <v>33</v>
      </c>
      <c r="AX353" s="15" t="s">
        <v>79</v>
      </c>
      <c r="AY353" s="265" t="s">
        <v>187</v>
      </c>
    </row>
    <row r="354" s="2" customFormat="1" ht="16.5" customHeight="1">
      <c r="A354" s="41"/>
      <c r="B354" s="42"/>
      <c r="C354" s="269" t="s">
        <v>761</v>
      </c>
      <c r="D354" s="269" t="s">
        <v>648</v>
      </c>
      <c r="E354" s="270" t="s">
        <v>863</v>
      </c>
      <c r="F354" s="271" t="s">
        <v>864</v>
      </c>
      <c r="G354" s="272" t="s">
        <v>193</v>
      </c>
      <c r="H354" s="273">
        <v>42.036999999999999</v>
      </c>
      <c r="I354" s="274"/>
      <c r="J354" s="275">
        <f>ROUND(I354*H354,2)</f>
        <v>0</v>
      </c>
      <c r="K354" s="271" t="s">
        <v>194</v>
      </c>
      <c r="L354" s="276"/>
      <c r="M354" s="277" t="s">
        <v>19</v>
      </c>
      <c r="N354" s="278" t="s">
        <v>43</v>
      </c>
      <c r="O354" s="87"/>
      <c r="P354" s="224">
        <f>O354*H354</f>
        <v>0</v>
      </c>
      <c r="Q354" s="224">
        <v>2.0000000000000002E-05</v>
      </c>
      <c r="R354" s="224">
        <f>Q354*H354</f>
        <v>0.00084074000000000009</v>
      </c>
      <c r="S354" s="224">
        <v>0</v>
      </c>
      <c r="T354" s="225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6" t="s">
        <v>745</v>
      </c>
      <c r="AT354" s="226" t="s">
        <v>648</v>
      </c>
      <c r="AU354" s="226" t="s">
        <v>81</v>
      </c>
      <c r="AY354" s="20" t="s">
        <v>187</v>
      </c>
      <c r="BE354" s="227">
        <f>IF(N354="základní",J354,0)</f>
        <v>0</v>
      </c>
      <c r="BF354" s="227">
        <f>IF(N354="snížená",J354,0)</f>
        <v>0</v>
      </c>
      <c r="BG354" s="227">
        <f>IF(N354="zákl. přenesená",J354,0)</f>
        <v>0</v>
      </c>
      <c r="BH354" s="227">
        <f>IF(N354="sníž. přenesená",J354,0)</f>
        <v>0</v>
      </c>
      <c r="BI354" s="227">
        <f>IF(N354="nulová",J354,0)</f>
        <v>0</v>
      </c>
      <c r="BJ354" s="20" t="s">
        <v>79</v>
      </c>
      <c r="BK354" s="227">
        <f>ROUND(I354*H354,2)</f>
        <v>0</v>
      </c>
      <c r="BL354" s="20" t="s">
        <v>265</v>
      </c>
      <c r="BM354" s="226" t="s">
        <v>1441</v>
      </c>
    </row>
    <row r="355" s="13" customFormat="1">
      <c r="A355" s="13"/>
      <c r="B355" s="233"/>
      <c r="C355" s="234"/>
      <c r="D355" s="235" t="s">
        <v>199</v>
      </c>
      <c r="E355" s="236" t="s">
        <v>19</v>
      </c>
      <c r="F355" s="237" t="s">
        <v>1436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199</v>
      </c>
      <c r="AU355" s="243" t="s">
        <v>81</v>
      </c>
      <c r="AV355" s="13" t="s">
        <v>79</v>
      </c>
      <c r="AW355" s="13" t="s">
        <v>33</v>
      </c>
      <c r="AX355" s="13" t="s">
        <v>72</v>
      </c>
      <c r="AY355" s="243" t="s">
        <v>187</v>
      </c>
    </row>
    <row r="356" s="13" customFormat="1">
      <c r="A356" s="13"/>
      <c r="B356" s="233"/>
      <c r="C356" s="234"/>
      <c r="D356" s="235" t="s">
        <v>199</v>
      </c>
      <c r="E356" s="236" t="s">
        <v>19</v>
      </c>
      <c r="F356" s="237" t="s">
        <v>519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199</v>
      </c>
      <c r="AU356" s="243" t="s">
        <v>81</v>
      </c>
      <c r="AV356" s="13" t="s">
        <v>79</v>
      </c>
      <c r="AW356" s="13" t="s">
        <v>33</v>
      </c>
      <c r="AX356" s="13" t="s">
        <v>72</v>
      </c>
      <c r="AY356" s="243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855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3" customFormat="1">
      <c r="A358" s="13"/>
      <c r="B358" s="233"/>
      <c r="C358" s="234"/>
      <c r="D358" s="235" t="s">
        <v>199</v>
      </c>
      <c r="E358" s="236" t="s">
        <v>19</v>
      </c>
      <c r="F358" s="237" t="s">
        <v>856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199</v>
      </c>
      <c r="AU358" s="243" t="s">
        <v>81</v>
      </c>
      <c r="AV358" s="13" t="s">
        <v>79</v>
      </c>
      <c r="AW358" s="13" t="s">
        <v>33</v>
      </c>
      <c r="AX358" s="13" t="s">
        <v>72</v>
      </c>
      <c r="AY358" s="243" t="s">
        <v>187</v>
      </c>
    </row>
    <row r="359" s="14" customFormat="1">
      <c r="A359" s="14"/>
      <c r="B359" s="244"/>
      <c r="C359" s="245"/>
      <c r="D359" s="235" t="s">
        <v>199</v>
      </c>
      <c r="E359" s="246" t="s">
        <v>19</v>
      </c>
      <c r="F359" s="247" t="s">
        <v>1097</v>
      </c>
      <c r="G359" s="245"/>
      <c r="H359" s="248">
        <v>6.9749999999999996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199</v>
      </c>
      <c r="AU359" s="254" t="s">
        <v>81</v>
      </c>
      <c r="AV359" s="14" t="s">
        <v>81</v>
      </c>
      <c r="AW359" s="14" t="s">
        <v>33</v>
      </c>
      <c r="AX359" s="14" t="s">
        <v>72</v>
      </c>
      <c r="AY359" s="254" t="s">
        <v>187</v>
      </c>
    </row>
    <row r="360" s="13" customFormat="1">
      <c r="A360" s="13"/>
      <c r="B360" s="233"/>
      <c r="C360" s="234"/>
      <c r="D360" s="235" t="s">
        <v>199</v>
      </c>
      <c r="E360" s="236" t="s">
        <v>19</v>
      </c>
      <c r="F360" s="237" t="s">
        <v>1437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199</v>
      </c>
      <c r="AU360" s="243" t="s">
        <v>81</v>
      </c>
      <c r="AV360" s="13" t="s">
        <v>79</v>
      </c>
      <c r="AW360" s="13" t="s">
        <v>33</v>
      </c>
      <c r="AX360" s="13" t="s">
        <v>72</v>
      </c>
      <c r="AY360" s="243" t="s">
        <v>187</v>
      </c>
    </row>
    <row r="361" s="13" customFormat="1">
      <c r="A361" s="13"/>
      <c r="B361" s="233"/>
      <c r="C361" s="234"/>
      <c r="D361" s="235" t="s">
        <v>199</v>
      </c>
      <c r="E361" s="236" t="s">
        <v>19</v>
      </c>
      <c r="F361" s="237" t="s">
        <v>519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199</v>
      </c>
      <c r="AU361" s="243" t="s">
        <v>81</v>
      </c>
      <c r="AV361" s="13" t="s">
        <v>79</v>
      </c>
      <c r="AW361" s="13" t="s">
        <v>33</v>
      </c>
      <c r="AX361" s="13" t="s">
        <v>72</v>
      </c>
      <c r="AY361" s="243" t="s">
        <v>187</v>
      </c>
    </row>
    <row r="362" s="13" customFormat="1">
      <c r="A362" s="13"/>
      <c r="B362" s="233"/>
      <c r="C362" s="234"/>
      <c r="D362" s="235" t="s">
        <v>199</v>
      </c>
      <c r="E362" s="236" t="s">
        <v>19</v>
      </c>
      <c r="F362" s="237" t="s">
        <v>855</v>
      </c>
      <c r="G362" s="234"/>
      <c r="H362" s="236" t="s">
        <v>19</v>
      </c>
      <c r="I362" s="238"/>
      <c r="J362" s="234"/>
      <c r="K362" s="234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199</v>
      </c>
      <c r="AU362" s="243" t="s">
        <v>81</v>
      </c>
      <c r="AV362" s="13" t="s">
        <v>79</v>
      </c>
      <c r="AW362" s="13" t="s">
        <v>33</v>
      </c>
      <c r="AX362" s="13" t="s">
        <v>72</v>
      </c>
      <c r="AY362" s="243" t="s">
        <v>187</v>
      </c>
    </row>
    <row r="363" s="13" customFormat="1">
      <c r="A363" s="13"/>
      <c r="B363" s="233"/>
      <c r="C363" s="234"/>
      <c r="D363" s="235" t="s">
        <v>199</v>
      </c>
      <c r="E363" s="236" t="s">
        <v>19</v>
      </c>
      <c r="F363" s="237" t="s">
        <v>856</v>
      </c>
      <c r="G363" s="234"/>
      <c r="H363" s="236" t="s">
        <v>19</v>
      </c>
      <c r="I363" s="238"/>
      <c r="J363" s="234"/>
      <c r="K363" s="234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199</v>
      </c>
      <c r="AU363" s="243" t="s">
        <v>81</v>
      </c>
      <c r="AV363" s="13" t="s">
        <v>79</v>
      </c>
      <c r="AW363" s="13" t="s">
        <v>33</v>
      </c>
      <c r="AX363" s="13" t="s">
        <v>72</v>
      </c>
      <c r="AY363" s="243" t="s">
        <v>187</v>
      </c>
    </row>
    <row r="364" s="14" customFormat="1">
      <c r="A364" s="14"/>
      <c r="B364" s="244"/>
      <c r="C364" s="245"/>
      <c r="D364" s="235" t="s">
        <v>199</v>
      </c>
      <c r="E364" s="246" t="s">
        <v>19</v>
      </c>
      <c r="F364" s="247" t="s">
        <v>606</v>
      </c>
      <c r="G364" s="245"/>
      <c r="H364" s="248">
        <v>9.0739999999999998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199</v>
      </c>
      <c r="AU364" s="254" t="s">
        <v>81</v>
      </c>
      <c r="AV364" s="14" t="s">
        <v>81</v>
      </c>
      <c r="AW364" s="14" t="s">
        <v>33</v>
      </c>
      <c r="AX364" s="14" t="s">
        <v>72</v>
      </c>
      <c r="AY364" s="254" t="s">
        <v>187</v>
      </c>
    </row>
    <row r="365" s="13" customFormat="1">
      <c r="A365" s="13"/>
      <c r="B365" s="233"/>
      <c r="C365" s="234"/>
      <c r="D365" s="235" t="s">
        <v>199</v>
      </c>
      <c r="E365" s="236" t="s">
        <v>19</v>
      </c>
      <c r="F365" s="237" t="s">
        <v>1438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199</v>
      </c>
      <c r="AU365" s="243" t="s">
        <v>81</v>
      </c>
      <c r="AV365" s="13" t="s">
        <v>79</v>
      </c>
      <c r="AW365" s="13" t="s">
        <v>33</v>
      </c>
      <c r="AX365" s="13" t="s">
        <v>72</v>
      </c>
      <c r="AY365" s="243" t="s">
        <v>187</v>
      </c>
    </row>
    <row r="366" s="13" customFormat="1">
      <c r="A366" s="13"/>
      <c r="B366" s="233"/>
      <c r="C366" s="234"/>
      <c r="D366" s="235" t="s">
        <v>199</v>
      </c>
      <c r="E366" s="236" t="s">
        <v>19</v>
      </c>
      <c r="F366" s="237" t="s">
        <v>521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199</v>
      </c>
      <c r="AU366" s="243" t="s">
        <v>81</v>
      </c>
      <c r="AV366" s="13" t="s">
        <v>79</v>
      </c>
      <c r="AW366" s="13" t="s">
        <v>33</v>
      </c>
      <c r="AX366" s="13" t="s">
        <v>72</v>
      </c>
      <c r="AY366" s="243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855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3" customFormat="1">
      <c r="A368" s="13"/>
      <c r="B368" s="233"/>
      <c r="C368" s="234"/>
      <c r="D368" s="235" t="s">
        <v>199</v>
      </c>
      <c r="E368" s="236" t="s">
        <v>19</v>
      </c>
      <c r="F368" s="237" t="s">
        <v>856</v>
      </c>
      <c r="G368" s="234"/>
      <c r="H368" s="236" t="s">
        <v>19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199</v>
      </c>
      <c r="AU368" s="243" t="s">
        <v>81</v>
      </c>
      <c r="AV368" s="13" t="s">
        <v>79</v>
      </c>
      <c r="AW368" s="13" t="s">
        <v>33</v>
      </c>
      <c r="AX368" s="13" t="s">
        <v>72</v>
      </c>
      <c r="AY368" s="243" t="s">
        <v>187</v>
      </c>
    </row>
    <row r="369" s="14" customFormat="1">
      <c r="A369" s="14"/>
      <c r="B369" s="244"/>
      <c r="C369" s="245"/>
      <c r="D369" s="235" t="s">
        <v>199</v>
      </c>
      <c r="E369" s="246" t="s">
        <v>19</v>
      </c>
      <c r="F369" s="247" t="s">
        <v>950</v>
      </c>
      <c r="G369" s="245"/>
      <c r="H369" s="248">
        <v>1.7250000000000001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199</v>
      </c>
      <c r="AU369" s="254" t="s">
        <v>81</v>
      </c>
      <c r="AV369" s="14" t="s">
        <v>81</v>
      </c>
      <c r="AW369" s="14" t="s">
        <v>33</v>
      </c>
      <c r="AX369" s="14" t="s">
        <v>72</v>
      </c>
      <c r="AY369" s="254" t="s">
        <v>187</v>
      </c>
    </row>
    <row r="370" s="13" customFormat="1">
      <c r="A370" s="13"/>
      <c r="B370" s="233"/>
      <c r="C370" s="234"/>
      <c r="D370" s="235" t="s">
        <v>199</v>
      </c>
      <c r="E370" s="236" t="s">
        <v>19</v>
      </c>
      <c r="F370" s="237" t="s">
        <v>1439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199</v>
      </c>
      <c r="AU370" s="243" t="s">
        <v>81</v>
      </c>
      <c r="AV370" s="13" t="s">
        <v>79</v>
      </c>
      <c r="AW370" s="13" t="s">
        <v>33</v>
      </c>
      <c r="AX370" s="13" t="s">
        <v>72</v>
      </c>
      <c r="AY370" s="243" t="s">
        <v>187</v>
      </c>
    </row>
    <row r="371" s="13" customFormat="1">
      <c r="A371" s="13"/>
      <c r="B371" s="233"/>
      <c r="C371" s="234"/>
      <c r="D371" s="235" t="s">
        <v>199</v>
      </c>
      <c r="E371" s="236" t="s">
        <v>19</v>
      </c>
      <c r="F371" s="237" t="s">
        <v>523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199</v>
      </c>
      <c r="AU371" s="243" t="s">
        <v>81</v>
      </c>
      <c r="AV371" s="13" t="s">
        <v>79</v>
      </c>
      <c r="AW371" s="13" t="s">
        <v>33</v>
      </c>
      <c r="AX371" s="13" t="s">
        <v>72</v>
      </c>
      <c r="AY371" s="243" t="s">
        <v>187</v>
      </c>
    </row>
    <row r="372" s="13" customFormat="1">
      <c r="A372" s="13"/>
      <c r="B372" s="233"/>
      <c r="C372" s="234"/>
      <c r="D372" s="235" t="s">
        <v>199</v>
      </c>
      <c r="E372" s="236" t="s">
        <v>19</v>
      </c>
      <c r="F372" s="237" t="s">
        <v>855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199</v>
      </c>
      <c r="AU372" s="243" t="s">
        <v>81</v>
      </c>
      <c r="AV372" s="13" t="s">
        <v>79</v>
      </c>
      <c r="AW372" s="13" t="s">
        <v>33</v>
      </c>
      <c r="AX372" s="13" t="s">
        <v>72</v>
      </c>
      <c r="AY372" s="243" t="s">
        <v>187</v>
      </c>
    </row>
    <row r="373" s="13" customFormat="1">
      <c r="A373" s="13"/>
      <c r="B373" s="233"/>
      <c r="C373" s="234"/>
      <c r="D373" s="235" t="s">
        <v>199</v>
      </c>
      <c r="E373" s="236" t="s">
        <v>19</v>
      </c>
      <c r="F373" s="237" t="s">
        <v>856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199</v>
      </c>
      <c r="AU373" s="243" t="s">
        <v>81</v>
      </c>
      <c r="AV373" s="13" t="s">
        <v>79</v>
      </c>
      <c r="AW373" s="13" t="s">
        <v>33</v>
      </c>
      <c r="AX373" s="13" t="s">
        <v>72</v>
      </c>
      <c r="AY373" s="243" t="s">
        <v>187</v>
      </c>
    </row>
    <row r="374" s="14" customFormat="1">
      <c r="A374" s="14"/>
      <c r="B374" s="244"/>
      <c r="C374" s="245"/>
      <c r="D374" s="235" t="s">
        <v>199</v>
      </c>
      <c r="E374" s="246" t="s">
        <v>19</v>
      </c>
      <c r="F374" s="247" t="s">
        <v>1135</v>
      </c>
      <c r="G374" s="245"/>
      <c r="H374" s="248">
        <v>8.9700000000000006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199</v>
      </c>
      <c r="AU374" s="254" t="s">
        <v>81</v>
      </c>
      <c r="AV374" s="14" t="s">
        <v>81</v>
      </c>
      <c r="AW374" s="14" t="s">
        <v>33</v>
      </c>
      <c r="AX374" s="14" t="s">
        <v>72</v>
      </c>
      <c r="AY374" s="254" t="s">
        <v>187</v>
      </c>
    </row>
    <row r="375" s="13" customFormat="1">
      <c r="A375" s="13"/>
      <c r="B375" s="233"/>
      <c r="C375" s="234"/>
      <c r="D375" s="235" t="s">
        <v>199</v>
      </c>
      <c r="E375" s="236" t="s">
        <v>19</v>
      </c>
      <c r="F375" s="237" t="s">
        <v>1440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199</v>
      </c>
      <c r="AU375" s="243" t="s">
        <v>81</v>
      </c>
      <c r="AV375" s="13" t="s">
        <v>79</v>
      </c>
      <c r="AW375" s="13" t="s">
        <v>33</v>
      </c>
      <c r="AX375" s="13" t="s">
        <v>72</v>
      </c>
      <c r="AY375" s="243" t="s">
        <v>187</v>
      </c>
    </row>
    <row r="376" s="13" customFormat="1">
      <c r="A376" s="13"/>
      <c r="B376" s="233"/>
      <c r="C376" s="234"/>
      <c r="D376" s="235" t="s">
        <v>199</v>
      </c>
      <c r="E376" s="236" t="s">
        <v>19</v>
      </c>
      <c r="F376" s="237" t="s">
        <v>523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199</v>
      </c>
      <c r="AU376" s="243" t="s">
        <v>81</v>
      </c>
      <c r="AV376" s="13" t="s">
        <v>79</v>
      </c>
      <c r="AW376" s="13" t="s">
        <v>33</v>
      </c>
      <c r="AX376" s="13" t="s">
        <v>72</v>
      </c>
      <c r="AY376" s="243" t="s">
        <v>187</v>
      </c>
    </row>
    <row r="377" s="13" customFormat="1">
      <c r="A377" s="13"/>
      <c r="B377" s="233"/>
      <c r="C377" s="234"/>
      <c r="D377" s="235" t="s">
        <v>199</v>
      </c>
      <c r="E377" s="236" t="s">
        <v>19</v>
      </c>
      <c r="F377" s="237" t="s">
        <v>855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199</v>
      </c>
      <c r="AU377" s="243" t="s">
        <v>81</v>
      </c>
      <c r="AV377" s="13" t="s">
        <v>79</v>
      </c>
      <c r="AW377" s="13" t="s">
        <v>33</v>
      </c>
      <c r="AX377" s="13" t="s">
        <v>72</v>
      </c>
      <c r="AY377" s="243" t="s">
        <v>187</v>
      </c>
    </row>
    <row r="378" s="13" customFormat="1">
      <c r="A378" s="13"/>
      <c r="B378" s="233"/>
      <c r="C378" s="234"/>
      <c r="D378" s="235" t="s">
        <v>199</v>
      </c>
      <c r="E378" s="236" t="s">
        <v>19</v>
      </c>
      <c r="F378" s="237" t="s">
        <v>856</v>
      </c>
      <c r="G378" s="234"/>
      <c r="H378" s="236" t="s">
        <v>19</v>
      </c>
      <c r="I378" s="238"/>
      <c r="J378" s="234"/>
      <c r="K378" s="234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199</v>
      </c>
      <c r="AU378" s="243" t="s">
        <v>81</v>
      </c>
      <c r="AV378" s="13" t="s">
        <v>79</v>
      </c>
      <c r="AW378" s="13" t="s">
        <v>33</v>
      </c>
      <c r="AX378" s="13" t="s">
        <v>72</v>
      </c>
      <c r="AY378" s="243" t="s">
        <v>187</v>
      </c>
    </row>
    <row r="379" s="14" customFormat="1">
      <c r="A379" s="14"/>
      <c r="B379" s="244"/>
      <c r="C379" s="245"/>
      <c r="D379" s="235" t="s">
        <v>199</v>
      </c>
      <c r="E379" s="246" t="s">
        <v>19</v>
      </c>
      <c r="F379" s="247" t="s">
        <v>1137</v>
      </c>
      <c r="G379" s="245"/>
      <c r="H379" s="248">
        <v>11.471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199</v>
      </c>
      <c r="AU379" s="254" t="s">
        <v>81</v>
      </c>
      <c r="AV379" s="14" t="s">
        <v>81</v>
      </c>
      <c r="AW379" s="14" t="s">
        <v>33</v>
      </c>
      <c r="AX379" s="14" t="s">
        <v>72</v>
      </c>
      <c r="AY379" s="254" t="s">
        <v>187</v>
      </c>
    </row>
    <row r="380" s="15" customFormat="1">
      <c r="A380" s="15"/>
      <c r="B380" s="255"/>
      <c r="C380" s="256"/>
      <c r="D380" s="235" t="s">
        <v>199</v>
      </c>
      <c r="E380" s="257" t="s">
        <v>19</v>
      </c>
      <c r="F380" s="258" t="s">
        <v>210</v>
      </c>
      <c r="G380" s="256"/>
      <c r="H380" s="259">
        <v>38.215000000000003</v>
      </c>
      <c r="I380" s="260"/>
      <c r="J380" s="256"/>
      <c r="K380" s="256"/>
      <c r="L380" s="261"/>
      <c r="M380" s="262"/>
      <c r="N380" s="263"/>
      <c r="O380" s="263"/>
      <c r="P380" s="263"/>
      <c r="Q380" s="263"/>
      <c r="R380" s="263"/>
      <c r="S380" s="263"/>
      <c r="T380" s="264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5" t="s">
        <v>199</v>
      </c>
      <c r="AU380" s="265" t="s">
        <v>81</v>
      </c>
      <c r="AV380" s="15" t="s">
        <v>195</v>
      </c>
      <c r="AW380" s="15" t="s">
        <v>33</v>
      </c>
      <c r="AX380" s="15" t="s">
        <v>79</v>
      </c>
      <c r="AY380" s="265" t="s">
        <v>187</v>
      </c>
    </row>
    <row r="381" s="14" customFormat="1">
      <c r="A381" s="14"/>
      <c r="B381" s="244"/>
      <c r="C381" s="245"/>
      <c r="D381" s="235" t="s">
        <v>199</v>
      </c>
      <c r="E381" s="245"/>
      <c r="F381" s="247" t="s">
        <v>1139</v>
      </c>
      <c r="G381" s="245"/>
      <c r="H381" s="248">
        <v>42.036999999999999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199</v>
      </c>
      <c r="AU381" s="254" t="s">
        <v>81</v>
      </c>
      <c r="AV381" s="14" t="s">
        <v>81</v>
      </c>
      <c r="AW381" s="14" t="s">
        <v>4</v>
      </c>
      <c r="AX381" s="14" t="s">
        <v>79</v>
      </c>
      <c r="AY381" s="254" t="s">
        <v>187</v>
      </c>
    </row>
    <row r="382" s="2" customFormat="1" ht="24.15" customHeight="1">
      <c r="A382" s="41"/>
      <c r="B382" s="42"/>
      <c r="C382" s="215" t="s">
        <v>7</v>
      </c>
      <c r="D382" s="215" t="s">
        <v>190</v>
      </c>
      <c r="E382" s="216" t="s">
        <v>868</v>
      </c>
      <c r="F382" s="217" t="s">
        <v>869</v>
      </c>
      <c r="G382" s="218" t="s">
        <v>193</v>
      </c>
      <c r="H382" s="219">
        <v>12.57</v>
      </c>
      <c r="I382" s="220"/>
      <c r="J382" s="221">
        <f>ROUND(I382*H382,2)</f>
        <v>0</v>
      </c>
      <c r="K382" s="217" t="s">
        <v>194</v>
      </c>
      <c r="L382" s="47"/>
      <c r="M382" s="222" t="s">
        <v>19</v>
      </c>
      <c r="N382" s="223" t="s">
        <v>43</v>
      </c>
      <c r="O382" s="87"/>
      <c r="P382" s="224">
        <f>O382*H382</f>
        <v>0</v>
      </c>
      <c r="Q382" s="224">
        <v>0</v>
      </c>
      <c r="R382" s="224">
        <f>Q382*H382</f>
        <v>0</v>
      </c>
      <c r="S382" s="224">
        <v>3.0000000000000001E-05</v>
      </c>
      <c r="T382" s="225">
        <f>S382*H382</f>
        <v>0.0003771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6" t="s">
        <v>265</v>
      </c>
      <c r="AT382" s="226" t="s">
        <v>190</v>
      </c>
      <c r="AU382" s="226" t="s">
        <v>81</v>
      </c>
      <c r="AY382" s="20" t="s">
        <v>187</v>
      </c>
      <c r="BE382" s="227">
        <f>IF(N382="základní",J382,0)</f>
        <v>0</v>
      </c>
      <c r="BF382" s="227">
        <f>IF(N382="snížená",J382,0)</f>
        <v>0</v>
      </c>
      <c r="BG382" s="227">
        <f>IF(N382="zákl. přenesená",J382,0)</f>
        <v>0</v>
      </c>
      <c r="BH382" s="227">
        <f>IF(N382="sníž. přenesená",J382,0)</f>
        <v>0</v>
      </c>
      <c r="BI382" s="227">
        <f>IF(N382="nulová",J382,0)</f>
        <v>0</v>
      </c>
      <c r="BJ382" s="20" t="s">
        <v>79</v>
      </c>
      <c r="BK382" s="227">
        <f>ROUND(I382*H382,2)</f>
        <v>0</v>
      </c>
      <c r="BL382" s="20" t="s">
        <v>265</v>
      </c>
      <c r="BM382" s="226" t="s">
        <v>1442</v>
      </c>
    </row>
    <row r="383" s="2" customFormat="1">
      <c r="A383" s="41"/>
      <c r="B383" s="42"/>
      <c r="C383" s="43"/>
      <c r="D383" s="228" t="s">
        <v>197</v>
      </c>
      <c r="E383" s="43"/>
      <c r="F383" s="229" t="s">
        <v>871</v>
      </c>
      <c r="G383" s="43"/>
      <c r="H383" s="43"/>
      <c r="I383" s="230"/>
      <c r="J383" s="43"/>
      <c r="K383" s="43"/>
      <c r="L383" s="47"/>
      <c r="M383" s="231"/>
      <c r="N383" s="232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197</v>
      </c>
      <c r="AU383" s="20" t="s">
        <v>81</v>
      </c>
    </row>
    <row r="384" s="13" customFormat="1">
      <c r="A384" s="13"/>
      <c r="B384" s="233"/>
      <c r="C384" s="234"/>
      <c r="D384" s="235" t="s">
        <v>199</v>
      </c>
      <c r="E384" s="236" t="s">
        <v>19</v>
      </c>
      <c r="F384" s="237" t="s">
        <v>1443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199</v>
      </c>
      <c r="AU384" s="243" t="s">
        <v>81</v>
      </c>
      <c r="AV384" s="13" t="s">
        <v>79</v>
      </c>
      <c r="AW384" s="13" t="s">
        <v>33</v>
      </c>
      <c r="AX384" s="13" t="s">
        <v>72</v>
      </c>
      <c r="AY384" s="243" t="s">
        <v>187</v>
      </c>
    </row>
    <row r="385" s="13" customFormat="1">
      <c r="A385" s="13"/>
      <c r="B385" s="233"/>
      <c r="C385" s="234"/>
      <c r="D385" s="235" t="s">
        <v>199</v>
      </c>
      <c r="E385" s="236" t="s">
        <v>19</v>
      </c>
      <c r="F385" s="237" t="s">
        <v>519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199</v>
      </c>
      <c r="AU385" s="243" t="s">
        <v>81</v>
      </c>
      <c r="AV385" s="13" t="s">
        <v>79</v>
      </c>
      <c r="AW385" s="13" t="s">
        <v>33</v>
      </c>
      <c r="AX385" s="13" t="s">
        <v>72</v>
      </c>
      <c r="AY385" s="243" t="s">
        <v>187</v>
      </c>
    </row>
    <row r="386" s="13" customFormat="1">
      <c r="A386" s="13"/>
      <c r="B386" s="233"/>
      <c r="C386" s="234"/>
      <c r="D386" s="235" t="s">
        <v>199</v>
      </c>
      <c r="E386" s="236" t="s">
        <v>19</v>
      </c>
      <c r="F386" s="237" t="s">
        <v>855</v>
      </c>
      <c r="G386" s="234"/>
      <c r="H386" s="236" t="s">
        <v>19</v>
      </c>
      <c r="I386" s="238"/>
      <c r="J386" s="234"/>
      <c r="K386" s="234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199</v>
      </c>
      <c r="AU386" s="243" t="s">
        <v>81</v>
      </c>
      <c r="AV386" s="13" t="s">
        <v>79</v>
      </c>
      <c r="AW386" s="13" t="s">
        <v>33</v>
      </c>
      <c r="AX386" s="13" t="s">
        <v>72</v>
      </c>
      <c r="AY386" s="243" t="s">
        <v>187</v>
      </c>
    </row>
    <row r="387" s="13" customFormat="1">
      <c r="A387" s="13"/>
      <c r="B387" s="233"/>
      <c r="C387" s="234"/>
      <c r="D387" s="235" t="s">
        <v>199</v>
      </c>
      <c r="E387" s="236" t="s">
        <v>19</v>
      </c>
      <c r="F387" s="237" t="s">
        <v>1142</v>
      </c>
      <c r="G387" s="234"/>
      <c r="H387" s="236" t="s">
        <v>19</v>
      </c>
      <c r="I387" s="238"/>
      <c r="J387" s="234"/>
      <c r="K387" s="234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199</v>
      </c>
      <c r="AU387" s="243" t="s">
        <v>81</v>
      </c>
      <c r="AV387" s="13" t="s">
        <v>79</v>
      </c>
      <c r="AW387" s="13" t="s">
        <v>33</v>
      </c>
      <c r="AX387" s="13" t="s">
        <v>72</v>
      </c>
      <c r="AY387" s="243" t="s">
        <v>187</v>
      </c>
    </row>
    <row r="388" s="14" customFormat="1">
      <c r="A388" s="14"/>
      <c r="B388" s="244"/>
      <c r="C388" s="245"/>
      <c r="D388" s="235" t="s">
        <v>199</v>
      </c>
      <c r="E388" s="246" t="s">
        <v>19</v>
      </c>
      <c r="F388" s="247" t="s">
        <v>1143</v>
      </c>
      <c r="G388" s="245"/>
      <c r="H388" s="248">
        <v>1.44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199</v>
      </c>
      <c r="AU388" s="254" t="s">
        <v>81</v>
      </c>
      <c r="AV388" s="14" t="s">
        <v>81</v>
      </c>
      <c r="AW388" s="14" t="s">
        <v>33</v>
      </c>
      <c r="AX388" s="14" t="s">
        <v>72</v>
      </c>
      <c r="AY388" s="254" t="s">
        <v>187</v>
      </c>
    </row>
    <row r="389" s="13" customFormat="1">
      <c r="A389" s="13"/>
      <c r="B389" s="233"/>
      <c r="C389" s="234"/>
      <c r="D389" s="235" t="s">
        <v>199</v>
      </c>
      <c r="E389" s="236" t="s">
        <v>19</v>
      </c>
      <c r="F389" s="237" t="s">
        <v>1444</v>
      </c>
      <c r="G389" s="234"/>
      <c r="H389" s="236" t="s">
        <v>19</v>
      </c>
      <c r="I389" s="238"/>
      <c r="J389" s="234"/>
      <c r="K389" s="234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199</v>
      </c>
      <c r="AU389" s="243" t="s">
        <v>81</v>
      </c>
      <c r="AV389" s="13" t="s">
        <v>79</v>
      </c>
      <c r="AW389" s="13" t="s">
        <v>33</v>
      </c>
      <c r="AX389" s="13" t="s">
        <v>72</v>
      </c>
      <c r="AY389" s="243" t="s">
        <v>187</v>
      </c>
    </row>
    <row r="390" s="13" customFormat="1">
      <c r="A390" s="13"/>
      <c r="B390" s="233"/>
      <c r="C390" s="234"/>
      <c r="D390" s="235" t="s">
        <v>199</v>
      </c>
      <c r="E390" s="236" t="s">
        <v>19</v>
      </c>
      <c r="F390" s="237" t="s">
        <v>523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199</v>
      </c>
      <c r="AU390" s="243" t="s">
        <v>81</v>
      </c>
      <c r="AV390" s="13" t="s">
        <v>79</v>
      </c>
      <c r="AW390" s="13" t="s">
        <v>33</v>
      </c>
      <c r="AX390" s="13" t="s">
        <v>72</v>
      </c>
      <c r="AY390" s="243" t="s">
        <v>187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855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3" customFormat="1">
      <c r="A392" s="13"/>
      <c r="B392" s="233"/>
      <c r="C392" s="234"/>
      <c r="D392" s="235" t="s">
        <v>199</v>
      </c>
      <c r="E392" s="236" t="s">
        <v>19</v>
      </c>
      <c r="F392" s="237" t="s">
        <v>1142</v>
      </c>
      <c r="G392" s="234"/>
      <c r="H392" s="236" t="s">
        <v>19</v>
      </c>
      <c r="I392" s="238"/>
      <c r="J392" s="234"/>
      <c r="K392" s="234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199</v>
      </c>
      <c r="AU392" s="243" t="s">
        <v>81</v>
      </c>
      <c r="AV392" s="13" t="s">
        <v>79</v>
      </c>
      <c r="AW392" s="13" t="s">
        <v>33</v>
      </c>
      <c r="AX392" s="13" t="s">
        <v>72</v>
      </c>
      <c r="AY392" s="243" t="s">
        <v>187</v>
      </c>
    </row>
    <row r="393" s="14" customFormat="1">
      <c r="A393" s="14"/>
      <c r="B393" s="244"/>
      <c r="C393" s="245"/>
      <c r="D393" s="235" t="s">
        <v>199</v>
      </c>
      <c r="E393" s="246" t="s">
        <v>19</v>
      </c>
      <c r="F393" s="247" t="s">
        <v>1143</v>
      </c>
      <c r="G393" s="245"/>
      <c r="H393" s="248">
        <v>1.44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199</v>
      </c>
      <c r="AU393" s="254" t="s">
        <v>81</v>
      </c>
      <c r="AV393" s="14" t="s">
        <v>81</v>
      </c>
      <c r="AW393" s="14" t="s">
        <v>33</v>
      </c>
      <c r="AX393" s="14" t="s">
        <v>72</v>
      </c>
      <c r="AY393" s="254" t="s">
        <v>187</v>
      </c>
    </row>
    <row r="394" s="16" customFormat="1">
      <c r="A394" s="16"/>
      <c r="B394" s="279"/>
      <c r="C394" s="280"/>
      <c r="D394" s="235" t="s">
        <v>199</v>
      </c>
      <c r="E394" s="281" t="s">
        <v>19</v>
      </c>
      <c r="F394" s="282" t="s">
        <v>763</v>
      </c>
      <c r="G394" s="280"/>
      <c r="H394" s="283">
        <v>2.8799999999999999</v>
      </c>
      <c r="I394" s="284"/>
      <c r="J394" s="280"/>
      <c r="K394" s="280"/>
      <c r="L394" s="285"/>
      <c r="M394" s="286"/>
      <c r="N394" s="287"/>
      <c r="O394" s="287"/>
      <c r="P394" s="287"/>
      <c r="Q394" s="287"/>
      <c r="R394" s="287"/>
      <c r="S394" s="287"/>
      <c r="T394" s="288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T394" s="289" t="s">
        <v>199</v>
      </c>
      <c r="AU394" s="289" t="s">
        <v>81</v>
      </c>
      <c r="AV394" s="16" t="s">
        <v>230</v>
      </c>
      <c r="AW394" s="16" t="s">
        <v>33</v>
      </c>
      <c r="AX394" s="16" t="s">
        <v>72</v>
      </c>
      <c r="AY394" s="289" t="s">
        <v>187</v>
      </c>
    </row>
    <row r="395" s="13" customFormat="1">
      <c r="A395" s="13"/>
      <c r="B395" s="233"/>
      <c r="C395" s="234"/>
      <c r="D395" s="235" t="s">
        <v>199</v>
      </c>
      <c r="E395" s="236" t="s">
        <v>19</v>
      </c>
      <c r="F395" s="237" t="s">
        <v>1445</v>
      </c>
      <c r="G395" s="234"/>
      <c r="H395" s="236" t="s">
        <v>19</v>
      </c>
      <c r="I395" s="238"/>
      <c r="J395" s="234"/>
      <c r="K395" s="234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199</v>
      </c>
      <c r="AU395" s="243" t="s">
        <v>81</v>
      </c>
      <c r="AV395" s="13" t="s">
        <v>79</v>
      </c>
      <c r="AW395" s="13" t="s">
        <v>33</v>
      </c>
      <c r="AX395" s="13" t="s">
        <v>72</v>
      </c>
      <c r="AY395" s="243" t="s">
        <v>187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519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3" customFormat="1">
      <c r="A397" s="13"/>
      <c r="B397" s="233"/>
      <c r="C397" s="234"/>
      <c r="D397" s="235" t="s">
        <v>199</v>
      </c>
      <c r="E397" s="236" t="s">
        <v>19</v>
      </c>
      <c r="F397" s="237" t="s">
        <v>855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199</v>
      </c>
      <c r="AU397" s="243" t="s">
        <v>81</v>
      </c>
      <c r="AV397" s="13" t="s">
        <v>79</v>
      </c>
      <c r="AW397" s="13" t="s">
        <v>33</v>
      </c>
      <c r="AX397" s="13" t="s">
        <v>72</v>
      </c>
      <c r="AY397" s="243" t="s">
        <v>187</v>
      </c>
    </row>
    <row r="398" s="13" customFormat="1">
      <c r="A398" s="13"/>
      <c r="B398" s="233"/>
      <c r="C398" s="234"/>
      <c r="D398" s="235" t="s">
        <v>199</v>
      </c>
      <c r="E398" s="236" t="s">
        <v>19</v>
      </c>
      <c r="F398" s="237" t="s">
        <v>873</v>
      </c>
      <c r="G398" s="234"/>
      <c r="H398" s="236" t="s">
        <v>19</v>
      </c>
      <c r="I398" s="238"/>
      <c r="J398" s="234"/>
      <c r="K398" s="234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199</v>
      </c>
      <c r="AU398" s="243" t="s">
        <v>81</v>
      </c>
      <c r="AV398" s="13" t="s">
        <v>79</v>
      </c>
      <c r="AW398" s="13" t="s">
        <v>33</v>
      </c>
      <c r="AX398" s="13" t="s">
        <v>72</v>
      </c>
      <c r="AY398" s="243" t="s">
        <v>187</v>
      </c>
    </row>
    <row r="399" s="14" customFormat="1">
      <c r="A399" s="14"/>
      <c r="B399" s="244"/>
      <c r="C399" s="245"/>
      <c r="D399" s="235" t="s">
        <v>199</v>
      </c>
      <c r="E399" s="246" t="s">
        <v>19</v>
      </c>
      <c r="F399" s="247" t="s">
        <v>1046</v>
      </c>
      <c r="G399" s="245"/>
      <c r="H399" s="248">
        <v>2.9550000000000001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199</v>
      </c>
      <c r="AU399" s="254" t="s">
        <v>81</v>
      </c>
      <c r="AV399" s="14" t="s">
        <v>81</v>
      </c>
      <c r="AW399" s="14" t="s">
        <v>33</v>
      </c>
      <c r="AX399" s="14" t="s">
        <v>72</v>
      </c>
      <c r="AY399" s="254" t="s">
        <v>187</v>
      </c>
    </row>
    <row r="400" s="13" customFormat="1">
      <c r="A400" s="13"/>
      <c r="B400" s="233"/>
      <c r="C400" s="234"/>
      <c r="D400" s="235" t="s">
        <v>199</v>
      </c>
      <c r="E400" s="236" t="s">
        <v>19</v>
      </c>
      <c r="F400" s="237" t="s">
        <v>1446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199</v>
      </c>
      <c r="AU400" s="243" t="s">
        <v>81</v>
      </c>
      <c r="AV400" s="13" t="s">
        <v>79</v>
      </c>
      <c r="AW400" s="13" t="s">
        <v>33</v>
      </c>
      <c r="AX400" s="13" t="s">
        <v>72</v>
      </c>
      <c r="AY400" s="243" t="s">
        <v>187</v>
      </c>
    </row>
    <row r="401" s="13" customFormat="1">
      <c r="A401" s="13"/>
      <c r="B401" s="233"/>
      <c r="C401" s="234"/>
      <c r="D401" s="235" t="s">
        <v>199</v>
      </c>
      <c r="E401" s="236" t="s">
        <v>19</v>
      </c>
      <c r="F401" s="237" t="s">
        <v>519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199</v>
      </c>
      <c r="AU401" s="243" t="s">
        <v>81</v>
      </c>
      <c r="AV401" s="13" t="s">
        <v>79</v>
      </c>
      <c r="AW401" s="13" t="s">
        <v>33</v>
      </c>
      <c r="AX401" s="13" t="s">
        <v>72</v>
      </c>
      <c r="AY401" s="243" t="s">
        <v>187</v>
      </c>
    </row>
    <row r="402" s="13" customFormat="1">
      <c r="A402" s="13"/>
      <c r="B402" s="233"/>
      <c r="C402" s="234"/>
      <c r="D402" s="235" t="s">
        <v>199</v>
      </c>
      <c r="E402" s="236" t="s">
        <v>19</v>
      </c>
      <c r="F402" s="237" t="s">
        <v>855</v>
      </c>
      <c r="G402" s="234"/>
      <c r="H402" s="236" t="s">
        <v>19</v>
      </c>
      <c r="I402" s="238"/>
      <c r="J402" s="234"/>
      <c r="K402" s="234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199</v>
      </c>
      <c r="AU402" s="243" t="s">
        <v>81</v>
      </c>
      <c r="AV402" s="13" t="s">
        <v>79</v>
      </c>
      <c r="AW402" s="13" t="s">
        <v>33</v>
      </c>
      <c r="AX402" s="13" t="s">
        <v>72</v>
      </c>
      <c r="AY402" s="243" t="s">
        <v>187</v>
      </c>
    </row>
    <row r="403" s="13" customFormat="1">
      <c r="A403" s="13"/>
      <c r="B403" s="233"/>
      <c r="C403" s="234"/>
      <c r="D403" s="235" t="s">
        <v>199</v>
      </c>
      <c r="E403" s="236" t="s">
        <v>19</v>
      </c>
      <c r="F403" s="237" t="s">
        <v>873</v>
      </c>
      <c r="G403" s="234"/>
      <c r="H403" s="236" t="s">
        <v>19</v>
      </c>
      <c r="I403" s="238"/>
      <c r="J403" s="234"/>
      <c r="K403" s="234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199</v>
      </c>
      <c r="AU403" s="243" t="s">
        <v>81</v>
      </c>
      <c r="AV403" s="13" t="s">
        <v>79</v>
      </c>
      <c r="AW403" s="13" t="s">
        <v>33</v>
      </c>
      <c r="AX403" s="13" t="s">
        <v>72</v>
      </c>
      <c r="AY403" s="243" t="s">
        <v>187</v>
      </c>
    </row>
    <row r="404" s="14" customFormat="1">
      <c r="A404" s="14"/>
      <c r="B404" s="244"/>
      <c r="C404" s="245"/>
      <c r="D404" s="235" t="s">
        <v>199</v>
      </c>
      <c r="E404" s="246" t="s">
        <v>19</v>
      </c>
      <c r="F404" s="247" t="s">
        <v>1147</v>
      </c>
      <c r="G404" s="245"/>
      <c r="H404" s="248">
        <v>1.8899999999999999</v>
      </c>
      <c r="I404" s="249"/>
      <c r="J404" s="245"/>
      <c r="K404" s="245"/>
      <c r="L404" s="250"/>
      <c r="M404" s="251"/>
      <c r="N404" s="252"/>
      <c r="O404" s="252"/>
      <c r="P404" s="252"/>
      <c r="Q404" s="252"/>
      <c r="R404" s="252"/>
      <c r="S404" s="252"/>
      <c r="T404" s="25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4" t="s">
        <v>199</v>
      </c>
      <c r="AU404" s="254" t="s">
        <v>81</v>
      </c>
      <c r="AV404" s="14" t="s">
        <v>81</v>
      </c>
      <c r="AW404" s="14" t="s">
        <v>33</v>
      </c>
      <c r="AX404" s="14" t="s">
        <v>72</v>
      </c>
      <c r="AY404" s="254" t="s">
        <v>187</v>
      </c>
    </row>
    <row r="405" s="13" customFormat="1">
      <c r="A405" s="13"/>
      <c r="B405" s="233"/>
      <c r="C405" s="234"/>
      <c r="D405" s="235" t="s">
        <v>199</v>
      </c>
      <c r="E405" s="236" t="s">
        <v>19</v>
      </c>
      <c r="F405" s="237" t="s">
        <v>1447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199</v>
      </c>
      <c r="AU405" s="243" t="s">
        <v>81</v>
      </c>
      <c r="AV405" s="13" t="s">
        <v>79</v>
      </c>
      <c r="AW405" s="13" t="s">
        <v>33</v>
      </c>
      <c r="AX405" s="13" t="s">
        <v>72</v>
      </c>
      <c r="AY405" s="243" t="s">
        <v>187</v>
      </c>
    </row>
    <row r="406" s="13" customFormat="1">
      <c r="A406" s="13"/>
      <c r="B406" s="233"/>
      <c r="C406" s="234"/>
      <c r="D406" s="235" t="s">
        <v>199</v>
      </c>
      <c r="E406" s="236" t="s">
        <v>19</v>
      </c>
      <c r="F406" s="237" t="s">
        <v>521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199</v>
      </c>
      <c r="AU406" s="243" t="s">
        <v>81</v>
      </c>
      <c r="AV406" s="13" t="s">
        <v>79</v>
      </c>
      <c r="AW406" s="13" t="s">
        <v>33</v>
      </c>
      <c r="AX406" s="13" t="s">
        <v>72</v>
      </c>
      <c r="AY406" s="243" t="s">
        <v>187</v>
      </c>
    </row>
    <row r="407" s="13" customFormat="1">
      <c r="A407" s="13"/>
      <c r="B407" s="233"/>
      <c r="C407" s="234"/>
      <c r="D407" s="235" t="s">
        <v>199</v>
      </c>
      <c r="E407" s="236" t="s">
        <v>19</v>
      </c>
      <c r="F407" s="237" t="s">
        <v>855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199</v>
      </c>
      <c r="AU407" s="243" t="s">
        <v>81</v>
      </c>
      <c r="AV407" s="13" t="s">
        <v>79</v>
      </c>
      <c r="AW407" s="13" t="s">
        <v>33</v>
      </c>
      <c r="AX407" s="13" t="s">
        <v>72</v>
      </c>
      <c r="AY407" s="243" t="s">
        <v>187</v>
      </c>
    </row>
    <row r="408" s="13" customFormat="1">
      <c r="A408" s="13"/>
      <c r="B408" s="233"/>
      <c r="C408" s="234"/>
      <c r="D408" s="235" t="s">
        <v>199</v>
      </c>
      <c r="E408" s="236" t="s">
        <v>19</v>
      </c>
      <c r="F408" s="237" t="s">
        <v>873</v>
      </c>
      <c r="G408" s="234"/>
      <c r="H408" s="236" t="s">
        <v>19</v>
      </c>
      <c r="I408" s="238"/>
      <c r="J408" s="234"/>
      <c r="K408" s="234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199</v>
      </c>
      <c r="AU408" s="243" t="s">
        <v>81</v>
      </c>
      <c r="AV408" s="13" t="s">
        <v>79</v>
      </c>
      <c r="AW408" s="13" t="s">
        <v>33</v>
      </c>
      <c r="AX408" s="13" t="s">
        <v>72</v>
      </c>
      <c r="AY408" s="243" t="s">
        <v>187</v>
      </c>
    </row>
    <row r="409" s="14" customFormat="1">
      <c r="A409" s="14"/>
      <c r="B409" s="244"/>
      <c r="C409" s="245"/>
      <c r="D409" s="235" t="s">
        <v>199</v>
      </c>
      <c r="E409" s="246" t="s">
        <v>19</v>
      </c>
      <c r="F409" s="247" t="s">
        <v>209</v>
      </c>
      <c r="G409" s="245"/>
      <c r="H409" s="248">
        <v>1.1819999999999999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199</v>
      </c>
      <c r="AU409" s="254" t="s">
        <v>81</v>
      </c>
      <c r="AV409" s="14" t="s">
        <v>81</v>
      </c>
      <c r="AW409" s="14" t="s">
        <v>33</v>
      </c>
      <c r="AX409" s="14" t="s">
        <v>72</v>
      </c>
      <c r="AY409" s="254" t="s">
        <v>187</v>
      </c>
    </row>
    <row r="410" s="13" customFormat="1">
      <c r="A410" s="13"/>
      <c r="B410" s="233"/>
      <c r="C410" s="234"/>
      <c r="D410" s="235" t="s">
        <v>199</v>
      </c>
      <c r="E410" s="236" t="s">
        <v>19</v>
      </c>
      <c r="F410" s="237" t="s">
        <v>1448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199</v>
      </c>
      <c r="AU410" s="243" t="s">
        <v>81</v>
      </c>
      <c r="AV410" s="13" t="s">
        <v>79</v>
      </c>
      <c r="AW410" s="13" t="s">
        <v>33</v>
      </c>
      <c r="AX410" s="13" t="s">
        <v>72</v>
      </c>
      <c r="AY410" s="243" t="s">
        <v>187</v>
      </c>
    </row>
    <row r="411" s="13" customFormat="1">
      <c r="A411" s="13"/>
      <c r="B411" s="233"/>
      <c r="C411" s="234"/>
      <c r="D411" s="235" t="s">
        <v>199</v>
      </c>
      <c r="E411" s="236" t="s">
        <v>19</v>
      </c>
      <c r="F411" s="237" t="s">
        <v>523</v>
      </c>
      <c r="G411" s="234"/>
      <c r="H411" s="236" t="s">
        <v>19</v>
      </c>
      <c r="I411" s="238"/>
      <c r="J411" s="234"/>
      <c r="K411" s="234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199</v>
      </c>
      <c r="AU411" s="243" t="s">
        <v>81</v>
      </c>
      <c r="AV411" s="13" t="s">
        <v>79</v>
      </c>
      <c r="AW411" s="13" t="s">
        <v>33</v>
      </c>
      <c r="AX411" s="13" t="s">
        <v>72</v>
      </c>
      <c r="AY411" s="243" t="s">
        <v>187</v>
      </c>
    </row>
    <row r="412" s="13" customFormat="1">
      <c r="A412" s="13"/>
      <c r="B412" s="233"/>
      <c r="C412" s="234"/>
      <c r="D412" s="235" t="s">
        <v>199</v>
      </c>
      <c r="E412" s="236" t="s">
        <v>19</v>
      </c>
      <c r="F412" s="237" t="s">
        <v>855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199</v>
      </c>
      <c r="AU412" s="243" t="s">
        <v>81</v>
      </c>
      <c r="AV412" s="13" t="s">
        <v>79</v>
      </c>
      <c r="AW412" s="13" t="s">
        <v>33</v>
      </c>
      <c r="AX412" s="13" t="s">
        <v>72</v>
      </c>
      <c r="AY412" s="243" t="s">
        <v>187</v>
      </c>
    </row>
    <row r="413" s="13" customFormat="1">
      <c r="A413" s="13"/>
      <c r="B413" s="233"/>
      <c r="C413" s="234"/>
      <c r="D413" s="235" t="s">
        <v>199</v>
      </c>
      <c r="E413" s="236" t="s">
        <v>19</v>
      </c>
      <c r="F413" s="237" t="s">
        <v>873</v>
      </c>
      <c r="G413" s="234"/>
      <c r="H413" s="236" t="s">
        <v>19</v>
      </c>
      <c r="I413" s="238"/>
      <c r="J413" s="234"/>
      <c r="K413" s="234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199</v>
      </c>
      <c r="AU413" s="243" t="s">
        <v>81</v>
      </c>
      <c r="AV413" s="13" t="s">
        <v>79</v>
      </c>
      <c r="AW413" s="13" t="s">
        <v>33</v>
      </c>
      <c r="AX413" s="13" t="s">
        <v>72</v>
      </c>
      <c r="AY413" s="243" t="s">
        <v>187</v>
      </c>
    </row>
    <row r="414" s="14" customFormat="1">
      <c r="A414" s="14"/>
      <c r="B414" s="244"/>
      <c r="C414" s="245"/>
      <c r="D414" s="235" t="s">
        <v>199</v>
      </c>
      <c r="E414" s="246" t="s">
        <v>19</v>
      </c>
      <c r="F414" s="247" t="s">
        <v>1051</v>
      </c>
      <c r="G414" s="245"/>
      <c r="H414" s="248">
        <v>1.7729999999999999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199</v>
      </c>
      <c r="AU414" s="254" t="s">
        <v>81</v>
      </c>
      <c r="AV414" s="14" t="s">
        <v>81</v>
      </c>
      <c r="AW414" s="14" t="s">
        <v>33</v>
      </c>
      <c r="AX414" s="14" t="s">
        <v>72</v>
      </c>
      <c r="AY414" s="254" t="s">
        <v>187</v>
      </c>
    </row>
    <row r="415" s="13" customFormat="1">
      <c r="A415" s="13"/>
      <c r="B415" s="233"/>
      <c r="C415" s="234"/>
      <c r="D415" s="235" t="s">
        <v>199</v>
      </c>
      <c r="E415" s="236" t="s">
        <v>19</v>
      </c>
      <c r="F415" s="237" t="s">
        <v>1449</v>
      </c>
      <c r="G415" s="234"/>
      <c r="H415" s="236" t="s">
        <v>19</v>
      </c>
      <c r="I415" s="238"/>
      <c r="J415" s="234"/>
      <c r="K415" s="234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199</v>
      </c>
      <c r="AU415" s="243" t="s">
        <v>81</v>
      </c>
      <c r="AV415" s="13" t="s">
        <v>79</v>
      </c>
      <c r="AW415" s="13" t="s">
        <v>33</v>
      </c>
      <c r="AX415" s="13" t="s">
        <v>72</v>
      </c>
      <c r="AY415" s="243" t="s">
        <v>187</v>
      </c>
    </row>
    <row r="416" s="13" customFormat="1">
      <c r="A416" s="13"/>
      <c r="B416" s="233"/>
      <c r="C416" s="234"/>
      <c r="D416" s="235" t="s">
        <v>199</v>
      </c>
      <c r="E416" s="236" t="s">
        <v>19</v>
      </c>
      <c r="F416" s="237" t="s">
        <v>523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199</v>
      </c>
      <c r="AU416" s="243" t="s">
        <v>81</v>
      </c>
      <c r="AV416" s="13" t="s">
        <v>79</v>
      </c>
      <c r="AW416" s="13" t="s">
        <v>33</v>
      </c>
      <c r="AX416" s="13" t="s">
        <v>72</v>
      </c>
      <c r="AY416" s="243" t="s">
        <v>187</v>
      </c>
    </row>
    <row r="417" s="13" customFormat="1">
      <c r="A417" s="13"/>
      <c r="B417" s="233"/>
      <c r="C417" s="234"/>
      <c r="D417" s="235" t="s">
        <v>199</v>
      </c>
      <c r="E417" s="236" t="s">
        <v>19</v>
      </c>
      <c r="F417" s="237" t="s">
        <v>855</v>
      </c>
      <c r="G417" s="234"/>
      <c r="H417" s="236" t="s">
        <v>19</v>
      </c>
      <c r="I417" s="238"/>
      <c r="J417" s="234"/>
      <c r="K417" s="234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199</v>
      </c>
      <c r="AU417" s="243" t="s">
        <v>81</v>
      </c>
      <c r="AV417" s="13" t="s">
        <v>79</v>
      </c>
      <c r="AW417" s="13" t="s">
        <v>33</v>
      </c>
      <c r="AX417" s="13" t="s">
        <v>72</v>
      </c>
      <c r="AY417" s="243" t="s">
        <v>187</v>
      </c>
    </row>
    <row r="418" s="13" customFormat="1">
      <c r="A418" s="13"/>
      <c r="B418" s="233"/>
      <c r="C418" s="234"/>
      <c r="D418" s="235" t="s">
        <v>199</v>
      </c>
      <c r="E418" s="236" t="s">
        <v>19</v>
      </c>
      <c r="F418" s="237" t="s">
        <v>873</v>
      </c>
      <c r="G418" s="234"/>
      <c r="H418" s="236" t="s">
        <v>19</v>
      </c>
      <c r="I418" s="238"/>
      <c r="J418" s="234"/>
      <c r="K418" s="234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199</v>
      </c>
      <c r="AU418" s="243" t="s">
        <v>81</v>
      </c>
      <c r="AV418" s="13" t="s">
        <v>79</v>
      </c>
      <c r="AW418" s="13" t="s">
        <v>33</v>
      </c>
      <c r="AX418" s="13" t="s">
        <v>72</v>
      </c>
      <c r="AY418" s="243" t="s">
        <v>187</v>
      </c>
    </row>
    <row r="419" s="14" customFormat="1">
      <c r="A419" s="14"/>
      <c r="B419" s="244"/>
      <c r="C419" s="245"/>
      <c r="D419" s="235" t="s">
        <v>199</v>
      </c>
      <c r="E419" s="246" t="s">
        <v>19</v>
      </c>
      <c r="F419" s="247" t="s">
        <v>1147</v>
      </c>
      <c r="G419" s="245"/>
      <c r="H419" s="248">
        <v>1.8899999999999999</v>
      </c>
      <c r="I419" s="249"/>
      <c r="J419" s="245"/>
      <c r="K419" s="245"/>
      <c r="L419" s="250"/>
      <c r="M419" s="251"/>
      <c r="N419" s="252"/>
      <c r="O419" s="252"/>
      <c r="P419" s="252"/>
      <c r="Q419" s="252"/>
      <c r="R419" s="252"/>
      <c r="S419" s="252"/>
      <c r="T419" s="253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4" t="s">
        <v>199</v>
      </c>
      <c r="AU419" s="254" t="s">
        <v>81</v>
      </c>
      <c r="AV419" s="14" t="s">
        <v>81</v>
      </c>
      <c r="AW419" s="14" t="s">
        <v>33</v>
      </c>
      <c r="AX419" s="14" t="s">
        <v>72</v>
      </c>
      <c r="AY419" s="254" t="s">
        <v>187</v>
      </c>
    </row>
    <row r="420" s="16" customFormat="1">
      <c r="A420" s="16"/>
      <c r="B420" s="279"/>
      <c r="C420" s="280"/>
      <c r="D420" s="235" t="s">
        <v>199</v>
      </c>
      <c r="E420" s="281" t="s">
        <v>19</v>
      </c>
      <c r="F420" s="282" t="s">
        <v>763</v>
      </c>
      <c r="G420" s="280"/>
      <c r="H420" s="283">
        <v>9.6899999999999995</v>
      </c>
      <c r="I420" s="284"/>
      <c r="J420" s="280"/>
      <c r="K420" s="280"/>
      <c r="L420" s="285"/>
      <c r="M420" s="286"/>
      <c r="N420" s="287"/>
      <c r="O420" s="287"/>
      <c r="P420" s="287"/>
      <c r="Q420" s="287"/>
      <c r="R420" s="287"/>
      <c r="S420" s="287"/>
      <c r="T420" s="288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T420" s="289" t="s">
        <v>199</v>
      </c>
      <c r="AU420" s="289" t="s">
        <v>81</v>
      </c>
      <c r="AV420" s="16" t="s">
        <v>230</v>
      </c>
      <c r="AW420" s="16" t="s">
        <v>33</v>
      </c>
      <c r="AX420" s="16" t="s">
        <v>72</v>
      </c>
      <c r="AY420" s="289" t="s">
        <v>187</v>
      </c>
    </row>
    <row r="421" s="15" customFormat="1">
      <c r="A421" s="15"/>
      <c r="B421" s="255"/>
      <c r="C421" s="256"/>
      <c r="D421" s="235" t="s">
        <v>199</v>
      </c>
      <c r="E421" s="257" t="s">
        <v>19</v>
      </c>
      <c r="F421" s="258" t="s">
        <v>210</v>
      </c>
      <c r="G421" s="256"/>
      <c r="H421" s="259">
        <v>12.57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5" t="s">
        <v>199</v>
      </c>
      <c r="AU421" s="265" t="s">
        <v>81</v>
      </c>
      <c r="AV421" s="15" t="s">
        <v>195</v>
      </c>
      <c r="AW421" s="15" t="s">
        <v>33</v>
      </c>
      <c r="AX421" s="15" t="s">
        <v>79</v>
      </c>
      <c r="AY421" s="265" t="s">
        <v>187</v>
      </c>
    </row>
    <row r="422" s="2" customFormat="1" ht="16.5" customHeight="1">
      <c r="A422" s="41"/>
      <c r="B422" s="42"/>
      <c r="C422" s="269" t="s">
        <v>772</v>
      </c>
      <c r="D422" s="269" t="s">
        <v>648</v>
      </c>
      <c r="E422" s="270" t="s">
        <v>863</v>
      </c>
      <c r="F422" s="271" t="s">
        <v>864</v>
      </c>
      <c r="G422" s="272" t="s">
        <v>193</v>
      </c>
      <c r="H422" s="273">
        <v>13.827</v>
      </c>
      <c r="I422" s="274"/>
      <c r="J422" s="275">
        <f>ROUND(I422*H422,2)</f>
        <v>0</v>
      </c>
      <c r="K422" s="271" t="s">
        <v>194</v>
      </c>
      <c r="L422" s="276"/>
      <c r="M422" s="277" t="s">
        <v>19</v>
      </c>
      <c r="N422" s="278" t="s">
        <v>43</v>
      </c>
      <c r="O422" s="87"/>
      <c r="P422" s="224">
        <f>O422*H422</f>
        <v>0</v>
      </c>
      <c r="Q422" s="224">
        <v>2.0000000000000002E-05</v>
      </c>
      <c r="R422" s="224">
        <f>Q422*H422</f>
        <v>0.00027654000000000003</v>
      </c>
      <c r="S422" s="224">
        <v>0</v>
      </c>
      <c r="T422" s="225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6" t="s">
        <v>745</v>
      </c>
      <c r="AT422" s="226" t="s">
        <v>648</v>
      </c>
      <c r="AU422" s="226" t="s">
        <v>81</v>
      </c>
      <c r="AY422" s="20" t="s">
        <v>187</v>
      </c>
      <c r="BE422" s="227">
        <f>IF(N422="základní",J422,0)</f>
        <v>0</v>
      </c>
      <c r="BF422" s="227">
        <f>IF(N422="snížená",J422,0)</f>
        <v>0</v>
      </c>
      <c r="BG422" s="227">
        <f>IF(N422="zákl. přenesená",J422,0)</f>
        <v>0</v>
      </c>
      <c r="BH422" s="227">
        <f>IF(N422="sníž. přenesená",J422,0)</f>
        <v>0</v>
      </c>
      <c r="BI422" s="227">
        <f>IF(N422="nulová",J422,0)</f>
        <v>0</v>
      </c>
      <c r="BJ422" s="20" t="s">
        <v>79</v>
      </c>
      <c r="BK422" s="227">
        <f>ROUND(I422*H422,2)</f>
        <v>0</v>
      </c>
      <c r="BL422" s="20" t="s">
        <v>265</v>
      </c>
      <c r="BM422" s="226" t="s">
        <v>1450</v>
      </c>
    </row>
    <row r="423" s="13" customFormat="1">
      <c r="A423" s="13"/>
      <c r="B423" s="233"/>
      <c r="C423" s="234"/>
      <c r="D423" s="235" t="s">
        <v>199</v>
      </c>
      <c r="E423" s="236" t="s">
        <v>19</v>
      </c>
      <c r="F423" s="237" t="s">
        <v>1443</v>
      </c>
      <c r="G423" s="234"/>
      <c r="H423" s="236" t="s">
        <v>19</v>
      </c>
      <c r="I423" s="238"/>
      <c r="J423" s="234"/>
      <c r="K423" s="234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199</v>
      </c>
      <c r="AU423" s="243" t="s">
        <v>81</v>
      </c>
      <c r="AV423" s="13" t="s">
        <v>79</v>
      </c>
      <c r="AW423" s="13" t="s">
        <v>33</v>
      </c>
      <c r="AX423" s="13" t="s">
        <v>72</v>
      </c>
      <c r="AY423" s="243" t="s">
        <v>187</v>
      </c>
    </row>
    <row r="424" s="13" customFormat="1">
      <c r="A424" s="13"/>
      <c r="B424" s="233"/>
      <c r="C424" s="234"/>
      <c r="D424" s="235" t="s">
        <v>199</v>
      </c>
      <c r="E424" s="236" t="s">
        <v>19</v>
      </c>
      <c r="F424" s="237" t="s">
        <v>519</v>
      </c>
      <c r="G424" s="234"/>
      <c r="H424" s="236" t="s">
        <v>19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199</v>
      </c>
      <c r="AU424" s="243" t="s">
        <v>81</v>
      </c>
      <c r="AV424" s="13" t="s">
        <v>79</v>
      </c>
      <c r="AW424" s="13" t="s">
        <v>33</v>
      </c>
      <c r="AX424" s="13" t="s">
        <v>72</v>
      </c>
      <c r="AY424" s="243" t="s">
        <v>187</v>
      </c>
    </row>
    <row r="425" s="13" customFormat="1">
      <c r="A425" s="13"/>
      <c r="B425" s="233"/>
      <c r="C425" s="234"/>
      <c r="D425" s="235" t="s">
        <v>199</v>
      </c>
      <c r="E425" s="236" t="s">
        <v>19</v>
      </c>
      <c r="F425" s="237" t="s">
        <v>855</v>
      </c>
      <c r="G425" s="234"/>
      <c r="H425" s="236" t="s">
        <v>19</v>
      </c>
      <c r="I425" s="238"/>
      <c r="J425" s="234"/>
      <c r="K425" s="234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199</v>
      </c>
      <c r="AU425" s="243" t="s">
        <v>81</v>
      </c>
      <c r="AV425" s="13" t="s">
        <v>79</v>
      </c>
      <c r="AW425" s="13" t="s">
        <v>33</v>
      </c>
      <c r="AX425" s="13" t="s">
        <v>72</v>
      </c>
      <c r="AY425" s="243" t="s">
        <v>187</v>
      </c>
    </row>
    <row r="426" s="13" customFormat="1">
      <c r="A426" s="13"/>
      <c r="B426" s="233"/>
      <c r="C426" s="234"/>
      <c r="D426" s="235" t="s">
        <v>199</v>
      </c>
      <c r="E426" s="236" t="s">
        <v>19</v>
      </c>
      <c r="F426" s="237" t="s">
        <v>1142</v>
      </c>
      <c r="G426" s="234"/>
      <c r="H426" s="236" t="s">
        <v>19</v>
      </c>
      <c r="I426" s="238"/>
      <c r="J426" s="234"/>
      <c r="K426" s="234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199</v>
      </c>
      <c r="AU426" s="243" t="s">
        <v>81</v>
      </c>
      <c r="AV426" s="13" t="s">
        <v>79</v>
      </c>
      <c r="AW426" s="13" t="s">
        <v>33</v>
      </c>
      <c r="AX426" s="13" t="s">
        <v>72</v>
      </c>
      <c r="AY426" s="243" t="s">
        <v>187</v>
      </c>
    </row>
    <row r="427" s="14" customFormat="1">
      <c r="A427" s="14"/>
      <c r="B427" s="244"/>
      <c r="C427" s="245"/>
      <c r="D427" s="235" t="s">
        <v>199</v>
      </c>
      <c r="E427" s="246" t="s">
        <v>19</v>
      </c>
      <c r="F427" s="247" t="s">
        <v>1143</v>
      </c>
      <c r="G427" s="245"/>
      <c r="H427" s="248">
        <v>1.44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199</v>
      </c>
      <c r="AU427" s="254" t="s">
        <v>81</v>
      </c>
      <c r="AV427" s="14" t="s">
        <v>81</v>
      </c>
      <c r="AW427" s="14" t="s">
        <v>33</v>
      </c>
      <c r="AX427" s="14" t="s">
        <v>72</v>
      </c>
      <c r="AY427" s="254" t="s">
        <v>187</v>
      </c>
    </row>
    <row r="428" s="13" customFormat="1">
      <c r="A428" s="13"/>
      <c r="B428" s="233"/>
      <c r="C428" s="234"/>
      <c r="D428" s="235" t="s">
        <v>199</v>
      </c>
      <c r="E428" s="236" t="s">
        <v>19</v>
      </c>
      <c r="F428" s="237" t="s">
        <v>1444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199</v>
      </c>
      <c r="AU428" s="243" t="s">
        <v>81</v>
      </c>
      <c r="AV428" s="13" t="s">
        <v>79</v>
      </c>
      <c r="AW428" s="13" t="s">
        <v>33</v>
      </c>
      <c r="AX428" s="13" t="s">
        <v>72</v>
      </c>
      <c r="AY428" s="243" t="s">
        <v>187</v>
      </c>
    </row>
    <row r="429" s="13" customFormat="1">
      <c r="A429" s="13"/>
      <c r="B429" s="233"/>
      <c r="C429" s="234"/>
      <c r="D429" s="235" t="s">
        <v>199</v>
      </c>
      <c r="E429" s="236" t="s">
        <v>19</v>
      </c>
      <c r="F429" s="237" t="s">
        <v>523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199</v>
      </c>
      <c r="AU429" s="243" t="s">
        <v>81</v>
      </c>
      <c r="AV429" s="13" t="s">
        <v>79</v>
      </c>
      <c r="AW429" s="13" t="s">
        <v>33</v>
      </c>
      <c r="AX429" s="13" t="s">
        <v>72</v>
      </c>
      <c r="AY429" s="243" t="s">
        <v>187</v>
      </c>
    </row>
    <row r="430" s="13" customFormat="1">
      <c r="A430" s="13"/>
      <c r="B430" s="233"/>
      <c r="C430" s="234"/>
      <c r="D430" s="235" t="s">
        <v>199</v>
      </c>
      <c r="E430" s="236" t="s">
        <v>19</v>
      </c>
      <c r="F430" s="237" t="s">
        <v>855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199</v>
      </c>
      <c r="AU430" s="243" t="s">
        <v>81</v>
      </c>
      <c r="AV430" s="13" t="s">
        <v>79</v>
      </c>
      <c r="AW430" s="13" t="s">
        <v>33</v>
      </c>
      <c r="AX430" s="13" t="s">
        <v>72</v>
      </c>
      <c r="AY430" s="243" t="s">
        <v>187</v>
      </c>
    </row>
    <row r="431" s="13" customFormat="1">
      <c r="A431" s="13"/>
      <c r="B431" s="233"/>
      <c r="C431" s="234"/>
      <c r="D431" s="235" t="s">
        <v>199</v>
      </c>
      <c r="E431" s="236" t="s">
        <v>19</v>
      </c>
      <c r="F431" s="237" t="s">
        <v>1142</v>
      </c>
      <c r="G431" s="234"/>
      <c r="H431" s="236" t="s">
        <v>19</v>
      </c>
      <c r="I431" s="238"/>
      <c r="J431" s="234"/>
      <c r="K431" s="234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199</v>
      </c>
      <c r="AU431" s="243" t="s">
        <v>81</v>
      </c>
      <c r="AV431" s="13" t="s">
        <v>79</v>
      </c>
      <c r="AW431" s="13" t="s">
        <v>33</v>
      </c>
      <c r="AX431" s="13" t="s">
        <v>72</v>
      </c>
      <c r="AY431" s="243" t="s">
        <v>187</v>
      </c>
    </row>
    <row r="432" s="14" customFormat="1">
      <c r="A432" s="14"/>
      <c r="B432" s="244"/>
      <c r="C432" s="245"/>
      <c r="D432" s="235" t="s">
        <v>199</v>
      </c>
      <c r="E432" s="246" t="s">
        <v>19</v>
      </c>
      <c r="F432" s="247" t="s">
        <v>1143</v>
      </c>
      <c r="G432" s="245"/>
      <c r="H432" s="248">
        <v>1.44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199</v>
      </c>
      <c r="AU432" s="254" t="s">
        <v>81</v>
      </c>
      <c r="AV432" s="14" t="s">
        <v>81</v>
      </c>
      <c r="AW432" s="14" t="s">
        <v>33</v>
      </c>
      <c r="AX432" s="14" t="s">
        <v>72</v>
      </c>
      <c r="AY432" s="254" t="s">
        <v>187</v>
      </c>
    </row>
    <row r="433" s="16" customFormat="1">
      <c r="A433" s="16"/>
      <c r="B433" s="279"/>
      <c r="C433" s="280"/>
      <c r="D433" s="235" t="s">
        <v>199</v>
      </c>
      <c r="E433" s="281" t="s">
        <v>19</v>
      </c>
      <c r="F433" s="282" t="s">
        <v>763</v>
      </c>
      <c r="G433" s="280"/>
      <c r="H433" s="283">
        <v>2.8799999999999999</v>
      </c>
      <c r="I433" s="284"/>
      <c r="J433" s="280"/>
      <c r="K433" s="280"/>
      <c r="L433" s="285"/>
      <c r="M433" s="286"/>
      <c r="N433" s="287"/>
      <c r="O433" s="287"/>
      <c r="P433" s="287"/>
      <c r="Q433" s="287"/>
      <c r="R433" s="287"/>
      <c r="S433" s="287"/>
      <c r="T433" s="288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T433" s="289" t="s">
        <v>199</v>
      </c>
      <c r="AU433" s="289" t="s">
        <v>81</v>
      </c>
      <c r="AV433" s="16" t="s">
        <v>230</v>
      </c>
      <c r="AW433" s="16" t="s">
        <v>33</v>
      </c>
      <c r="AX433" s="16" t="s">
        <v>72</v>
      </c>
      <c r="AY433" s="289" t="s">
        <v>187</v>
      </c>
    </row>
    <row r="434" s="13" customFormat="1">
      <c r="A434" s="13"/>
      <c r="B434" s="233"/>
      <c r="C434" s="234"/>
      <c r="D434" s="235" t="s">
        <v>199</v>
      </c>
      <c r="E434" s="236" t="s">
        <v>19</v>
      </c>
      <c r="F434" s="237" t="s">
        <v>1445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199</v>
      </c>
      <c r="AU434" s="243" t="s">
        <v>81</v>
      </c>
      <c r="AV434" s="13" t="s">
        <v>79</v>
      </c>
      <c r="AW434" s="13" t="s">
        <v>33</v>
      </c>
      <c r="AX434" s="13" t="s">
        <v>72</v>
      </c>
      <c r="AY434" s="243" t="s">
        <v>187</v>
      </c>
    </row>
    <row r="435" s="13" customFormat="1">
      <c r="A435" s="13"/>
      <c r="B435" s="233"/>
      <c r="C435" s="234"/>
      <c r="D435" s="235" t="s">
        <v>199</v>
      </c>
      <c r="E435" s="236" t="s">
        <v>19</v>
      </c>
      <c r="F435" s="237" t="s">
        <v>519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199</v>
      </c>
      <c r="AU435" s="243" t="s">
        <v>81</v>
      </c>
      <c r="AV435" s="13" t="s">
        <v>79</v>
      </c>
      <c r="AW435" s="13" t="s">
        <v>33</v>
      </c>
      <c r="AX435" s="13" t="s">
        <v>72</v>
      </c>
      <c r="AY435" s="243" t="s">
        <v>187</v>
      </c>
    </row>
    <row r="436" s="13" customFormat="1">
      <c r="A436" s="13"/>
      <c r="B436" s="233"/>
      <c r="C436" s="234"/>
      <c r="D436" s="235" t="s">
        <v>199</v>
      </c>
      <c r="E436" s="236" t="s">
        <v>19</v>
      </c>
      <c r="F436" s="237" t="s">
        <v>855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199</v>
      </c>
      <c r="AU436" s="243" t="s">
        <v>81</v>
      </c>
      <c r="AV436" s="13" t="s">
        <v>79</v>
      </c>
      <c r="AW436" s="13" t="s">
        <v>33</v>
      </c>
      <c r="AX436" s="13" t="s">
        <v>72</v>
      </c>
      <c r="AY436" s="243" t="s">
        <v>187</v>
      </c>
    </row>
    <row r="437" s="13" customFormat="1">
      <c r="A437" s="13"/>
      <c r="B437" s="233"/>
      <c r="C437" s="234"/>
      <c r="D437" s="235" t="s">
        <v>199</v>
      </c>
      <c r="E437" s="236" t="s">
        <v>19</v>
      </c>
      <c r="F437" s="237" t="s">
        <v>873</v>
      </c>
      <c r="G437" s="234"/>
      <c r="H437" s="236" t="s">
        <v>19</v>
      </c>
      <c r="I437" s="238"/>
      <c r="J437" s="234"/>
      <c r="K437" s="234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199</v>
      </c>
      <c r="AU437" s="243" t="s">
        <v>81</v>
      </c>
      <c r="AV437" s="13" t="s">
        <v>79</v>
      </c>
      <c r="AW437" s="13" t="s">
        <v>33</v>
      </c>
      <c r="AX437" s="13" t="s">
        <v>72</v>
      </c>
      <c r="AY437" s="243" t="s">
        <v>187</v>
      </c>
    </row>
    <row r="438" s="14" customFormat="1">
      <c r="A438" s="14"/>
      <c r="B438" s="244"/>
      <c r="C438" s="245"/>
      <c r="D438" s="235" t="s">
        <v>199</v>
      </c>
      <c r="E438" s="246" t="s">
        <v>19</v>
      </c>
      <c r="F438" s="247" t="s">
        <v>1046</v>
      </c>
      <c r="G438" s="245"/>
      <c r="H438" s="248">
        <v>2.9550000000000001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199</v>
      </c>
      <c r="AU438" s="254" t="s">
        <v>81</v>
      </c>
      <c r="AV438" s="14" t="s">
        <v>81</v>
      </c>
      <c r="AW438" s="14" t="s">
        <v>33</v>
      </c>
      <c r="AX438" s="14" t="s">
        <v>72</v>
      </c>
      <c r="AY438" s="254" t="s">
        <v>187</v>
      </c>
    </row>
    <row r="439" s="13" customFormat="1">
      <c r="A439" s="13"/>
      <c r="B439" s="233"/>
      <c r="C439" s="234"/>
      <c r="D439" s="235" t="s">
        <v>199</v>
      </c>
      <c r="E439" s="236" t="s">
        <v>19</v>
      </c>
      <c r="F439" s="237" t="s">
        <v>1446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199</v>
      </c>
      <c r="AU439" s="243" t="s">
        <v>81</v>
      </c>
      <c r="AV439" s="13" t="s">
        <v>79</v>
      </c>
      <c r="AW439" s="13" t="s">
        <v>33</v>
      </c>
      <c r="AX439" s="13" t="s">
        <v>72</v>
      </c>
      <c r="AY439" s="243" t="s">
        <v>187</v>
      </c>
    </row>
    <row r="440" s="13" customFormat="1">
      <c r="A440" s="13"/>
      <c r="B440" s="233"/>
      <c r="C440" s="234"/>
      <c r="D440" s="235" t="s">
        <v>199</v>
      </c>
      <c r="E440" s="236" t="s">
        <v>19</v>
      </c>
      <c r="F440" s="237" t="s">
        <v>519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199</v>
      </c>
      <c r="AU440" s="243" t="s">
        <v>81</v>
      </c>
      <c r="AV440" s="13" t="s">
        <v>79</v>
      </c>
      <c r="AW440" s="13" t="s">
        <v>33</v>
      </c>
      <c r="AX440" s="13" t="s">
        <v>72</v>
      </c>
      <c r="AY440" s="243" t="s">
        <v>187</v>
      </c>
    </row>
    <row r="441" s="13" customFormat="1">
      <c r="A441" s="13"/>
      <c r="B441" s="233"/>
      <c r="C441" s="234"/>
      <c r="D441" s="235" t="s">
        <v>199</v>
      </c>
      <c r="E441" s="236" t="s">
        <v>19</v>
      </c>
      <c r="F441" s="237" t="s">
        <v>855</v>
      </c>
      <c r="G441" s="234"/>
      <c r="H441" s="236" t="s">
        <v>19</v>
      </c>
      <c r="I441" s="238"/>
      <c r="J441" s="234"/>
      <c r="K441" s="234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199</v>
      </c>
      <c r="AU441" s="243" t="s">
        <v>81</v>
      </c>
      <c r="AV441" s="13" t="s">
        <v>79</v>
      </c>
      <c r="AW441" s="13" t="s">
        <v>33</v>
      </c>
      <c r="AX441" s="13" t="s">
        <v>72</v>
      </c>
      <c r="AY441" s="243" t="s">
        <v>187</v>
      </c>
    </row>
    <row r="442" s="13" customFormat="1">
      <c r="A442" s="13"/>
      <c r="B442" s="233"/>
      <c r="C442" s="234"/>
      <c r="D442" s="235" t="s">
        <v>199</v>
      </c>
      <c r="E442" s="236" t="s">
        <v>19</v>
      </c>
      <c r="F442" s="237" t="s">
        <v>873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199</v>
      </c>
      <c r="AU442" s="243" t="s">
        <v>81</v>
      </c>
      <c r="AV442" s="13" t="s">
        <v>79</v>
      </c>
      <c r="AW442" s="13" t="s">
        <v>33</v>
      </c>
      <c r="AX442" s="13" t="s">
        <v>72</v>
      </c>
      <c r="AY442" s="243" t="s">
        <v>187</v>
      </c>
    </row>
    <row r="443" s="14" customFormat="1">
      <c r="A443" s="14"/>
      <c r="B443" s="244"/>
      <c r="C443" s="245"/>
      <c r="D443" s="235" t="s">
        <v>199</v>
      </c>
      <c r="E443" s="246" t="s">
        <v>19</v>
      </c>
      <c r="F443" s="247" t="s">
        <v>1147</v>
      </c>
      <c r="G443" s="245"/>
      <c r="H443" s="248">
        <v>1.8899999999999999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199</v>
      </c>
      <c r="AU443" s="254" t="s">
        <v>81</v>
      </c>
      <c r="AV443" s="14" t="s">
        <v>81</v>
      </c>
      <c r="AW443" s="14" t="s">
        <v>33</v>
      </c>
      <c r="AX443" s="14" t="s">
        <v>72</v>
      </c>
      <c r="AY443" s="254" t="s">
        <v>187</v>
      </c>
    </row>
    <row r="444" s="13" customFormat="1">
      <c r="A444" s="13"/>
      <c r="B444" s="233"/>
      <c r="C444" s="234"/>
      <c r="D444" s="235" t="s">
        <v>199</v>
      </c>
      <c r="E444" s="236" t="s">
        <v>19</v>
      </c>
      <c r="F444" s="237" t="s">
        <v>1447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199</v>
      </c>
      <c r="AU444" s="243" t="s">
        <v>81</v>
      </c>
      <c r="AV444" s="13" t="s">
        <v>79</v>
      </c>
      <c r="AW444" s="13" t="s">
        <v>33</v>
      </c>
      <c r="AX444" s="13" t="s">
        <v>72</v>
      </c>
      <c r="AY444" s="243" t="s">
        <v>187</v>
      </c>
    </row>
    <row r="445" s="13" customFormat="1">
      <c r="A445" s="13"/>
      <c r="B445" s="233"/>
      <c r="C445" s="234"/>
      <c r="D445" s="235" t="s">
        <v>199</v>
      </c>
      <c r="E445" s="236" t="s">
        <v>19</v>
      </c>
      <c r="F445" s="237" t="s">
        <v>521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199</v>
      </c>
      <c r="AU445" s="243" t="s">
        <v>81</v>
      </c>
      <c r="AV445" s="13" t="s">
        <v>79</v>
      </c>
      <c r="AW445" s="13" t="s">
        <v>33</v>
      </c>
      <c r="AX445" s="13" t="s">
        <v>72</v>
      </c>
      <c r="AY445" s="243" t="s">
        <v>187</v>
      </c>
    </row>
    <row r="446" s="13" customFormat="1">
      <c r="A446" s="13"/>
      <c r="B446" s="233"/>
      <c r="C446" s="234"/>
      <c r="D446" s="235" t="s">
        <v>199</v>
      </c>
      <c r="E446" s="236" t="s">
        <v>19</v>
      </c>
      <c r="F446" s="237" t="s">
        <v>855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199</v>
      </c>
      <c r="AU446" s="243" t="s">
        <v>81</v>
      </c>
      <c r="AV446" s="13" t="s">
        <v>79</v>
      </c>
      <c r="AW446" s="13" t="s">
        <v>33</v>
      </c>
      <c r="AX446" s="13" t="s">
        <v>72</v>
      </c>
      <c r="AY446" s="243" t="s">
        <v>187</v>
      </c>
    </row>
    <row r="447" s="13" customFormat="1">
      <c r="A447" s="13"/>
      <c r="B447" s="233"/>
      <c r="C447" s="234"/>
      <c r="D447" s="235" t="s">
        <v>199</v>
      </c>
      <c r="E447" s="236" t="s">
        <v>19</v>
      </c>
      <c r="F447" s="237" t="s">
        <v>873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199</v>
      </c>
      <c r="AU447" s="243" t="s">
        <v>81</v>
      </c>
      <c r="AV447" s="13" t="s">
        <v>79</v>
      </c>
      <c r="AW447" s="13" t="s">
        <v>33</v>
      </c>
      <c r="AX447" s="13" t="s">
        <v>72</v>
      </c>
      <c r="AY447" s="243" t="s">
        <v>187</v>
      </c>
    </row>
    <row r="448" s="14" customFormat="1">
      <c r="A448" s="14"/>
      <c r="B448" s="244"/>
      <c r="C448" s="245"/>
      <c r="D448" s="235" t="s">
        <v>199</v>
      </c>
      <c r="E448" s="246" t="s">
        <v>19</v>
      </c>
      <c r="F448" s="247" t="s">
        <v>209</v>
      </c>
      <c r="G448" s="245"/>
      <c r="H448" s="248">
        <v>1.1819999999999999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199</v>
      </c>
      <c r="AU448" s="254" t="s">
        <v>81</v>
      </c>
      <c r="AV448" s="14" t="s">
        <v>81</v>
      </c>
      <c r="AW448" s="14" t="s">
        <v>33</v>
      </c>
      <c r="AX448" s="14" t="s">
        <v>72</v>
      </c>
      <c r="AY448" s="254" t="s">
        <v>187</v>
      </c>
    </row>
    <row r="449" s="13" customFormat="1">
      <c r="A449" s="13"/>
      <c r="B449" s="233"/>
      <c r="C449" s="234"/>
      <c r="D449" s="235" t="s">
        <v>199</v>
      </c>
      <c r="E449" s="236" t="s">
        <v>19</v>
      </c>
      <c r="F449" s="237" t="s">
        <v>1448</v>
      </c>
      <c r="G449" s="234"/>
      <c r="H449" s="236" t="s">
        <v>19</v>
      </c>
      <c r="I449" s="238"/>
      <c r="J449" s="234"/>
      <c r="K449" s="234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199</v>
      </c>
      <c r="AU449" s="243" t="s">
        <v>81</v>
      </c>
      <c r="AV449" s="13" t="s">
        <v>79</v>
      </c>
      <c r="AW449" s="13" t="s">
        <v>33</v>
      </c>
      <c r="AX449" s="13" t="s">
        <v>72</v>
      </c>
      <c r="AY449" s="243" t="s">
        <v>187</v>
      </c>
    </row>
    <row r="450" s="13" customFormat="1">
      <c r="A450" s="13"/>
      <c r="B450" s="233"/>
      <c r="C450" s="234"/>
      <c r="D450" s="235" t="s">
        <v>199</v>
      </c>
      <c r="E450" s="236" t="s">
        <v>19</v>
      </c>
      <c r="F450" s="237" t="s">
        <v>523</v>
      </c>
      <c r="G450" s="234"/>
      <c r="H450" s="236" t="s">
        <v>19</v>
      </c>
      <c r="I450" s="238"/>
      <c r="J450" s="234"/>
      <c r="K450" s="234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199</v>
      </c>
      <c r="AU450" s="243" t="s">
        <v>81</v>
      </c>
      <c r="AV450" s="13" t="s">
        <v>79</v>
      </c>
      <c r="AW450" s="13" t="s">
        <v>33</v>
      </c>
      <c r="AX450" s="13" t="s">
        <v>72</v>
      </c>
      <c r="AY450" s="243" t="s">
        <v>187</v>
      </c>
    </row>
    <row r="451" s="13" customFormat="1">
      <c r="A451" s="13"/>
      <c r="B451" s="233"/>
      <c r="C451" s="234"/>
      <c r="D451" s="235" t="s">
        <v>199</v>
      </c>
      <c r="E451" s="236" t="s">
        <v>19</v>
      </c>
      <c r="F451" s="237" t="s">
        <v>855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199</v>
      </c>
      <c r="AU451" s="243" t="s">
        <v>81</v>
      </c>
      <c r="AV451" s="13" t="s">
        <v>79</v>
      </c>
      <c r="AW451" s="13" t="s">
        <v>33</v>
      </c>
      <c r="AX451" s="13" t="s">
        <v>72</v>
      </c>
      <c r="AY451" s="243" t="s">
        <v>187</v>
      </c>
    </row>
    <row r="452" s="13" customFormat="1">
      <c r="A452" s="13"/>
      <c r="B452" s="233"/>
      <c r="C452" s="234"/>
      <c r="D452" s="235" t="s">
        <v>199</v>
      </c>
      <c r="E452" s="236" t="s">
        <v>19</v>
      </c>
      <c r="F452" s="237" t="s">
        <v>873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199</v>
      </c>
      <c r="AU452" s="243" t="s">
        <v>81</v>
      </c>
      <c r="AV452" s="13" t="s">
        <v>79</v>
      </c>
      <c r="AW452" s="13" t="s">
        <v>33</v>
      </c>
      <c r="AX452" s="13" t="s">
        <v>72</v>
      </c>
      <c r="AY452" s="243" t="s">
        <v>187</v>
      </c>
    </row>
    <row r="453" s="14" customFormat="1">
      <c r="A453" s="14"/>
      <c r="B453" s="244"/>
      <c r="C453" s="245"/>
      <c r="D453" s="235" t="s">
        <v>199</v>
      </c>
      <c r="E453" s="246" t="s">
        <v>19</v>
      </c>
      <c r="F453" s="247" t="s">
        <v>1051</v>
      </c>
      <c r="G453" s="245"/>
      <c r="H453" s="248">
        <v>1.7729999999999999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199</v>
      </c>
      <c r="AU453" s="254" t="s">
        <v>81</v>
      </c>
      <c r="AV453" s="14" t="s">
        <v>81</v>
      </c>
      <c r="AW453" s="14" t="s">
        <v>33</v>
      </c>
      <c r="AX453" s="14" t="s">
        <v>72</v>
      </c>
      <c r="AY453" s="254" t="s">
        <v>187</v>
      </c>
    </row>
    <row r="454" s="13" customFormat="1">
      <c r="A454" s="13"/>
      <c r="B454" s="233"/>
      <c r="C454" s="234"/>
      <c r="D454" s="235" t="s">
        <v>199</v>
      </c>
      <c r="E454" s="236" t="s">
        <v>19</v>
      </c>
      <c r="F454" s="237" t="s">
        <v>1449</v>
      </c>
      <c r="G454" s="234"/>
      <c r="H454" s="236" t="s">
        <v>19</v>
      </c>
      <c r="I454" s="238"/>
      <c r="J454" s="234"/>
      <c r="K454" s="234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199</v>
      </c>
      <c r="AU454" s="243" t="s">
        <v>81</v>
      </c>
      <c r="AV454" s="13" t="s">
        <v>79</v>
      </c>
      <c r="AW454" s="13" t="s">
        <v>33</v>
      </c>
      <c r="AX454" s="13" t="s">
        <v>72</v>
      </c>
      <c r="AY454" s="243" t="s">
        <v>187</v>
      </c>
    </row>
    <row r="455" s="13" customFormat="1">
      <c r="A455" s="13"/>
      <c r="B455" s="233"/>
      <c r="C455" s="234"/>
      <c r="D455" s="235" t="s">
        <v>199</v>
      </c>
      <c r="E455" s="236" t="s">
        <v>19</v>
      </c>
      <c r="F455" s="237" t="s">
        <v>523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199</v>
      </c>
      <c r="AU455" s="243" t="s">
        <v>81</v>
      </c>
      <c r="AV455" s="13" t="s">
        <v>79</v>
      </c>
      <c r="AW455" s="13" t="s">
        <v>33</v>
      </c>
      <c r="AX455" s="13" t="s">
        <v>72</v>
      </c>
      <c r="AY455" s="243" t="s">
        <v>187</v>
      </c>
    </row>
    <row r="456" s="13" customFormat="1">
      <c r="A456" s="13"/>
      <c r="B456" s="233"/>
      <c r="C456" s="234"/>
      <c r="D456" s="235" t="s">
        <v>199</v>
      </c>
      <c r="E456" s="236" t="s">
        <v>19</v>
      </c>
      <c r="F456" s="237" t="s">
        <v>855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199</v>
      </c>
      <c r="AU456" s="243" t="s">
        <v>81</v>
      </c>
      <c r="AV456" s="13" t="s">
        <v>79</v>
      </c>
      <c r="AW456" s="13" t="s">
        <v>33</v>
      </c>
      <c r="AX456" s="13" t="s">
        <v>72</v>
      </c>
      <c r="AY456" s="243" t="s">
        <v>187</v>
      </c>
    </row>
    <row r="457" s="13" customFormat="1">
      <c r="A457" s="13"/>
      <c r="B457" s="233"/>
      <c r="C457" s="234"/>
      <c r="D457" s="235" t="s">
        <v>199</v>
      </c>
      <c r="E457" s="236" t="s">
        <v>19</v>
      </c>
      <c r="F457" s="237" t="s">
        <v>873</v>
      </c>
      <c r="G457" s="234"/>
      <c r="H457" s="236" t="s">
        <v>19</v>
      </c>
      <c r="I457" s="238"/>
      <c r="J457" s="234"/>
      <c r="K457" s="234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199</v>
      </c>
      <c r="AU457" s="243" t="s">
        <v>81</v>
      </c>
      <c r="AV457" s="13" t="s">
        <v>79</v>
      </c>
      <c r="AW457" s="13" t="s">
        <v>33</v>
      </c>
      <c r="AX457" s="13" t="s">
        <v>72</v>
      </c>
      <c r="AY457" s="243" t="s">
        <v>187</v>
      </c>
    </row>
    <row r="458" s="14" customFormat="1">
      <c r="A458" s="14"/>
      <c r="B458" s="244"/>
      <c r="C458" s="245"/>
      <c r="D458" s="235" t="s">
        <v>199</v>
      </c>
      <c r="E458" s="246" t="s">
        <v>19</v>
      </c>
      <c r="F458" s="247" t="s">
        <v>1147</v>
      </c>
      <c r="G458" s="245"/>
      <c r="H458" s="248">
        <v>1.8899999999999999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199</v>
      </c>
      <c r="AU458" s="254" t="s">
        <v>81</v>
      </c>
      <c r="AV458" s="14" t="s">
        <v>81</v>
      </c>
      <c r="AW458" s="14" t="s">
        <v>33</v>
      </c>
      <c r="AX458" s="14" t="s">
        <v>72</v>
      </c>
      <c r="AY458" s="254" t="s">
        <v>187</v>
      </c>
    </row>
    <row r="459" s="16" customFormat="1">
      <c r="A459" s="16"/>
      <c r="B459" s="279"/>
      <c r="C459" s="280"/>
      <c r="D459" s="235" t="s">
        <v>199</v>
      </c>
      <c r="E459" s="281" t="s">
        <v>19</v>
      </c>
      <c r="F459" s="282" t="s">
        <v>763</v>
      </c>
      <c r="G459" s="280"/>
      <c r="H459" s="283">
        <v>9.6899999999999995</v>
      </c>
      <c r="I459" s="284"/>
      <c r="J459" s="280"/>
      <c r="K459" s="280"/>
      <c r="L459" s="285"/>
      <c r="M459" s="286"/>
      <c r="N459" s="287"/>
      <c r="O459" s="287"/>
      <c r="P459" s="287"/>
      <c r="Q459" s="287"/>
      <c r="R459" s="287"/>
      <c r="S459" s="287"/>
      <c r="T459" s="288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T459" s="289" t="s">
        <v>199</v>
      </c>
      <c r="AU459" s="289" t="s">
        <v>81</v>
      </c>
      <c r="AV459" s="16" t="s">
        <v>230</v>
      </c>
      <c r="AW459" s="16" t="s">
        <v>33</v>
      </c>
      <c r="AX459" s="16" t="s">
        <v>72</v>
      </c>
      <c r="AY459" s="289" t="s">
        <v>187</v>
      </c>
    </row>
    <row r="460" s="15" customFormat="1">
      <c r="A460" s="15"/>
      <c r="B460" s="255"/>
      <c r="C460" s="256"/>
      <c r="D460" s="235" t="s">
        <v>199</v>
      </c>
      <c r="E460" s="257" t="s">
        <v>19</v>
      </c>
      <c r="F460" s="258" t="s">
        <v>210</v>
      </c>
      <c r="G460" s="256"/>
      <c r="H460" s="259">
        <v>12.57</v>
      </c>
      <c r="I460" s="260"/>
      <c r="J460" s="256"/>
      <c r="K460" s="256"/>
      <c r="L460" s="261"/>
      <c r="M460" s="262"/>
      <c r="N460" s="263"/>
      <c r="O460" s="263"/>
      <c r="P460" s="263"/>
      <c r="Q460" s="263"/>
      <c r="R460" s="263"/>
      <c r="S460" s="263"/>
      <c r="T460" s="26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5" t="s">
        <v>199</v>
      </c>
      <c r="AU460" s="265" t="s">
        <v>81</v>
      </c>
      <c r="AV460" s="15" t="s">
        <v>195</v>
      </c>
      <c r="AW460" s="15" t="s">
        <v>33</v>
      </c>
      <c r="AX460" s="15" t="s">
        <v>79</v>
      </c>
      <c r="AY460" s="265" t="s">
        <v>187</v>
      </c>
    </row>
    <row r="461" s="14" customFormat="1">
      <c r="A461" s="14"/>
      <c r="B461" s="244"/>
      <c r="C461" s="245"/>
      <c r="D461" s="235" t="s">
        <v>199</v>
      </c>
      <c r="E461" s="245"/>
      <c r="F461" s="247" t="s">
        <v>1152</v>
      </c>
      <c r="G461" s="245"/>
      <c r="H461" s="248">
        <v>13.827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199</v>
      </c>
      <c r="AU461" s="254" t="s">
        <v>81</v>
      </c>
      <c r="AV461" s="14" t="s">
        <v>81</v>
      </c>
      <c r="AW461" s="14" t="s">
        <v>4</v>
      </c>
      <c r="AX461" s="14" t="s">
        <v>79</v>
      </c>
      <c r="AY461" s="254" t="s">
        <v>187</v>
      </c>
    </row>
    <row r="462" s="2" customFormat="1" ht="16.5" customHeight="1">
      <c r="A462" s="41"/>
      <c r="B462" s="42"/>
      <c r="C462" s="215" t="s">
        <v>777</v>
      </c>
      <c r="D462" s="215" t="s">
        <v>190</v>
      </c>
      <c r="E462" s="216" t="s">
        <v>887</v>
      </c>
      <c r="F462" s="217" t="s">
        <v>888</v>
      </c>
      <c r="G462" s="218" t="s">
        <v>193</v>
      </c>
      <c r="H462" s="219">
        <v>103.798</v>
      </c>
      <c r="I462" s="220"/>
      <c r="J462" s="221">
        <f>ROUND(I462*H462,2)</f>
        <v>0</v>
      </c>
      <c r="K462" s="217" t="s">
        <v>194</v>
      </c>
      <c r="L462" s="47"/>
      <c r="M462" s="222" t="s">
        <v>19</v>
      </c>
      <c r="N462" s="223" t="s">
        <v>43</v>
      </c>
      <c r="O462" s="87"/>
      <c r="P462" s="224">
        <f>O462*H462</f>
        <v>0</v>
      </c>
      <c r="Q462" s="224">
        <v>0.000205</v>
      </c>
      <c r="R462" s="224">
        <f>Q462*H462</f>
        <v>0.02127859</v>
      </c>
      <c r="S462" s="224">
        <v>0</v>
      </c>
      <c r="T462" s="225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6" t="s">
        <v>265</v>
      </c>
      <c r="AT462" s="226" t="s">
        <v>190</v>
      </c>
      <c r="AU462" s="226" t="s">
        <v>81</v>
      </c>
      <c r="AY462" s="20" t="s">
        <v>187</v>
      </c>
      <c r="BE462" s="227">
        <f>IF(N462="základní",J462,0)</f>
        <v>0</v>
      </c>
      <c r="BF462" s="227">
        <f>IF(N462="snížená",J462,0)</f>
        <v>0</v>
      </c>
      <c r="BG462" s="227">
        <f>IF(N462="zákl. přenesená",J462,0)</f>
        <v>0</v>
      </c>
      <c r="BH462" s="227">
        <f>IF(N462="sníž. přenesená",J462,0)</f>
        <v>0</v>
      </c>
      <c r="BI462" s="227">
        <f>IF(N462="nulová",J462,0)</f>
        <v>0</v>
      </c>
      <c r="BJ462" s="20" t="s">
        <v>79</v>
      </c>
      <c r="BK462" s="227">
        <f>ROUND(I462*H462,2)</f>
        <v>0</v>
      </c>
      <c r="BL462" s="20" t="s">
        <v>265</v>
      </c>
      <c r="BM462" s="226" t="s">
        <v>1451</v>
      </c>
    </row>
    <row r="463" s="2" customFormat="1">
      <c r="A463" s="41"/>
      <c r="B463" s="42"/>
      <c r="C463" s="43"/>
      <c r="D463" s="228" t="s">
        <v>197</v>
      </c>
      <c r="E463" s="43"/>
      <c r="F463" s="229" t="s">
        <v>890</v>
      </c>
      <c r="G463" s="43"/>
      <c r="H463" s="43"/>
      <c r="I463" s="230"/>
      <c r="J463" s="43"/>
      <c r="K463" s="43"/>
      <c r="L463" s="47"/>
      <c r="M463" s="231"/>
      <c r="N463" s="232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197</v>
      </c>
      <c r="AU463" s="20" t="s">
        <v>81</v>
      </c>
    </row>
    <row r="464" s="13" customFormat="1">
      <c r="A464" s="13"/>
      <c r="B464" s="233"/>
      <c r="C464" s="234"/>
      <c r="D464" s="235" t="s">
        <v>199</v>
      </c>
      <c r="E464" s="236" t="s">
        <v>19</v>
      </c>
      <c r="F464" s="237" t="s">
        <v>1452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199</v>
      </c>
      <c r="AU464" s="243" t="s">
        <v>81</v>
      </c>
      <c r="AV464" s="13" t="s">
        <v>79</v>
      </c>
      <c r="AW464" s="13" t="s">
        <v>33</v>
      </c>
      <c r="AX464" s="13" t="s">
        <v>72</v>
      </c>
      <c r="AY464" s="243" t="s">
        <v>187</v>
      </c>
    </row>
    <row r="465" s="13" customFormat="1">
      <c r="A465" s="13"/>
      <c r="B465" s="233"/>
      <c r="C465" s="234"/>
      <c r="D465" s="235" t="s">
        <v>199</v>
      </c>
      <c r="E465" s="236" t="s">
        <v>19</v>
      </c>
      <c r="F465" s="237" t="s">
        <v>519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199</v>
      </c>
      <c r="AU465" s="243" t="s">
        <v>81</v>
      </c>
      <c r="AV465" s="13" t="s">
        <v>79</v>
      </c>
      <c r="AW465" s="13" t="s">
        <v>33</v>
      </c>
      <c r="AX465" s="13" t="s">
        <v>72</v>
      </c>
      <c r="AY465" s="243" t="s">
        <v>187</v>
      </c>
    </row>
    <row r="466" s="13" customFormat="1">
      <c r="A466" s="13"/>
      <c r="B466" s="233"/>
      <c r="C466" s="234"/>
      <c r="D466" s="235" t="s">
        <v>199</v>
      </c>
      <c r="E466" s="236" t="s">
        <v>19</v>
      </c>
      <c r="F466" s="237" t="s">
        <v>892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199</v>
      </c>
      <c r="AU466" s="243" t="s">
        <v>81</v>
      </c>
      <c r="AV466" s="13" t="s">
        <v>79</v>
      </c>
      <c r="AW466" s="13" t="s">
        <v>33</v>
      </c>
      <c r="AX466" s="13" t="s">
        <v>72</v>
      </c>
      <c r="AY466" s="243" t="s">
        <v>187</v>
      </c>
    </row>
    <row r="467" s="13" customFormat="1">
      <c r="A467" s="13"/>
      <c r="B467" s="233"/>
      <c r="C467" s="234"/>
      <c r="D467" s="235" t="s">
        <v>199</v>
      </c>
      <c r="E467" s="236" t="s">
        <v>19</v>
      </c>
      <c r="F467" s="237" t="s">
        <v>893</v>
      </c>
      <c r="G467" s="234"/>
      <c r="H467" s="236" t="s">
        <v>19</v>
      </c>
      <c r="I467" s="238"/>
      <c r="J467" s="234"/>
      <c r="K467" s="234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199</v>
      </c>
      <c r="AU467" s="243" t="s">
        <v>81</v>
      </c>
      <c r="AV467" s="13" t="s">
        <v>79</v>
      </c>
      <c r="AW467" s="13" t="s">
        <v>33</v>
      </c>
      <c r="AX467" s="13" t="s">
        <v>72</v>
      </c>
      <c r="AY467" s="243" t="s">
        <v>187</v>
      </c>
    </row>
    <row r="468" s="14" customFormat="1">
      <c r="A468" s="14"/>
      <c r="B468" s="244"/>
      <c r="C468" s="245"/>
      <c r="D468" s="235" t="s">
        <v>199</v>
      </c>
      <c r="E468" s="246" t="s">
        <v>19</v>
      </c>
      <c r="F468" s="247" t="s">
        <v>1080</v>
      </c>
      <c r="G468" s="245"/>
      <c r="H468" s="248">
        <v>23.276</v>
      </c>
      <c r="I468" s="249"/>
      <c r="J468" s="245"/>
      <c r="K468" s="245"/>
      <c r="L468" s="250"/>
      <c r="M468" s="251"/>
      <c r="N468" s="252"/>
      <c r="O468" s="252"/>
      <c r="P468" s="252"/>
      <c r="Q468" s="252"/>
      <c r="R468" s="252"/>
      <c r="S468" s="252"/>
      <c r="T468" s="25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4" t="s">
        <v>199</v>
      </c>
      <c r="AU468" s="254" t="s">
        <v>81</v>
      </c>
      <c r="AV468" s="14" t="s">
        <v>81</v>
      </c>
      <c r="AW468" s="14" t="s">
        <v>33</v>
      </c>
      <c r="AX468" s="14" t="s">
        <v>72</v>
      </c>
      <c r="AY468" s="254" t="s">
        <v>187</v>
      </c>
    </row>
    <row r="469" s="13" customFormat="1">
      <c r="A469" s="13"/>
      <c r="B469" s="233"/>
      <c r="C469" s="234"/>
      <c r="D469" s="235" t="s">
        <v>199</v>
      </c>
      <c r="E469" s="236" t="s">
        <v>19</v>
      </c>
      <c r="F469" s="237" t="s">
        <v>1453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199</v>
      </c>
      <c r="AU469" s="243" t="s">
        <v>81</v>
      </c>
      <c r="AV469" s="13" t="s">
        <v>79</v>
      </c>
      <c r="AW469" s="13" t="s">
        <v>33</v>
      </c>
      <c r="AX469" s="13" t="s">
        <v>72</v>
      </c>
      <c r="AY469" s="243" t="s">
        <v>187</v>
      </c>
    </row>
    <row r="470" s="13" customFormat="1">
      <c r="A470" s="13"/>
      <c r="B470" s="233"/>
      <c r="C470" s="234"/>
      <c r="D470" s="235" t="s">
        <v>199</v>
      </c>
      <c r="E470" s="236" t="s">
        <v>19</v>
      </c>
      <c r="F470" s="237" t="s">
        <v>521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199</v>
      </c>
      <c r="AU470" s="243" t="s">
        <v>81</v>
      </c>
      <c r="AV470" s="13" t="s">
        <v>79</v>
      </c>
      <c r="AW470" s="13" t="s">
        <v>33</v>
      </c>
      <c r="AX470" s="13" t="s">
        <v>72</v>
      </c>
      <c r="AY470" s="243" t="s">
        <v>187</v>
      </c>
    </row>
    <row r="471" s="13" customFormat="1">
      <c r="A471" s="13"/>
      <c r="B471" s="233"/>
      <c r="C471" s="234"/>
      <c r="D471" s="235" t="s">
        <v>199</v>
      </c>
      <c r="E471" s="236" t="s">
        <v>19</v>
      </c>
      <c r="F471" s="237" t="s">
        <v>892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199</v>
      </c>
      <c r="AU471" s="243" t="s">
        <v>81</v>
      </c>
      <c r="AV471" s="13" t="s">
        <v>79</v>
      </c>
      <c r="AW471" s="13" t="s">
        <v>33</v>
      </c>
      <c r="AX471" s="13" t="s">
        <v>72</v>
      </c>
      <c r="AY471" s="243" t="s">
        <v>187</v>
      </c>
    </row>
    <row r="472" s="13" customFormat="1">
      <c r="A472" s="13"/>
      <c r="B472" s="233"/>
      <c r="C472" s="234"/>
      <c r="D472" s="235" t="s">
        <v>199</v>
      </c>
      <c r="E472" s="236" t="s">
        <v>19</v>
      </c>
      <c r="F472" s="237" t="s">
        <v>893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199</v>
      </c>
      <c r="AU472" s="243" t="s">
        <v>81</v>
      </c>
      <c r="AV472" s="13" t="s">
        <v>79</v>
      </c>
      <c r="AW472" s="13" t="s">
        <v>33</v>
      </c>
      <c r="AX472" s="13" t="s">
        <v>72</v>
      </c>
      <c r="AY472" s="243" t="s">
        <v>187</v>
      </c>
    </row>
    <row r="473" s="14" customFormat="1">
      <c r="A473" s="14"/>
      <c r="B473" s="244"/>
      <c r="C473" s="245"/>
      <c r="D473" s="235" t="s">
        <v>199</v>
      </c>
      <c r="E473" s="246" t="s">
        <v>19</v>
      </c>
      <c r="F473" s="247" t="s">
        <v>923</v>
      </c>
      <c r="G473" s="245"/>
      <c r="H473" s="248">
        <v>13.939</v>
      </c>
      <c r="I473" s="249"/>
      <c r="J473" s="245"/>
      <c r="K473" s="245"/>
      <c r="L473" s="250"/>
      <c r="M473" s="251"/>
      <c r="N473" s="252"/>
      <c r="O473" s="252"/>
      <c r="P473" s="252"/>
      <c r="Q473" s="252"/>
      <c r="R473" s="252"/>
      <c r="S473" s="252"/>
      <c r="T473" s="25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4" t="s">
        <v>199</v>
      </c>
      <c r="AU473" s="254" t="s">
        <v>81</v>
      </c>
      <c r="AV473" s="14" t="s">
        <v>81</v>
      </c>
      <c r="AW473" s="14" t="s">
        <v>33</v>
      </c>
      <c r="AX473" s="14" t="s">
        <v>72</v>
      </c>
      <c r="AY473" s="254" t="s">
        <v>187</v>
      </c>
    </row>
    <row r="474" s="13" customFormat="1">
      <c r="A474" s="13"/>
      <c r="B474" s="233"/>
      <c r="C474" s="234"/>
      <c r="D474" s="235" t="s">
        <v>199</v>
      </c>
      <c r="E474" s="236" t="s">
        <v>19</v>
      </c>
      <c r="F474" s="237" t="s">
        <v>1454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199</v>
      </c>
      <c r="AU474" s="243" t="s">
        <v>81</v>
      </c>
      <c r="AV474" s="13" t="s">
        <v>79</v>
      </c>
      <c r="AW474" s="13" t="s">
        <v>33</v>
      </c>
      <c r="AX474" s="13" t="s">
        <v>72</v>
      </c>
      <c r="AY474" s="243" t="s">
        <v>187</v>
      </c>
    </row>
    <row r="475" s="13" customFormat="1">
      <c r="A475" s="13"/>
      <c r="B475" s="233"/>
      <c r="C475" s="234"/>
      <c r="D475" s="235" t="s">
        <v>199</v>
      </c>
      <c r="E475" s="236" t="s">
        <v>19</v>
      </c>
      <c r="F475" s="237" t="s">
        <v>523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199</v>
      </c>
      <c r="AU475" s="243" t="s">
        <v>81</v>
      </c>
      <c r="AV475" s="13" t="s">
        <v>79</v>
      </c>
      <c r="AW475" s="13" t="s">
        <v>33</v>
      </c>
      <c r="AX475" s="13" t="s">
        <v>72</v>
      </c>
      <c r="AY475" s="243" t="s">
        <v>187</v>
      </c>
    </row>
    <row r="476" s="13" customFormat="1">
      <c r="A476" s="13"/>
      <c r="B476" s="233"/>
      <c r="C476" s="234"/>
      <c r="D476" s="235" t="s">
        <v>199</v>
      </c>
      <c r="E476" s="236" t="s">
        <v>19</v>
      </c>
      <c r="F476" s="237" t="s">
        <v>892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199</v>
      </c>
      <c r="AU476" s="243" t="s">
        <v>81</v>
      </c>
      <c r="AV476" s="13" t="s">
        <v>79</v>
      </c>
      <c r="AW476" s="13" t="s">
        <v>33</v>
      </c>
      <c r="AX476" s="13" t="s">
        <v>72</v>
      </c>
      <c r="AY476" s="243" t="s">
        <v>187</v>
      </c>
    </row>
    <row r="477" s="13" customFormat="1">
      <c r="A477" s="13"/>
      <c r="B477" s="233"/>
      <c r="C477" s="234"/>
      <c r="D477" s="235" t="s">
        <v>199</v>
      </c>
      <c r="E477" s="236" t="s">
        <v>19</v>
      </c>
      <c r="F477" s="237" t="s">
        <v>893</v>
      </c>
      <c r="G477" s="234"/>
      <c r="H477" s="236" t="s">
        <v>19</v>
      </c>
      <c r="I477" s="238"/>
      <c r="J477" s="234"/>
      <c r="K477" s="234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199</v>
      </c>
      <c r="AU477" s="243" t="s">
        <v>81</v>
      </c>
      <c r="AV477" s="13" t="s">
        <v>79</v>
      </c>
      <c r="AW477" s="13" t="s">
        <v>33</v>
      </c>
      <c r="AX477" s="13" t="s">
        <v>72</v>
      </c>
      <c r="AY477" s="243" t="s">
        <v>187</v>
      </c>
    </row>
    <row r="478" s="14" customFormat="1">
      <c r="A478" s="14"/>
      <c r="B478" s="244"/>
      <c r="C478" s="245"/>
      <c r="D478" s="235" t="s">
        <v>199</v>
      </c>
      <c r="E478" s="246" t="s">
        <v>19</v>
      </c>
      <c r="F478" s="247" t="s">
        <v>1080</v>
      </c>
      <c r="G478" s="245"/>
      <c r="H478" s="248">
        <v>23.276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199</v>
      </c>
      <c r="AU478" s="254" t="s">
        <v>81</v>
      </c>
      <c r="AV478" s="14" t="s">
        <v>81</v>
      </c>
      <c r="AW478" s="14" t="s">
        <v>33</v>
      </c>
      <c r="AX478" s="14" t="s">
        <v>72</v>
      </c>
      <c r="AY478" s="254" t="s">
        <v>187</v>
      </c>
    </row>
    <row r="479" s="16" customFormat="1">
      <c r="A479" s="16"/>
      <c r="B479" s="279"/>
      <c r="C479" s="280"/>
      <c r="D479" s="235" t="s">
        <v>199</v>
      </c>
      <c r="E479" s="281" t="s">
        <v>19</v>
      </c>
      <c r="F479" s="282" t="s">
        <v>763</v>
      </c>
      <c r="G479" s="280"/>
      <c r="H479" s="283">
        <v>60.491</v>
      </c>
      <c r="I479" s="284"/>
      <c r="J479" s="280"/>
      <c r="K479" s="280"/>
      <c r="L479" s="285"/>
      <c r="M479" s="286"/>
      <c r="N479" s="287"/>
      <c r="O479" s="287"/>
      <c r="P479" s="287"/>
      <c r="Q479" s="287"/>
      <c r="R479" s="287"/>
      <c r="S479" s="287"/>
      <c r="T479" s="288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89" t="s">
        <v>199</v>
      </c>
      <c r="AU479" s="289" t="s">
        <v>81</v>
      </c>
      <c r="AV479" s="16" t="s">
        <v>230</v>
      </c>
      <c r="AW479" s="16" t="s">
        <v>33</v>
      </c>
      <c r="AX479" s="16" t="s">
        <v>72</v>
      </c>
      <c r="AY479" s="289" t="s">
        <v>187</v>
      </c>
    </row>
    <row r="480" s="13" customFormat="1">
      <c r="A480" s="13"/>
      <c r="B480" s="233"/>
      <c r="C480" s="234"/>
      <c r="D480" s="235" t="s">
        <v>199</v>
      </c>
      <c r="E480" s="236" t="s">
        <v>19</v>
      </c>
      <c r="F480" s="237" t="s">
        <v>1455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199</v>
      </c>
      <c r="AU480" s="243" t="s">
        <v>81</v>
      </c>
      <c r="AV480" s="13" t="s">
        <v>79</v>
      </c>
      <c r="AW480" s="13" t="s">
        <v>33</v>
      </c>
      <c r="AX480" s="13" t="s">
        <v>72</v>
      </c>
      <c r="AY480" s="243" t="s">
        <v>187</v>
      </c>
    </row>
    <row r="481" s="13" customFormat="1">
      <c r="A481" s="13"/>
      <c r="B481" s="233"/>
      <c r="C481" s="234"/>
      <c r="D481" s="235" t="s">
        <v>199</v>
      </c>
      <c r="E481" s="236" t="s">
        <v>19</v>
      </c>
      <c r="F481" s="237" t="s">
        <v>519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199</v>
      </c>
      <c r="AU481" s="243" t="s">
        <v>81</v>
      </c>
      <c r="AV481" s="13" t="s">
        <v>79</v>
      </c>
      <c r="AW481" s="13" t="s">
        <v>33</v>
      </c>
      <c r="AX481" s="13" t="s">
        <v>72</v>
      </c>
      <c r="AY481" s="243" t="s">
        <v>187</v>
      </c>
    </row>
    <row r="482" s="13" customFormat="1">
      <c r="A482" s="13"/>
      <c r="B482" s="233"/>
      <c r="C482" s="234"/>
      <c r="D482" s="235" t="s">
        <v>199</v>
      </c>
      <c r="E482" s="236" t="s">
        <v>19</v>
      </c>
      <c r="F482" s="237" t="s">
        <v>1062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199</v>
      </c>
      <c r="AU482" s="243" t="s">
        <v>81</v>
      </c>
      <c r="AV482" s="13" t="s">
        <v>79</v>
      </c>
      <c r="AW482" s="13" t="s">
        <v>33</v>
      </c>
      <c r="AX482" s="13" t="s">
        <v>72</v>
      </c>
      <c r="AY482" s="243" t="s">
        <v>187</v>
      </c>
    </row>
    <row r="483" s="13" customFormat="1">
      <c r="A483" s="13"/>
      <c r="B483" s="233"/>
      <c r="C483" s="234"/>
      <c r="D483" s="235" t="s">
        <v>199</v>
      </c>
      <c r="E483" s="236" t="s">
        <v>19</v>
      </c>
      <c r="F483" s="237" t="s">
        <v>893</v>
      </c>
      <c r="G483" s="234"/>
      <c r="H483" s="236" t="s">
        <v>19</v>
      </c>
      <c r="I483" s="238"/>
      <c r="J483" s="234"/>
      <c r="K483" s="234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199</v>
      </c>
      <c r="AU483" s="243" t="s">
        <v>81</v>
      </c>
      <c r="AV483" s="13" t="s">
        <v>79</v>
      </c>
      <c r="AW483" s="13" t="s">
        <v>33</v>
      </c>
      <c r="AX483" s="13" t="s">
        <v>72</v>
      </c>
      <c r="AY483" s="243" t="s">
        <v>187</v>
      </c>
    </row>
    <row r="484" s="14" customFormat="1">
      <c r="A484" s="14"/>
      <c r="B484" s="244"/>
      <c r="C484" s="245"/>
      <c r="D484" s="235" t="s">
        <v>199</v>
      </c>
      <c r="E484" s="246" t="s">
        <v>19</v>
      </c>
      <c r="F484" s="247" t="s">
        <v>1158</v>
      </c>
      <c r="G484" s="245"/>
      <c r="H484" s="248">
        <v>22.135000000000002</v>
      </c>
      <c r="I484" s="249"/>
      <c r="J484" s="245"/>
      <c r="K484" s="245"/>
      <c r="L484" s="250"/>
      <c r="M484" s="251"/>
      <c r="N484" s="252"/>
      <c r="O484" s="252"/>
      <c r="P484" s="252"/>
      <c r="Q484" s="252"/>
      <c r="R484" s="252"/>
      <c r="S484" s="252"/>
      <c r="T484" s="25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4" t="s">
        <v>199</v>
      </c>
      <c r="AU484" s="254" t="s">
        <v>81</v>
      </c>
      <c r="AV484" s="14" t="s">
        <v>81</v>
      </c>
      <c r="AW484" s="14" t="s">
        <v>33</v>
      </c>
      <c r="AX484" s="14" t="s">
        <v>72</v>
      </c>
      <c r="AY484" s="254" t="s">
        <v>187</v>
      </c>
    </row>
    <row r="485" s="13" customFormat="1">
      <c r="A485" s="13"/>
      <c r="B485" s="233"/>
      <c r="C485" s="234"/>
      <c r="D485" s="235" t="s">
        <v>199</v>
      </c>
      <c r="E485" s="236" t="s">
        <v>19</v>
      </c>
      <c r="F485" s="237" t="s">
        <v>1456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199</v>
      </c>
      <c r="AU485" s="243" t="s">
        <v>81</v>
      </c>
      <c r="AV485" s="13" t="s">
        <v>79</v>
      </c>
      <c r="AW485" s="13" t="s">
        <v>33</v>
      </c>
      <c r="AX485" s="13" t="s">
        <v>72</v>
      </c>
      <c r="AY485" s="243" t="s">
        <v>187</v>
      </c>
    </row>
    <row r="486" s="13" customFormat="1">
      <c r="A486" s="13"/>
      <c r="B486" s="233"/>
      <c r="C486" s="234"/>
      <c r="D486" s="235" t="s">
        <v>199</v>
      </c>
      <c r="E486" s="236" t="s">
        <v>19</v>
      </c>
      <c r="F486" s="237" t="s">
        <v>523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199</v>
      </c>
      <c r="AU486" s="243" t="s">
        <v>81</v>
      </c>
      <c r="AV486" s="13" t="s">
        <v>79</v>
      </c>
      <c r="AW486" s="13" t="s">
        <v>33</v>
      </c>
      <c r="AX486" s="13" t="s">
        <v>72</v>
      </c>
      <c r="AY486" s="243" t="s">
        <v>187</v>
      </c>
    </row>
    <row r="487" s="13" customFormat="1">
      <c r="A487" s="13"/>
      <c r="B487" s="233"/>
      <c r="C487" s="234"/>
      <c r="D487" s="235" t="s">
        <v>199</v>
      </c>
      <c r="E487" s="236" t="s">
        <v>19</v>
      </c>
      <c r="F487" s="237" t="s">
        <v>1062</v>
      </c>
      <c r="G487" s="234"/>
      <c r="H487" s="236" t="s">
        <v>19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199</v>
      </c>
      <c r="AU487" s="243" t="s">
        <v>81</v>
      </c>
      <c r="AV487" s="13" t="s">
        <v>79</v>
      </c>
      <c r="AW487" s="13" t="s">
        <v>33</v>
      </c>
      <c r="AX487" s="13" t="s">
        <v>72</v>
      </c>
      <c r="AY487" s="243" t="s">
        <v>187</v>
      </c>
    </row>
    <row r="488" s="13" customFormat="1">
      <c r="A488" s="13"/>
      <c r="B488" s="233"/>
      <c r="C488" s="234"/>
      <c r="D488" s="235" t="s">
        <v>199</v>
      </c>
      <c r="E488" s="236" t="s">
        <v>19</v>
      </c>
      <c r="F488" s="237" t="s">
        <v>893</v>
      </c>
      <c r="G488" s="234"/>
      <c r="H488" s="236" t="s">
        <v>19</v>
      </c>
      <c r="I488" s="238"/>
      <c r="J488" s="234"/>
      <c r="K488" s="234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199</v>
      </c>
      <c r="AU488" s="243" t="s">
        <v>81</v>
      </c>
      <c r="AV488" s="13" t="s">
        <v>79</v>
      </c>
      <c r="AW488" s="13" t="s">
        <v>33</v>
      </c>
      <c r="AX488" s="13" t="s">
        <v>72</v>
      </c>
      <c r="AY488" s="243" t="s">
        <v>187</v>
      </c>
    </row>
    <row r="489" s="14" customFormat="1">
      <c r="A489" s="14"/>
      <c r="B489" s="244"/>
      <c r="C489" s="245"/>
      <c r="D489" s="235" t="s">
        <v>199</v>
      </c>
      <c r="E489" s="246" t="s">
        <v>19</v>
      </c>
      <c r="F489" s="247" t="s">
        <v>1160</v>
      </c>
      <c r="G489" s="245"/>
      <c r="H489" s="248">
        <v>21.172000000000001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199</v>
      </c>
      <c r="AU489" s="254" t="s">
        <v>81</v>
      </c>
      <c r="AV489" s="14" t="s">
        <v>81</v>
      </c>
      <c r="AW489" s="14" t="s">
        <v>33</v>
      </c>
      <c r="AX489" s="14" t="s">
        <v>72</v>
      </c>
      <c r="AY489" s="254" t="s">
        <v>187</v>
      </c>
    </row>
    <row r="490" s="16" customFormat="1">
      <c r="A490" s="16"/>
      <c r="B490" s="279"/>
      <c r="C490" s="280"/>
      <c r="D490" s="235" t="s">
        <v>199</v>
      </c>
      <c r="E490" s="281" t="s">
        <v>19</v>
      </c>
      <c r="F490" s="282" t="s">
        <v>763</v>
      </c>
      <c r="G490" s="280"/>
      <c r="H490" s="283">
        <v>43.307000000000002</v>
      </c>
      <c r="I490" s="284"/>
      <c r="J490" s="280"/>
      <c r="K490" s="280"/>
      <c r="L490" s="285"/>
      <c r="M490" s="286"/>
      <c r="N490" s="287"/>
      <c r="O490" s="287"/>
      <c r="P490" s="287"/>
      <c r="Q490" s="287"/>
      <c r="R490" s="287"/>
      <c r="S490" s="287"/>
      <c r="T490" s="288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T490" s="289" t="s">
        <v>199</v>
      </c>
      <c r="AU490" s="289" t="s">
        <v>81</v>
      </c>
      <c r="AV490" s="16" t="s">
        <v>230</v>
      </c>
      <c r="AW490" s="16" t="s">
        <v>33</v>
      </c>
      <c r="AX490" s="16" t="s">
        <v>72</v>
      </c>
      <c r="AY490" s="289" t="s">
        <v>187</v>
      </c>
    </row>
    <row r="491" s="15" customFormat="1">
      <c r="A491" s="15"/>
      <c r="B491" s="255"/>
      <c r="C491" s="256"/>
      <c r="D491" s="235" t="s">
        <v>199</v>
      </c>
      <c r="E491" s="257" t="s">
        <v>19</v>
      </c>
      <c r="F491" s="258" t="s">
        <v>210</v>
      </c>
      <c r="G491" s="256"/>
      <c r="H491" s="259">
        <v>103.798</v>
      </c>
      <c r="I491" s="260"/>
      <c r="J491" s="256"/>
      <c r="K491" s="256"/>
      <c r="L491" s="261"/>
      <c r="M491" s="262"/>
      <c r="N491" s="263"/>
      <c r="O491" s="263"/>
      <c r="P491" s="263"/>
      <c r="Q491" s="263"/>
      <c r="R491" s="263"/>
      <c r="S491" s="263"/>
      <c r="T491" s="264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T491" s="265" t="s">
        <v>199</v>
      </c>
      <c r="AU491" s="265" t="s">
        <v>81</v>
      </c>
      <c r="AV491" s="15" t="s">
        <v>195</v>
      </c>
      <c r="AW491" s="15" t="s">
        <v>33</v>
      </c>
      <c r="AX491" s="15" t="s">
        <v>79</v>
      </c>
      <c r="AY491" s="265" t="s">
        <v>187</v>
      </c>
    </row>
    <row r="492" s="2" customFormat="1" ht="21.75" customHeight="1">
      <c r="A492" s="41"/>
      <c r="B492" s="42"/>
      <c r="C492" s="215" t="s">
        <v>781</v>
      </c>
      <c r="D492" s="215" t="s">
        <v>190</v>
      </c>
      <c r="E492" s="216" t="s">
        <v>1161</v>
      </c>
      <c r="F492" s="217" t="s">
        <v>1162</v>
      </c>
      <c r="G492" s="218" t="s">
        <v>193</v>
      </c>
      <c r="H492" s="219">
        <v>2.8799999999999999</v>
      </c>
      <c r="I492" s="220"/>
      <c r="J492" s="221">
        <f>ROUND(I492*H492,2)</f>
        <v>0</v>
      </c>
      <c r="K492" s="217" t="s">
        <v>194</v>
      </c>
      <c r="L492" s="47"/>
      <c r="M492" s="222" t="s">
        <v>19</v>
      </c>
      <c r="N492" s="223" t="s">
        <v>43</v>
      </c>
      <c r="O492" s="87"/>
      <c r="P492" s="224">
        <f>O492*H492</f>
        <v>0</v>
      </c>
      <c r="Q492" s="224">
        <v>1.713E-05</v>
      </c>
      <c r="R492" s="224">
        <f>Q492*H492</f>
        <v>4.93344E-05</v>
      </c>
      <c r="S492" s="224">
        <v>0</v>
      </c>
      <c r="T492" s="225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6" t="s">
        <v>265</v>
      </c>
      <c r="AT492" s="226" t="s">
        <v>190</v>
      </c>
      <c r="AU492" s="226" t="s">
        <v>81</v>
      </c>
      <c r="AY492" s="20" t="s">
        <v>187</v>
      </c>
      <c r="BE492" s="227">
        <f>IF(N492="základní",J492,0)</f>
        <v>0</v>
      </c>
      <c r="BF492" s="227">
        <f>IF(N492="snížená",J492,0)</f>
        <v>0</v>
      </c>
      <c r="BG492" s="227">
        <f>IF(N492="zákl. přenesená",J492,0)</f>
        <v>0</v>
      </c>
      <c r="BH492" s="227">
        <f>IF(N492="sníž. přenesená",J492,0)</f>
        <v>0</v>
      </c>
      <c r="BI492" s="227">
        <f>IF(N492="nulová",J492,0)</f>
        <v>0</v>
      </c>
      <c r="BJ492" s="20" t="s">
        <v>79</v>
      </c>
      <c r="BK492" s="227">
        <f>ROUND(I492*H492,2)</f>
        <v>0</v>
      </c>
      <c r="BL492" s="20" t="s">
        <v>265</v>
      </c>
      <c r="BM492" s="226" t="s">
        <v>1457</v>
      </c>
    </row>
    <row r="493" s="2" customFormat="1">
      <c r="A493" s="41"/>
      <c r="B493" s="42"/>
      <c r="C493" s="43"/>
      <c r="D493" s="228" t="s">
        <v>197</v>
      </c>
      <c r="E493" s="43"/>
      <c r="F493" s="229" t="s">
        <v>1164</v>
      </c>
      <c r="G493" s="43"/>
      <c r="H493" s="43"/>
      <c r="I493" s="230"/>
      <c r="J493" s="43"/>
      <c r="K493" s="43"/>
      <c r="L493" s="47"/>
      <c r="M493" s="231"/>
      <c r="N493" s="232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197</v>
      </c>
      <c r="AU493" s="20" t="s">
        <v>81</v>
      </c>
    </row>
    <row r="494" s="13" customFormat="1">
      <c r="A494" s="13"/>
      <c r="B494" s="233"/>
      <c r="C494" s="234"/>
      <c r="D494" s="235" t="s">
        <v>199</v>
      </c>
      <c r="E494" s="236" t="s">
        <v>19</v>
      </c>
      <c r="F494" s="237" t="s">
        <v>1443</v>
      </c>
      <c r="G494" s="234"/>
      <c r="H494" s="236" t="s">
        <v>19</v>
      </c>
      <c r="I494" s="238"/>
      <c r="J494" s="234"/>
      <c r="K494" s="234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199</v>
      </c>
      <c r="AU494" s="243" t="s">
        <v>81</v>
      </c>
      <c r="AV494" s="13" t="s">
        <v>79</v>
      </c>
      <c r="AW494" s="13" t="s">
        <v>33</v>
      </c>
      <c r="AX494" s="13" t="s">
        <v>72</v>
      </c>
      <c r="AY494" s="243" t="s">
        <v>187</v>
      </c>
    </row>
    <row r="495" s="13" customFormat="1">
      <c r="A495" s="13"/>
      <c r="B495" s="233"/>
      <c r="C495" s="234"/>
      <c r="D495" s="235" t="s">
        <v>199</v>
      </c>
      <c r="E495" s="236" t="s">
        <v>19</v>
      </c>
      <c r="F495" s="237" t="s">
        <v>519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199</v>
      </c>
      <c r="AU495" s="243" t="s">
        <v>81</v>
      </c>
      <c r="AV495" s="13" t="s">
        <v>79</v>
      </c>
      <c r="AW495" s="13" t="s">
        <v>33</v>
      </c>
      <c r="AX495" s="13" t="s">
        <v>72</v>
      </c>
      <c r="AY495" s="243" t="s">
        <v>187</v>
      </c>
    </row>
    <row r="496" s="13" customFormat="1">
      <c r="A496" s="13"/>
      <c r="B496" s="233"/>
      <c r="C496" s="234"/>
      <c r="D496" s="235" t="s">
        <v>199</v>
      </c>
      <c r="E496" s="236" t="s">
        <v>19</v>
      </c>
      <c r="F496" s="237" t="s">
        <v>855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199</v>
      </c>
      <c r="AU496" s="243" t="s">
        <v>81</v>
      </c>
      <c r="AV496" s="13" t="s">
        <v>79</v>
      </c>
      <c r="AW496" s="13" t="s">
        <v>33</v>
      </c>
      <c r="AX496" s="13" t="s">
        <v>72</v>
      </c>
      <c r="AY496" s="243" t="s">
        <v>187</v>
      </c>
    </row>
    <row r="497" s="13" customFormat="1">
      <c r="A497" s="13"/>
      <c r="B497" s="233"/>
      <c r="C497" s="234"/>
      <c r="D497" s="235" t="s">
        <v>199</v>
      </c>
      <c r="E497" s="236" t="s">
        <v>19</v>
      </c>
      <c r="F497" s="237" t="s">
        <v>1142</v>
      </c>
      <c r="G497" s="234"/>
      <c r="H497" s="236" t="s">
        <v>19</v>
      </c>
      <c r="I497" s="238"/>
      <c r="J497" s="234"/>
      <c r="K497" s="234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199</v>
      </c>
      <c r="AU497" s="243" t="s">
        <v>81</v>
      </c>
      <c r="AV497" s="13" t="s">
        <v>79</v>
      </c>
      <c r="AW497" s="13" t="s">
        <v>33</v>
      </c>
      <c r="AX497" s="13" t="s">
        <v>72</v>
      </c>
      <c r="AY497" s="243" t="s">
        <v>187</v>
      </c>
    </row>
    <row r="498" s="14" customFormat="1">
      <c r="A498" s="14"/>
      <c r="B498" s="244"/>
      <c r="C498" s="245"/>
      <c r="D498" s="235" t="s">
        <v>199</v>
      </c>
      <c r="E498" s="246" t="s">
        <v>19</v>
      </c>
      <c r="F498" s="247" t="s">
        <v>1143</v>
      </c>
      <c r="G498" s="245"/>
      <c r="H498" s="248">
        <v>1.44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199</v>
      </c>
      <c r="AU498" s="254" t="s">
        <v>81</v>
      </c>
      <c r="AV498" s="14" t="s">
        <v>81</v>
      </c>
      <c r="AW498" s="14" t="s">
        <v>33</v>
      </c>
      <c r="AX498" s="14" t="s">
        <v>72</v>
      </c>
      <c r="AY498" s="254" t="s">
        <v>187</v>
      </c>
    </row>
    <row r="499" s="13" customFormat="1">
      <c r="A499" s="13"/>
      <c r="B499" s="233"/>
      <c r="C499" s="234"/>
      <c r="D499" s="235" t="s">
        <v>199</v>
      </c>
      <c r="E499" s="236" t="s">
        <v>19</v>
      </c>
      <c r="F499" s="237" t="s">
        <v>1444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199</v>
      </c>
      <c r="AU499" s="243" t="s">
        <v>81</v>
      </c>
      <c r="AV499" s="13" t="s">
        <v>79</v>
      </c>
      <c r="AW499" s="13" t="s">
        <v>33</v>
      </c>
      <c r="AX499" s="13" t="s">
        <v>72</v>
      </c>
      <c r="AY499" s="243" t="s">
        <v>187</v>
      </c>
    </row>
    <row r="500" s="13" customFormat="1">
      <c r="A500" s="13"/>
      <c r="B500" s="233"/>
      <c r="C500" s="234"/>
      <c r="D500" s="235" t="s">
        <v>199</v>
      </c>
      <c r="E500" s="236" t="s">
        <v>19</v>
      </c>
      <c r="F500" s="237" t="s">
        <v>523</v>
      </c>
      <c r="G500" s="234"/>
      <c r="H500" s="236" t="s">
        <v>19</v>
      </c>
      <c r="I500" s="238"/>
      <c r="J500" s="234"/>
      <c r="K500" s="234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199</v>
      </c>
      <c r="AU500" s="243" t="s">
        <v>81</v>
      </c>
      <c r="AV500" s="13" t="s">
        <v>79</v>
      </c>
      <c r="AW500" s="13" t="s">
        <v>33</v>
      </c>
      <c r="AX500" s="13" t="s">
        <v>72</v>
      </c>
      <c r="AY500" s="243" t="s">
        <v>187</v>
      </c>
    </row>
    <row r="501" s="13" customFormat="1">
      <c r="A501" s="13"/>
      <c r="B501" s="233"/>
      <c r="C501" s="234"/>
      <c r="D501" s="235" t="s">
        <v>199</v>
      </c>
      <c r="E501" s="236" t="s">
        <v>19</v>
      </c>
      <c r="F501" s="237" t="s">
        <v>855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199</v>
      </c>
      <c r="AU501" s="243" t="s">
        <v>81</v>
      </c>
      <c r="AV501" s="13" t="s">
        <v>79</v>
      </c>
      <c r="AW501" s="13" t="s">
        <v>33</v>
      </c>
      <c r="AX501" s="13" t="s">
        <v>72</v>
      </c>
      <c r="AY501" s="243" t="s">
        <v>187</v>
      </c>
    </row>
    <row r="502" s="13" customFormat="1">
      <c r="A502" s="13"/>
      <c r="B502" s="233"/>
      <c r="C502" s="234"/>
      <c r="D502" s="235" t="s">
        <v>199</v>
      </c>
      <c r="E502" s="236" t="s">
        <v>19</v>
      </c>
      <c r="F502" s="237" t="s">
        <v>1142</v>
      </c>
      <c r="G502" s="234"/>
      <c r="H502" s="236" t="s">
        <v>19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199</v>
      </c>
      <c r="AU502" s="243" t="s">
        <v>81</v>
      </c>
      <c r="AV502" s="13" t="s">
        <v>79</v>
      </c>
      <c r="AW502" s="13" t="s">
        <v>33</v>
      </c>
      <c r="AX502" s="13" t="s">
        <v>72</v>
      </c>
      <c r="AY502" s="243" t="s">
        <v>187</v>
      </c>
    </row>
    <row r="503" s="14" customFormat="1">
      <c r="A503" s="14"/>
      <c r="B503" s="244"/>
      <c r="C503" s="245"/>
      <c r="D503" s="235" t="s">
        <v>199</v>
      </c>
      <c r="E503" s="246" t="s">
        <v>19</v>
      </c>
      <c r="F503" s="247" t="s">
        <v>1143</v>
      </c>
      <c r="G503" s="245"/>
      <c r="H503" s="248">
        <v>1.44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199</v>
      </c>
      <c r="AU503" s="254" t="s">
        <v>81</v>
      </c>
      <c r="AV503" s="14" t="s">
        <v>81</v>
      </c>
      <c r="AW503" s="14" t="s">
        <v>33</v>
      </c>
      <c r="AX503" s="14" t="s">
        <v>72</v>
      </c>
      <c r="AY503" s="254" t="s">
        <v>187</v>
      </c>
    </row>
    <row r="504" s="15" customFormat="1">
      <c r="A504" s="15"/>
      <c r="B504" s="255"/>
      <c r="C504" s="256"/>
      <c r="D504" s="235" t="s">
        <v>199</v>
      </c>
      <c r="E504" s="257" t="s">
        <v>19</v>
      </c>
      <c r="F504" s="258" t="s">
        <v>210</v>
      </c>
      <c r="G504" s="256"/>
      <c r="H504" s="259">
        <v>2.8799999999999999</v>
      </c>
      <c r="I504" s="260"/>
      <c r="J504" s="256"/>
      <c r="K504" s="256"/>
      <c r="L504" s="261"/>
      <c r="M504" s="262"/>
      <c r="N504" s="263"/>
      <c r="O504" s="263"/>
      <c r="P504" s="263"/>
      <c r="Q504" s="263"/>
      <c r="R504" s="263"/>
      <c r="S504" s="263"/>
      <c r="T504" s="264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5" t="s">
        <v>199</v>
      </c>
      <c r="AU504" s="265" t="s">
        <v>81</v>
      </c>
      <c r="AV504" s="15" t="s">
        <v>195</v>
      </c>
      <c r="AW504" s="15" t="s">
        <v>33</v>
      </c>
      <c r="AX504" s="15" t="s">
        <v>79</v>
      </c>
      <c r="AY504" s="265" t="s">
        <v>187</v>
      </c>
    </row>
    <row r="505" s="2" customFormat="1" ht="16.5" customHeight="1">
      <c r="A505" s="41"/>
      <c r="B505" s="42"/>
      <c r="C505" s="215" t="s">
        <v>789</v>
      </c>
      <c r="D505" s="215" t="s">
        <v>190</v>
      </c>
      <c r="E505" s="216" t="s">
        <v>904</v>
      </c>
      <c r="F505" s="217" t="s">
        <v>905</v>
      </c>
      <c r="G505" s="218" t="s">
        <v>193</v>
      </c>
      <c r="H505" s="219">
        <v>9.6899999999999995</v>
      </c>
      <c r="I505" s="220"/>
      <c r="J505" s="221">
        <f>ROUND(I505*H505,2)</f>
        <v>0</v>
      </c>
      <c r="K505" s="217" t="s">
        <v>194</v>
      </c>
      <c r="L505" s="47"/>
      <c r="M505" s="222" t="s">
        <v>19</v>
      </c>
      <c r="N505" s="223" t="s">
        <v>43</v>
      </c>
      <c r="O505" s="87"/>
      <c r="P505" s="224">
        <f>O505*H505</f>
        <v>0</v>
      </c>
      <c r="Q505" s="224">
        <v>7.1500000000000002E-06</v>
      </c>
      <c r="R505" s="224">
        <f>Q505*H505</f>
        <v>6.9283500000000002E-05</v>
      </c>
      <c r="S505" s="224">
        <v>0</v>
      </c>
      <c r="T505" s="225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6" t="s">
        <v>265</v>
      </c>
      <c r="AT505" s="226" t="s">
        <v>190</v>
      </c>
      <c r="AU505" s="226" t="s">
        <v>81</v>
      </c>
      <c r="AY505" s="20" t="s">
        <v>187</v>
      </c>
      <c r="BE505" s="227">
        <f>IF(N505="základní",J505,0)</f>
        <v>0</v>
      </c>
      <c r="BF505" s="227">
        <f>IF(N505="snížená",J505,0)</f>
        <v>0</v>
      </c>
      <c r="BG505" s="227">
        <f>IF(N505="zákl. přenesená",J505,0)</f>
        <v>0</v>
      </c>
      <c r="BH505" s="227">
        <f>IF(N505="sníž. přenesená",J505,0)</f>
        <v>0</v>
      </c>
      <c r="BI505" s="227">
        <f>IF(N505="nulová",J505,0)</f>
        <v>0</v>
      </c>
      <c r="BJ505" s="20" t="s">
        <v>79</v>
      </c>
      <c r="BK505" s="227">
        <f>ROUND(I505*H505,2)</f>
        <v>0</v>
      </c>
      <c r="BL505" s="20" t="s">
        <v>265</v>
      </c>
      <c r="BM505" s="226" t="s">
        <v>1458</v>
      </c>
    </row>
    <row r="506" s="2" customFormat="1">
      <c r="A506" s="41"/>
      <c r="B506" s="42"/>
      <c r="C506" s="43"/>
      <c r="D506" s="228" t="s">
        <v>197</v>
      </c>
      <c r="E506" s="43"/>
      <c r="F506" s="229" t="s">
        <v>907</v>
      </c>
      <c r="G506" s="43"/>
      <c r="H506" s="43"/>
      <c r="I506" s="230"/>
      <c r="J506" s="43"/>
      <c r="K506" s="43"/>
      <c r="L506" s="47"/>
      <c r="M506" s="231"/>
      <c r="N506" s="232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197</v>
      </c>
      <c r="AU506" s="20" t="s">
        <v>81</v>
      </c>
    </row>
    <row r="507" s="13" customFormat="1">
      <c r="A507" s="13"/>
      <c r="B507" s="233"/>
      <c r="C507" s="234"/>
      <c r="D507" s="235" t="s">
        <v>199</v>
      </c>
      <c r="E507" s="236" t="s">
        <v>19</v>
      </c>
      <c r="F507" s="237" t="s">
        <v>1445</v>
      </c>
      <c r="G507" s="234"/>
      <c r="H507" s="236" t="s">
        <v>19</v>
      </c>
      <c r="I507" s="238"/>
      <c r="J507" s="234"/>
      <c r="K507" s="234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199</v>
      </c>
      <c r="AU507" s="243" t="s">
        <v>81</v>
      </c>
      <c r="AV507" s="13" t="s">
        <v>79</v>
      </c>
      <c r="AW507" s="13" t="s">
        <v>33</v>
      </c>
      <c r="AX507" s="13" t="s">
        <v>72</v>
      </c>
      <c r="AY507" s="243" t="s">
        <v>187</v>
      </c>
    </row>
    <row r="508" s="13" customFormat="1">
      <c r="A508" s="13"/>
      <c r="B508" s="233"/>
      <c r="C508" s="234"/>
      <c r="D508" s="235" t="s">
        <v>199</v>
      </c>
      <c r="E508" s="236" t="s">
        <v>19</v>
      </c>
      <c r="F508" s="237" t="s">
        <v>519</v>
      </c>
      <c r="G508" s="234"/>
      <c r="H508" s="236" t="s">
        <v>19</v>
      </c>
      <c r="I508" s="238"/>
      <c r="J508" s="234"/>
      <c r="K508" s="234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199</v>
      </c>
      <c r="AU508" s="243" t="s">
        <v>81</v>
      </c>
      <c r="AV508" s="13" t="s">
        <v>79</v>
      </c>
      <c r="AW508" s="13" t="s">
        <v>33</v>
      </c>
      <c r="AX508" s="13" t="s">
        <v>72</v>
      </c>
      <c r="AY508" s="243" t="s">
        <v>187</v>
      </c>
    </row>
    <row r="509" s="13" customFormat="1">
      <c r="A509" s="13"/>
      <c r="B509" s="233"/>
      <c r="C509" s="234"/>
      <c r="D509" s="235" t="s">
        <v>199</v>
      </c>
      <c r="E509" s="236" t="s">
        <v>19</v>
      </c>
      <c r="F509" s="237" t="s">
        <v>855</v>
      </c>
      <c r="G509" s="234"/>
      <c r="H509" s="236" t="s">
        <v>19</v>
      </c>
      <c r="I509" s="238"/>
      <c r="J509" s="234"/>
      <c r="K509" s="234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199</v>
      </c>
      <c r="AU509" s="243" t="s">
        <v>81</v>
      </c>
      <c r="AV509" s="13" t="s">
        <v>79</v>
      </c>
      <c r="AW509" s="13" t="s">
        <v>33</v>
      </c>
      <c r="AX509" s="13" t="s">
        <v>72</v>
      </c>
      <c r="AY509" s="243" t="s">
        <v>187</v>
      </c>
    </row>
    <row r="510" s="13" customFormat="1">
      <c r="A510" s="13"/>
      <c r="B510" s="233"/>
      <c r="C510" s="234"/>
      <c r="D510" s="235" t="s">
        <v>199</v>
      </c>
      <c r="E510" s="236" t="s">
        <v>19</v>
      </c>
      <c r="F510" s="237" t="s">
        <v>873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199</v>
      </c>
      <c r="AU510" s="243" t="s">
        <v>81</v>
      </c>
      <c r="AV510" s="13" t="s">
        <v>79</v>
      </c>
      <c r="AW510" s="13" t="s">
        <v>33</v>
      </c>
      <c r="AX510" s="13" t="s">
        <v>72</v>
      </c>
      <c r="AY510" s="243" t="s">
        <v>187</v>
      </c>
    </row>
    <row r="511" s="14" customFormat="1">
      <c r="A511" s="14"/>
      <c r="B511" s="244"/>
      <c r="C511" s="245"/>
      <c r="D511" s="235" t="s">
        <v>199</v>
      </c>
      <c r="E511" s="246" t="s">
        <v>19</v>
      </c>
      <c r="F511" s="247" t="s">
        <v>1046</v>
      </c>
      <c r="G511" s="245"/>
      <c r="H511" s="248">
        <v>2.9550000000000001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199</v>
      </c>
      <c r="AU511" s="254" t="s">
        <v>81</v>
      </c>
      <c r="AV511" s="14" t="s">
        <v>81</v>
      </c>
      <c r="AW511" s="14" t="s">
        <v>33</v>
      </c>
      <c r="AX511" s="14" t="s">
        <v>72</v>
      </c>
      <c r="AY511" s="254" t="s">
        <v>187</v>
      </c>
    </row>
    <row r="512" s="13" customFormat="1">
      <c r="A512" s="13"/>
      <c r="B512" s="233"/>
      <c r="C512" s="234"/>
      <c r="D512" s="235" t="s">
        <v>199</v>
      </c>
      <c r="E512" s="236" t="s">
        <v>19</v>
      </c>
      <c r="F512" s="237" t="s">
        <v>1446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199</v>
      </c>
      <c r="AU512" s="243" t="s">
        <v>81</v>
      </c>
      <c r="AV512" s="13" t="s">
        <v>79</v>
      </c>
      <c r="AW512" s="13" t="s">
        <v>33</v>
      </c>
      <c r="AX512" s="13" t="s">
        <v>72</v>
      </c>
      <c r="AY512" s="243" t="s">
        <v>187</v>
      </c>
    </row>
    <row r="513" s="13" customFormat="1">
      <c r="A513" s="13"/>
      <c r="B513" s="233"/>
      <c r="C513" s="234"/>
      <c r="D513" s="235" t="s">
        <v>199</v>
      </c>
      <c r="E513" s="236" t="s">
        <v>19</v>
      </c>
      <c r="F513" s="237" t="s">
        <v>519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199</v>
      </c>
      <c r="AU513" s="243" t="s">
        <v>81</v>
      </c>
      <c r="AV513" s="13" t="s">
        <v>79</v>
      </c>
      <c r="AW513" s="13" t="s">
        <v>33</v>
      </c>
      <c r="AX513" s="13" t="s">
        <v>72</v>
      </c>
      <c r="AY513" s="243" t="s">
        <v>187</v>
      </c>
    </row>
    <row r="514" s="13" customFormat="1">
      <c r="A514" s="13"/>
      <c r="B514" s="233"/>
      <c r="C514" s="234"/>
      <c r="D514" s="235" t="s">
        <v>199</v>
      </c>
      <c r="E514" s="236" t="s">
        <v>19</v>
      </c>
      <c r="F514" s="237" t="s">
        <v>855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199</v>
      </c>
      <c r="AU514" s="243" t="s">
        <v>81</v>
      </c>
      <c r="AV514" s="13" t="s">
        <v>79</v>
      </c>
      <c r="AW514" s="13" t="s">
        <v>33</v>
      </c>
      <c r="AX514" s="13" t="s">
        <v>72</v>
      </c>
      <c r="AY514" s="243" t="s">
        <v>187</v>
      </c>
    </row>
    <row r="515" s="13" customFormat="1">
      <c r="A515" s="13"/>
      <c r="B515" s="233"/>
      <c r="C515" s="234"/>
      <c r="D515" s="235" t="s">
        <v>199</v>
      </c>
      <c r="E515" s="236" t="s">
        <v>19</v>
      </c>
      <c r="F515" s="237" t="s">
        <v>873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199</v>
      </c>
      <c r="AU515" s="243" t="s">
        <v>81</v>
      </c>
      <c r="AV515" s="13" t="s">
        <v>79</v>
      </c>
      <c r="AW515" s="13" t="s">
        <v>33</v>
      </c>
      <c r="AX515" s="13" t="s">
        <v>72</v>
      </c>
      <c r="AY515" s="243" t="s">
        <v>187</v>
      </c>
    </row>
    <row r="516" s="14" customFormat="1">
      <c r="A516" s="14"/>
      <c r="B516" s="244"/>
      <c r="C516" s="245"/>
      <c r="D516" s="235" t="s">
        <v>199</v>
      </c>
      <c r="E516" s="246" t="s">
        <v>19</v>
      </c>
      <c r="F516" s="247" t="s">
        <v>1147</v>
      </c>
      <c r="G516" s="245"/>
      <c r="H516" s="248">
        <v>1.8899999999999999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199</v>
      </c>
      <c r="AU516" s="254" t="s">
        <v>81</v>
      </c>
      <c r="AV516" s="14" t="s">
        <v>81</v>
      </c>
      <c r="AW516" s="14" t="s">
        <v>33</v>
      </c>
      <c r="AX516" s="14" t="s">
        <v>72</v>
      </c>
      <c r="AY516" s="254" t="s">
        <v>187</v>
      </c>
    </row>
    <row r="517" s="13" customFormat="1">
      <c r="A517" s="13"/>
      <c r="B517" s="233"/>
      <c r="C517" s="234"/>
      <c r="D517" s="235" t="s">
        <v>199</v>
      </c>
      <c r="E517" s="236" t="s">
        <v>19</v>
      </c>
      <c r="F517" s="237" t="s">
        <v>1447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199</v>
      </c>
      <c r="AU517" s="243" t="s">
        <v>81</v>
      </c>
      <c r="AV517" s="13" t="s">
        <v>79</v>
      </c>
      <c r="AW517" s="13" t="s">
        <v>33</v>
      </c>
      <c r="AX517" s="13" t="s">
        <v>72</v>
      </c>
      <c r="AY517" s="243" t="s">
        <v>187</v>
      </c>
    </row>
    <row r="518" s="13" customFormat="1">
      <c r="A518" s="13"/>
      <c r="B518" s="233"/>
      <c r="C518" s="234"/>
      <c r="D518" s="235" t="s">
        <v>199</v>
      </c>
      <c r="E518" s="236" t="s">
        <v>19</v>
      </c>
      <c r="F518" s="237" t="s">
        <v>521</v>
      </c>
      <c r="G518" s="234"/>
      <c r="H518" s="236" t="s">
        <v>19</v>
      </c>
      <c r="I518" s="238"/>
      <c r="J518" s="234"/>
      <c r="K518" s="234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199</v>
      </c>
      <c r="AU518" s="243" t="s">
        <v>81</v>
      </c>
      <c r="AV518" s="13" t="s">
        <v>79</v>
      </c>
      <c r="AW518" s="13" t="s">
        <v>33</v>
      </c>
      <c r="AX518" s="13" t="s">
        <v>72</v>
      </c>
      <c r="AY518" s="243" t="s">
        <v>187</v>
      </c>
    </row>
    <row r="519" s="13" customFormat="1">
      <c r="A519" s="13"/>
      <c r="B519" s="233"/>
      <c r="C519" s="234"/>
      <c r="D519" s="235" t="s">
        <v>199</v>
      </c>
      <c r="E519" s="236" t="s">
        <v>19</v>
      </c>
      <c r="F519" s="237" t="s">
        <v>855</v>
      </c>
      <c r="G519" s="234"/>
      <c r="H519" s="236" t="s">
        <v>19</v>
      </c>
      <c r="I519" s="238"/>
      <c r="J519" s="234"/>
      <c r="K519" s="234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199</v>
      </c>
      <c r="AU519" s="243" t="s">
        <v>81</v>
      </c>
      <c r="AV519" s="13" t="s">
        <v>79</v>
      </c>
      <c r="AW519" s="13" t="s">
        <v>33</v>
      </c>
      <c r="AX519" s="13" t="s">
        <v>72</v>
      </c>
      <c r="AY519" s="243" t="s">
        <v>187</v>
      </c>
    </row>
    <row r="520" s="13" customFormat="1">
      <c r="A520" s="13"/>
      <c r="B520" s="233"/>
      <c r="C520" s="234"/>
      <c r="D520" s="235" t="s">
        <v>199</v>
      </c>
      <c r="E520" s="236" t="s">
        <v>19</v>
      </c>
      <c r="F520" s="237" t="s">
        <v>873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199</v>
      </c>
      <c r="AU520" s="243" t="s">
        <v>81</v>
      </c>
      <c r="AV520" s="13" t="s">
        <v>79</v>
      </c>
      <c r="AW520" s="13" t="s">
        <v>33</v>
      </c>
      <c r="AX520" s="13" t="s">
        <v>72</v>
      </c>
      <c r="AY520" s="243" t="s">
        <v>187</v>
      </c>
    </row>
    <row r="521" s="14" customFormat="1">
      <c r="A521" s="14"/>
      <c r="B521" s="244"/>
      <c r="C521" s="245"/>
      <c r="D521" s="235" t="s">
        <v>199</v>
      </c>
      <c r="E521" s="246" t="s">
        <v>19</v>
      </c>
      <c r="F521" s="247" t="s">
        <v>209</v>
      </c>
      <c r="G521" s="245"/>
      <c r="H521" s="248">
        <v>1.1819999999999999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199</v>
      </c>
      <c r="AU521" s="254" t="s">
        <v>81</v>
      </c>
      <c r="AV521" s="14" t="s">
        <v>81</v>
      </c>
      <c r="AW521" s="14" t="s">
        <v>33</v>
      </c>
      <c r="AX521" s="14" t="s">
        <v>72</v>
      </c>
      <c r="AY521" s="254" t="s">
        <v>187</v>
      </c>
    </row>
    <row r="522" s="13" customFormat="1">
      <c r="A522" s="13"/>
      <c r="B522" s="233"/>
      <c r="C522" s="234"/>
      <c r="D522" s="235" t="s">
        <v>199</v>
      </c>
      <c r="E522" s="236" t="s">
        <v>19</v>
      </c>
      <c r="F522" s="237" t="s">
        <v>1448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199</v>
      </c>
      <c r="AU522" s="243" t="s">
        <v>81</v>
      </c>
      <c r="AV522" s="13" t="s">
        <v>79</v>
      </c>
      <c r="AW522" s="13" t="s">
        <v>33</v>
      </c>
      <c r="AX522" s="13" t="s">
        <v>72</v>
      </c>
      <c r="AY522" s="243" t="s">
        <v>187</v>
      </c>
    </row>
    <row r="523" s="13" customFormat="1">
      <c r="A523" s="13"/>
      <c r="B523" s="233"/>
      <c r="C523" s="234"/>
      <c r="D523" s="235" t="s">
        <v>199</v>
      </c>
      <c r="E523" s="236" t="s">
        <v>19</v>
      </c>
      <c r="F523" s="237" t="s">
        <v>523</v>
      </c>
      <c r="G523" s="234"/>
      <c r="H523" s="236" t="s">
        <v>19</v>
      </c>
      <c r="I523" s="238"/>
      <c r="J523" s="234"/>
      <c r="K523" s="234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199</v>
      </c>
      <c r="AU523" s="243" t="s">
        <v>81</v>
      </c>
      <c r="AV523" s="13" t="s">
        <v>79</v>
      </c>
      <c r="AW523" s="13" t="s">
        <v>33</v>
      </c>
      <c r="AX523" s="13" t="s">
        <v>72</v>
      </c>
      <c r="AY523" s="243" t="s">
        <v>187</v>
      </c>
    </row>
    <row r="524" s="13" customFormat="1">
      <c r="A524" s="13"/>
      <c r="B524" s="233"/>
      <c r="C524" s="234"/>
      <c r="D524" s="235" t="s">
        <v>199</v>
      </c>
      <c r="E524" s="236" t="s">
        <v>19</v>
      </c>
      <c r="F524" s="237" t="s">
        <v>855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199</v>
      </c>
      <c r="AU524" s="243" t="s">
        <v>81</v>
      </c>
      <c r="AV524" s="13" t="s">
        <v>79</v>
      </c>
      <c r="AW524" s="13" t="s">
        <v>33</v>
      </c>
      <c r="AX524" s="13" t="s">
        <v>72</v>
      </c>
      <c r="AY524" s="243" t="s">
        <v>187</v>
      </c>
    </row>
    <row r="525" s="13" customFormat="1">
      <c r="A525" s="13"/>
      <c r="B525" s="233"/>
      <c r="C525" s="234"/>
      <c r="D525" s="235" t="s">
        <v>199</v>
      </c>
      <c r="E525" s="236" t="s">
        <v>19</v>
      </c>
      <c r="F525" s="237" t="s">
        <v>873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199</v>
      </c>
      <c r="AU525" s="243" t="s">
        <v>81</v>
      </c>
      <c r="AV525" s="13" t="s">
        <v>79</v>
      </c>
      <c r="AW525" s="13" t="s">
        <v>33</v>
      </c>
      <c r="AX525" s="13" t="s">
        <v>72</v>
      </c>
      <c r="AY525" s="243" t="s">
        <v>187</v>
      </c>
    </row>
    <row r="526" s="14" customFormat="1">
      <c r="A526" s="14"/>
      <c r="B526" s="244"/>
      <c r="C526" s="245"/>
      <c r="D526" s="235" t="s">
        <v>199</v>
      </c>
      <c r="E526" s="246" t="s">
        <v>19</v>
      </c>
      <c r="F526" s="247" t="s">
        <v>1051</v>
      </c>
      <c r="G526" s="245"/>
      <c r="H526" s="248">
        <v>1.7729999999999999</v>
      </c>
      <c r="I526" s="249"/>
      <c r="J526" s="245"/>
      <c r="K526" s="245"/>
      <c r="L526" s="250"/>
      <c r="M526" s="251"/>
      <c r="N526" s="252"/>
      <c r="O526" s="252"/>
      <c r="P526" s="252"/>
      <c r="Q526" s="252"/>
      <c r="R526" s="252"/>
      <c r="S526" s="252"/>
      <c r="T526" s="25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4" t="s">
        <v>199</v>
      </c>
      <c r="AU526" s="254" t="s">
        <v>81</v>
      </c>
      <c r="AV526" s="14" t="s">
        <v>81</v>
      </c>
      <c r="AW526" s="14" t="s">
        <v>33</v>
      </c>
      <c r="AX526" s="14" t="s">
        <v>72</v>
      </c>
      <c r="AY526" s="254" t="s">
        <v>187</v>
      </c>
    </row>
    <row r="527" s="13" customFormat="1">
      <c r="A527" s="13"/>
      <c r="B527" s="233"/>
      <c r="C527" s="234"/>
      <c r="D527" s="235" t="s">
        <v>199</v>
      </c>
      <c r="E527" s="236" t="s">
        <v>19</v>
      </c>
      <c r="F527" s="237" t="s">
        <v>1449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199</v>
      </c>
      <c r="AU527" s="243" t="s">
        <v>81</v>
      </c>
      <c r="AV527" s="13" t="s">
        <v>79</v>
      </c>
      <c r="AW527" s="13" t="s">
        <v>33</v>
      </c>
      <c r="AX527" s="13" t="s">
        <v>72</v>
      </c>
      <c r="AY527" s="243" t="s">
        <v>187</v>
      </c>
    </row>
    <row r="528" s="13" customFormat="1">
      <c r="A528" s="13"/>
      <c r="B528" s="233"/>
      <c r="C528" s="234"/>
      <c r="D528" s="235" t="s">
        <v>199</v>
      </c>
      <c r="E528" s="236" t="s">
        <v>19</v>
      </c>
      <c r="F528" s="237" t="s">
        <v>523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199</v>
      </c>
      <c r="AU528" s="243" t="s">
        <v>81</v>
      </c>
      <c r="AV528" s="13" t="s">
        <v>79</v>
      </c>
      <c r="AW528" s="13" t="s">
        <v>33</v>
      </c>
      <c r="AX528" s="13" t="s">
        <v>72</v>
      </c>
      <c r="AY528" s="243" t="s">
        <v>187</v>
      </c>
    </row>
    <row r="529" s="13" customFormat="1">
      <c r="A529" s="13"/>
      <c r="B529" s="233"/>
      <c r="C529" s="234"/>
      <c r="D529" s="235" t="s">
        <v>199</v>
      </c>
      <c r="E529" s="236" t="s">
        <v>19</v>
      </c>
      <c r="F529" s="237" t="s">
        <v>855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199</v>
      </c>
      <c r="AU529" s="243" t="s">
        <v>81</v>
      </c>
      <c r="AV529" s="13" t="s">
        <v>79</v>
      </c>
      <c r="AW529" s="13" t="s">
        <v>33</v>
      </c>
      <c r="AX529" s="13" t="s">
        <v>72</v>
      </c>
      <c r="AY529" s="243" t="s">
        <v>187</v>
      </c>
    </row>
    <row r="530" s="13" customFormat="1">
      <c r="A530" s="13"/>
      <c r="B530" s="233"/>
      <c r="C530" s="234"/>
      <c r="D530" s="235" t="s">
        <v>199</v>
      </c>
      <c r="E530" s="236" t="s">
        <v>19</v>
      </c>
      <c r="F530" s="237" t="s">
        <v>873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199</v>
      </c>
      <c r="AU530" s="243" t="s">
        <v>81</v>
      </c>
      <c r="AV530" s="13" t="s">
        <v>79</v>
      </c>
      <c r="AW530" s="13" t="s">
        <v>33</v>
      </c>
      <c r="AX530" s="13" t="s">
        <v>72</v>
      </c>
      <c r="AY530" s="243" t="s">
        <v>187</v>
      </c>
    </row>
    <row r="531" s="14" customFormat="1">
      <c r="A531" s="14"/>
      <c r="B531" s="244"/>
      <c r="C531" s="245"/>
      <c r="D531" s="235" t="s">
        <v>199</v>
      </c>
      <c r="E531" s="246" t="s">
        <v>19</v>
      </c>
      <c r="F531" s="247" t="s">
        <v>1147</v>
      </c>
      <c r="G531" s="245"/>
      <c r="H531" s="248">
        <v>1.8899999999999999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199</v>
      </c>
      <c r="AU531" s="254" t="s">
        <v>81</v>
      </c>
      <c r="AV531" s="14" t="s">
        <v>81</v>
      </c>
      <c r="AW531" s="14" t="s">
        <v>33</v>
      </c>
      <c r="AX531" s="14" t="s">
        <v>72</v>
      </c>
      <c r="AY531" s="254" t="s">
        <v>187</v>
      </c>
    </row>
    <row r="532" s="15" customFormat="1">
      <c r="A532" s="15"/>
      <c r="B532" s="255"/>
      <c r="C532" s="256"/>
      <c r="D532" s="235" t="s">
        <v>199</v>
      </c>
      <c r="E532" s="257" t="s">
        <v>19</v>
      </c>
      <c r="F532" s="258" t="s">
        <v>210</v>
      </c>
      <c r="G532" s="256"/>
      <c r="H532" s="259">
        <v>9.6899999999999995</v>
      </c>
      <c r="I532" s="260"/>
      <c r="J532" s="256"/>
      <c r="K532" s="256"/>
      <c r="L532" s="261"/>
      <c r="M532" s="262"/>
      <c r="N532" s="263"/>
      <c r="O532" s="263"/>
      <c r="P532" s="263"/>
      <c r="Q532" s="263"/>
      <c r="R532" s="263"/>
      <c r="S532" s="263"/>
      <c r="T532" s="264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5" t="s">
        <v>199</v>
      </c>
      <c r="AU532" s="265" t="s">
        <v>81</v>
      </c>
      <c r="AV532" s="15" t="s">
        <v>195</v>
      </c>
      <c r="AW532" s="15" t="s">
        <v>33</v>
      </c>
      <c r="AX532" s="15" t="s">
        <v>79</v>
      </c>
      <c r="AY532" s="265" t="s">
        <v>187</v>
      </c>
    </row>
    <row r="533" s="2" customFormat="1" ht="16.5" customHeight="1">
      <c r="A533" s="41"/>
      <c r="B533" s="42"/>
      <c r="C533" s="215" t="s">
        <v>796</v>
      </c>
      <c r="D533" s="215" t="s">
        <v>190</v>
      </c>
      <c r="E533" s="216" t="s">
        <v>909</v>
      </c>
      <c r="F533" s="217" t="s">
        <v>910</v>
      </c>
      <c r="G533" s="218" t="s">
        <v>193</v>
      </c>
      <c r="H533" s="219">
        <v>38.215000000000003</v>
      </c>
      <c r="I533" s="220"/>
      <c r="J533" s="221">
        <f>ROUND(I533*H533,2)</f>
        <v>0</v>
      </c>
      <c r="K533" s="217" t="s">
        <v>194</v>
      </c>
      <c r="L533" s="47"/>
      <c r="M533" s="222" t="s">
        <v>19</v>
      </c>
      <c r="N533" s="223" t="s">
        <v>43</v>
      </c>
      <c r="O533" s="87"/>
      <c r="P533" s="224">
        <f>O533*H533</f>
        <v>0</v>
      </c>
      <c r="Q533" s="224">
        <v>6.2500000000000003E-06</v>
      </c>
      <c r="R533" s="224">
        <f>Q533*H533</f>
        <v>0.00023884375000000004</v>
      </c>
      <c r="S533" s="224">
        <v>0</v>
      </c>
      <c r="T533" s="225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6" t="s">
        <v>265</v>
      </c>
      <c r="AT533" s="226" t="s">
        <v>190</v>
      </c>
      <c r="AU533" s="226" t="s">
        <v>81</v>
      </c>
      <c r="AY533" s="20" t="s">
        <v>187</v>
      </c>
      <c r="BE533" s="227">
        <f>IF(N533="základní",J533,0)</f>
        <v>0</v>
      </c>
      <c r="BF533" s="227">
        <f>IF(N533="snížená",J533,0)</f>
        <v>0</v>
      </c>
      <c r="BG533" s="227">
        <f>IF(N533="zákl. přenesená",J533,0)</f>
        <v>0</v>
      </c>
      <c r="BH533" s="227">
        <f>IF(N533="sníž. přenesená",J533,0)</f>
        <v>0</v>
      </c>
      <c r="BI533" s="227">
        <f>IF(N533="nulová",J533,0)</f>
        <v>0</v>
      </c>
      <c r="BJ533" s="20" t="s">
        <v>79</v>
      </c>
      <c r="BK533" s="227">
        <f>ROUND(I533*H533,2)</f>
        <v>0</v>
      </c>
      <c r="BL533" s="20" t="s">
        <v>265</v>
      </c>
      <c r="BM533" s="226" t="s">
        <v>1459</v>
      </c>
    </row>
    <row r="534" s="2" customFormat="1">
      <c r="A534" s="41"/>
      <c r="B534" s="42"/>
      <c r="C534" s="43"/>
      <c r="D534" s="228" t="s">
        <v>197</v>
      </c>
      <c r="E534" s="43"/>
      <c r="F534" s="229" t="s">
        <v>912</v>
      </c>
      <c r="G534" s="43"/>
      <c r="H534" s="43"/>
      <c r="I534" s="230"/>
      <c r="J534" s="43"/>
      <c r="K534" s="43"/>
      <c r="L534" s="47"/>
      <c r="M534" s="231"/>
      <c r="N534" s="232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197</v>
      </c>
      <c r="AU534" s="20" t="s">
        <v>81</v>
      </c>
    </row>
    <row r="535" s="13" customFormat="1">
      <c r="A535" s="13"/>
      <c r="B535" s="233"/>
      <c r="C535" s="234"/>
      <c r="D535" s="235" t="s">
        <v>199</v>
      </c>
      <c r="E535" s="236" t="s">
        <v>19</v>
      </c>
      <c r="F535" s="237" t="s">
        <v>1436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199</v>
      </c>
      <c r="AU535" s="243" t="s">
        <v>81</v>
      </c>
      <c r="AV535" s="13" t="s">
        <v>79</v>
      </c>
      <c r="AW535" s="13" t="s">
        <v>33</v>
      </c>
      <c r="AX535" s="13" t="s">
        <v>72</v>
      </c>
      <c r="AY535" s="243" t="s">
        <v>187</v>
      </c>
    </row>
    <row r="536" s="13" customFormat="1">
      <c r="A536" s="13"/>
      <c r="B536" s="233"/>
      <c r="C536" s="234"/>
      <c r="D536" s="235" t="s">
        <v>199</v>
      </c>
      <c r="E536" s="236" t="s">
        <v>19</v>
      </c>
      <c r="F536" s="237" t="s">
        <v>519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199</v>
      </c>
      <c r="AU536" s="243" t="s">
        <v>81</v>
      </c>
      <c r="AV536" s="13" t="s">
        <v>79</v>
      </c>
      <c r="AW536" s="13" t="s">
        <v>33</v>
      </c>
      <c r="AX536" s="13" t="s">
        <v>72</v>
      </c>
      <c r="AY536" s="243" t="s">
        <v>187</v>
      </c>
    </row>
    <row r="537" s="13" customFormat="1">
      <c r="A537" s="13"/>
      <c r="B537" s="233"/>
      <c r="C537" s="234"/>
      <c r="D537" s="235" t="s">
        <v>199</v>
      </c>
      <c r="E537" s="236" t="s">
        <v>19</v>
      </c>
      <c r="F537" s="237" t="s">
        <v>855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199</v>
      </c>
      <c r="AU537" s="243" t="s">
        <v>81</v>
      </c>
      <c r="AV537" s="13" t="s">
        <v>79</v>
      </c>
      <c r="AW537" s="13" t="s">
        <v>33</v>
      </c>
      <c r="AX537" s="13" t="s">
        <v>72</v>
      </c>
      <c r="AY537" s="243" t="s">
        <v>187</v>
      </c>
    </row>
    <row r="538" s="13" customFormat="1">
      <c r="A538" s="13"/>
      <c r="B538" s="233"/>
      <c r="C538" s="234"/>
      <c r="D538" s="235" t="s">
        <v>199</v>
      </c>
      <c r="E538" s="236" t="s">
        <v>19</v>
      </c>
      <c r="F538" s="237" t="s">
        <v>856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199</v>
      </c>
      <c r="AU538" s="243" t="s">
        <v>81</v>
      </c>
      <c r="AV538" s="13" t="s">
        <v>79</v>
      </c>
      <c r="AW538" s="13" t="s">
        <v>33</v>
      </c>
      <c r="AX538" s="13" t="s">
        <v>72</v>
      </c>
      <c r="AY538" s="243" t="s">
        <v>187</v>
      </c>
    </row>
    <row r="539" s="14" customFormat="1">
      <c r="A539" s="14"/>
      <c r="B539" s="244"/>
      <c r="C539" s="245"/>
      <c r="D539" s="235" t="s">
        <v>199</v>
      </c>
      <c r="E539" s="246" t="s">
        <v>19</v>
      </c>
      <c r="F539" s="247" t="s">
        <v>1097</v>
      </c>
      <c r="G539" s="245"/>
      <c r="H539" s="248">
        <v>6.9749999999999996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199</v>
      </c>
      <c r="AU539" s="254" t="s">
        <v>81</v>
      </c>
      <c r="AV539" s="14" t="s">
        <v>81</v>
      </c>
      <c r="AW539" s="14" t="s">
        <v>33</v>
      </c>
      <c r="AX539" s="14" t="s">
        <v>72</v>
      </c>
      <c r="AY539" s="254" t="s">
        <v>187</v>
      </c>
    </row>
    <row r="540" s="13" customFormat="1">
      <c r="A540" s="13"/>
      <c r="B540" s="233"/>
      <c r="C540" s="234"/>
      <c r="D540" s="235" t="s">
        <v>199</v>
      </c>
      <c r="E540" s="236" t="s">
        <v>19</v>
      </c>
      <c r="F540" s="237" t="s">
        <v>1437</v>
      </c>
      <c r="G540" s="234"/>
      <c r="H540" s="236" t="s">
        <v>19</v>
      </c>
      <c r="I540" s="238"/>
      <c r="J540" s="234"/>
      <c r="K540" s="234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199</v>
      </c>
      <c r="AU540" s="243" t="s">
        <v>81</v>
      </c>
      <c r="AV540" s="13" t="s">
        <v>79</v>
      </c>
      <c r="AW540" s="13" t="s">
        <v>33</v>
      </c>
      <c r="AX540" s="13" t="s">
        <v>72</v>
      </c>
      <c r="AY540" s="243" t="s">
        <v>187</v>
      </c>
    </row>
    <row r="541" s="13" customFormat="1">
      <c r="A541" s="13"/>
      <c r="B541" s="233"/>
      <c r="C541" s="234"/>
      <c r="D541" s="235" t="s">
        <v>199</v>
      </c>
      <c r="E541" s="236" t="s">
        <v>19</v>
      </c>
      <c r="F541" s="237" t="s">
        <v>519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199</v>
      </c>
      <c r="AU541" s="243" t="s">
        <v>81</v>
      </c>
      <c r="AV541" s="13" t="s">
        <v>79</v>
      </c>
      <c r="AW541" s="13" t="s">
        <v>33</v>
      </c>
      <c r="AX541" s="13" t="s">
        <v>72</v>
      </c>
      <c r="AY541" s="243" t="s">
        <v>187</v>
      </c>
    </row>
    <row r="542" s="13" customFormat="1">
      <c r="A542" s="13"/>
      <c r="B542" s="233"/>
      <c r="C542" s="234"/>
      <c r="D542" s="235" t="s">
        <v>199</v>
      </c>
      <c r="E542" s="236" t="s">
        <v>19</v>
      </c>
      <c r="F542" s="237" t="s">
        <v>855</v>
      </c>
      <c r="G542" s="234"/>
      <c r="H542" s="236" t="s">
        <v>19</v>
      </c>
      <c r="I542" s="238"/>
      <c r="J542" s="234"/>
      <c r="K542" s="234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199</v>
      </c>
      <c r="AU542" s="243" t="s">
        <v>81</v>
      </c>
      <c r="AV542" s="13" t="s">
        <v>79</v>
      </c>
      <c r="AW542" s="13" t="s">
        <v>33</v>
      </c>
      <c r="AX542" s="13" t="s">
        <v>72</v>
      </c>
      <c r="AY542" s="243" t="s">
        <v>187</v>
      </c>
    </row>
    <row r="543" s="13" customFormat="1">
      <c r="A543" s="13"/>
      <c r="B543" s="233"/>
      <c r="C543" s="234"/>
      <c r="D543" s="235" t="s">
        <v>199</v>
      </c>
      <c r="E543" s="236" t="s">
        <v>19</v>
      </c>
      <c r="F543" s="237" t="s">
        <v>856</v>
      </c>
      <c r="G543" s="234"/>
      <c r="H543" s="236" t="s">
        <v>19</v>
      </c>
      <c r="I543" s="238"/>
      <c r="J543" s="234"/>
      <c r="K543" s="234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199</v>
      </c>
      <c r="AU543" s="243" t="s">
        <v>81</v>
      </c>
      <c r="AV543" s="13" t="s">
        <v>79</v>
      </c>
      <c r="AW543" s="13" t="s">
        <v>33</v>
      </c>
      <c r="AX543" s="13" t="s">
        <v>72</v>
      </c>
      <c r="AY543" s="243" t="s">
        <v>187</v>
      </c>
    </row>
    <row r="544" s="14" customFormat="1">
      <c r="A544" s="14"/>
      <c r="B544" s="244"/>
      <c r="C544" s="245"/>
      <c r="D544" s="235" t="s">
        <v>199</v>
      </c>
      <c r="E544" s="246" t="s">
        <v>19</v>
      </c>
      <c r="F544" s="247" t="s">
        <v>606</v>
      </c>
      <c r="G544" s="245"/>
      <c r="H544" s="248">
        <v>9.0739999999999998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199</v>
      </c>
      <c r="AU544" s="254" t="s">
        <v>81</v>
      </c>
      <c r="AV544" s="14" t="s">
        <v>81</v>
      </c>
      <c r="AW544" s="14" t="s">
        <v>33</v>
      </c>
      <c r="AX544" s="14" t="s">
        <v>72</v>
      </c>
      <c r="AY544" s="254" t="s">
        <v>187</v>
      </c>
    </row>
    <row r="545" s="13" customFormat="1">
      <c r="A545" s="13"/>
      <c r="B545" s="233"/>
      <c r="C545" s="234"/>
      <c r="D545" s="235" t="s">
        <v>199</v>
      </c>
      <c r="E545" s="236" t="s">
        <v>19</v>
      </c>
      <c r="F545" s="237" t="s">
        <v>1438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199</v>
      </c>
      <c r="AU545" s="243" t="s">
        <v>81</v>
      </c>
      <c r="AV545" s="13" t="s">
        <v>79</v>
      </c>
      <c r="AW545" s="13" t="s">
        <v>33</v>
      </c>
      <c r="AX545" s="13" t="s">
        <v>72</v>
      </c>
      <c r="AY545" s="243" t="s">
        <v>187</v>
      </c>
    </row>
    <row r="546" s="13" customFormat="1">
      <c r="A546" s="13"/>
      <c r="B546" s="233"/>
      <c r="C546" s="234"/>
      <c r="D546" s="235" t="s">
        <v>199</v>
      </c>
      <c r="E546" s="236" t="s">
        <v>19</v>
      </c>
      <c r="F546" s="237" t="s">
        <v>521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199</v>
      </c>
      <c r="AU546" s="243" t="s">
        <v>81</v>
      </c>
      <c r="AV546" s="13" t="s">
        <v>79</v>
      </c>
      <c r="AW546" s="13" t="s">
        <v>33</v>
      </c>
      <c r="AX546" s="13" t="s">
        <v>72</v>
      </c>
      <c r="AY546" s="243" t="s">
        <v>187</v>
      </c>
    </row>
    <row r="547" s="13" customFormat="1">
      <c r="A547" s="13"/>
      <c r="B547" s="233"/>
      <c r="C547" s="234"/>
      <c r="D547" s="235" t="s">
        <v>199</v>
      </c>
      <c r="E547" s="236" t="s">
        <v>19</v>
      </c>
      <c r="F547" s="237" t="s">
        <v>855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199</v>
      </c>
      <c r="AU547" s="243" t="s">
        <v>81</v>
      </c>
      <c r="AV547" s="13" t="s">
        <v>79</v>
      </c>
      <c r="AW547" s="13" t="s">
        <v>33</v>
      </c>
      <c r="AX547" s="13" t="s">
        <v>72</v>
      </c>
      <c r="AY547" s="243" t="s">
        <v>187</v>
      </c>
    </row>
    <row r="548" s="13" customFormat="1">
      <c r="A548" s="13"/>
      <c r="B548" s="233"/>
      <c r="C548" s="234"/>
      <c r="D548" s="235" t="s">
        <v>199</v>
      </c>
      <c r="E548" s="236" t="s">
        <v>19</v>
      </c>
      <c r="F548" s="237" t="s">
        <v>856</v>
      </c>
      <c r="G548" s="234"/>
      <c r="H548" s="236" t="s">
        <v>19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199</v>
      </c>
      <c r="AU548" s="243" t="s">
        <v>81</v>
      </c>
      <c r="AV548" s="13" t="s">
        <v>79</v>
      </c>
      <c r="AW548" s="13" t="s">
        <v>33</v>
      </c>
      <c r="AX548" s="13" t="s">
        <v>72</v>
      </c>
      <c r="AY548" s="243" t="s">
        <v>187</v>
      </c>
    </row>
    <row r="549" s="14" customFormat="1">
      <c r="A549" s="14"/>
      <c r="B549" s="244"/>
      <c r="C549" s="245"/>
      <c r="D549" s="235" t="s">
        <v>199</v>
      </c>
      <c r="E549" s="246" t="s">
        <v>19</v>
      </c>
      <c r="F549" s="247" t="s">
        <v>950</v>
      </c>
      <c r="G549" s="245"/>
      <c r="H549" s="248">
        <v>1.7250000000000001</v>
      </c>
      <c r="I549" s="249"/>
      <c r="J549" s="245"/>
      <c r="K549" s="245"/>
      <c r="L549" s="250"/>
      <c r="M549" s="251"/>
      <c r="N549" s="252"/>
      <c r="O549" s="252"/>
      <c r="P549" s="252"/>
      <c r="Q549" s="252"/>
      <c r="R549" s="252"/>
      <c r="S549" s="252"/>
      <c r="T549" s="253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4" t="s">
        <v>199</v>
      </c>
      <c r="AU549" s="254" t="s">
        <v>81</v>
      </c>
      <c r="AV549" s="14" t="s">
        <v>81</v>
      </c>
      <c r="AW549" s="14" t="s">
        <v>33</v>
      </c>
      <c r="AX549" s="14" t="s">
        <v>72</v>
      </c>
      <c r="AY549" s="254" t="s">
        <v>187</v>
      </c>
    </row>
    <row r="550" s="13" customFormat="1">
      <c r="A550" s="13"/>
      <c r="B550" s="233"/>
      <c r="C550" s="234"/>
      <c r="D550" s="235" t="s">
        <v>199</v>
      </c>
      <c r="E550" s="236" t="s">
        <v>19</v>
      </c>
      <c r="F550" s="237" t="s">
        <v>1439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199</v>
      </c>
      <c r="AU550" s="243" t="s">
        <v>81</v>
      </c>
      <c r="AV550" s="13" t="s">
        <v>79</v>
      </c>
      <c r="AW550" s="13" t="s">
        <v>33</v>
      </c>
      <c r="AX550" s="13" t="s">
        <v>72</v>
      </c>
      <c r="AY550" s="243" t="s">
        <v>187</v>
      </c>
    </row>
    <row r="551" s="13" customFormat="1">
      <c r="A551" s="13"/>
      <c r="B551" s="233"/>
      <c r="C551" s="234"/>
      <c r="D551" s="235" t="s">
        <v>199</v>
      </c>
      <c r="E551" s="236" t="s">
        <v>19</v>
      </c>
      <c r="F551" s="237" t="s">
        <v>523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199</v>
      </c>
      <c r="AU551" s="243" t="s">
        <v>81</v>
      </c>
      <c r="AV551" s="13" t="s">
        <v>79</v>
      </c>
      <c r="AW551" s="13" t="s">
        <v>33</v>
      </c>
      <c r="AX551" s="13" t="s">
        <v>72</v>
      </c>
      <c r="AY551" s="243" t="s">
        <v>187</v>
      </c>
    </row>
    <row r="552" s="13" customFormat="1">
      <c r="A552" s="13"/>
      <c r="B552" s="233"/>
      <c r="C552" s="234"/>
      <c r="D552" s="235" t="s">
        <v>199</v>
      </c>
      <c r="E552" s="236" t="s">
        <v>19</v>
      </c>
      <c r="F552" s="237" t="s">
        <v>855</v>
      </c>
      <c r="G552" s="234"/>
      <c r="H552" s="236" t="s">
        <v>19</v>
      </c>
      <c r="I552" s="238"/>
      <c r="J552" s="234"/>
      <c r="K552" s="234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199</v>
      </c>
      <c r="AU552" s="243" t="s">
        <v>81</v>
      </c>
      <c r="AV552" s="13" t="s">
        <v>79</v>
      </c>
      <c r="AW552" s="13" t="s">
        <v>33</v>
      </c>
      <c r="AX552" s="13" t="s">
        <v>72</v>
      </c>
      <c r="AY552" s="243" t="s">
        <v>187</v>
      </c>
    </row>
    <row r="553" s="13" customFormat="1">
      <c r="A553" s="13"/>
      <c r="B553" s="233"/>
      <c r="C553" s="234"/>
      <c r="D553" s="235" t="s">
        <v>199</v>
      </c>
      <c r="E553" s="236" t="s">
        <v>19</v>
      </c>
      <c r="F553" s="237" t="s">
        <v>856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199</v>
      </c>
      <c r="AU553" s="243" t="s">
        <v>81</v>
      </c>
      <c r="AV553" s="13" t="s">
        <v>79</v>
      </c>
      <c r="AW553" s="13" t="s">
        <v>33</v>
      </c>
      <c r="AX553" s="13" t="s">
        <v>72</v>
      </c>
      <c r="AY553" s="243" t="s">
        <v>187</v>
      </c>
    </row>
    <row r="554" s="14" customFormat="1">
      <c r="A554" s="14"/>
      <c r="B554" s="244"/>
      <c r="C554" s="245"/>
      <c r="D554" s="235" t="s">
        <v>199</v>
      </c>
      <c r="E554" s="246" t="s">
        <v>19</v>
      </c>
      <c r="F554" s="247" t="s">
        <v>1135</v>
      </c>
      <c r="G554" s="245"/>
      <c r="H554" s="248">
        <v>8.9700000000000006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199</v>
      </c>
      <c r="AU554" s="254" t="s">
        <v>81</v>
      </c>
      <c r="AV554" s="14" t="s">
        <v>81</v>
      </c>
      <c r="AW554" s="14" t="s">
        <v>33</v>
      </c>
      <c r="AX554" s="14" t="s">
        <v>72</v>
      </c>
      <c r="AY554" s="254" t="s">
        <v>187</v>
      </c>
    </row>
    <row r="555" s="13" customFormat="1">
      <c r="A555" s="13"/>
      <c r="B555" s="233"/>
      <c r="C555" s="234"/>
      <c r="D555" s="235" t="s">
        <v>199</v>
      </c>
      <c r="E555" s="236" t="s">
        <v>19</v>
      </c>
      <c r="F555" s="237" t="s">
        <v>1440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199</v>
      </c>
      <c r="AU555" s="243" t="s">
        <v>81</v>
      </c>
      <c r="AV555" s="13" t="s">
        <v>79</v>
      </c>
      <c r="AW555" s="13" t="s">
        <v>33</v>
      </c>
      <c r="AX555" s="13" t="s">
        <v>72</v>
      </c>
      <c r="AY555" s="243" t="s">
        <v>187</v>
      </c>
    </row>
    <row r="556" s="13" customFormat="1">
      <c r="A556" s="13"/>
      <c r="B556" s="233"/>
      <c r="C556" s="234"/>
      <c r="D556" s="235" t="s">
        <v>199</v>
      </c>
      <c r="E556" s="236" t="s">
        <v>19</v>
      </c>
      <c r="F556" s="237" t="s">
        <v>523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199</v>
      </c>
      <c r="AU556" s="243" t="s">
        <v>81</v>
      </c>
      <c r="AV556" s="13" t="s">
        <v>79</v>
      </c>
      <c r="AW556" s="13" t="s">
        <v>33</v>
      </c>
      <c r="AX556" s="13" t="s">
        <v>72</v>
      </c>
      <c r="AY556" s="243" t="s">
        <v>187</v>
      </c>
    </row>
    <row r="557" s="13" customFormat="1">
      <c r="A557" s="13"/>
      <c r="B557" s="233"/>
      <c r="C557" s="234"/>
      <c r="D557" s="235" t="s">
        <v>199</v>
      </c>
      <c r="E557" s="236" t="s">
        <v>19</v>
      </c>
      <c r="F557" s="237" t="s">
        <v>855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199</v>
      </c>
      <c r="AU557" s="243" t="s">
        <v>81</v>
      </c>
      <c r="AV557" s="13" t="s">
        <v>79</v>
      </c>
      <c r="AW557" s="13" t="s">
        <v>33</v>
      </c>
      <c r="AX557" s="13" t="s">
        <v>72</v>
      </c>
      <c r="AY557" s="243" t="s">
        <v>187</v>
      </c>
    </row>
    <row r="558" s="13" customFormat="1">
      <c r="A558" s="13"/>
      <c r="B558" s="233"/>
      <c r="C558" s="234"/>
      <c r="D558" s="235" t="s">
        <v>199</v>
      </c>
      <c r="E558" s="236" t="s">
        <v>19</v>
      </c>
      <c r="F558" s="237" t="s">
        <v>856</v>
      </c>
      <c r="G558" s="234"/>
      <c r="H558" s="236" t="s">
        <v>19</v>
      </c>
      <c r="I558" s="238"/>
      <c r="J558" s="234"/>
      <c r="K558" s="234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199</v>
      </c>
      <c r="AU558" s="243" t="s">
        <v>81</v>
      </c>
      <c r="AV558" s="13" t="s">
        <v>79</v>
      </c>
      <c r="AW558" s="13" t="s">
        <v>33</v>
      </c>
      <c r="AX558" s="13" t="s">
        <v>72</v>
      </c>
      <c r="AY558" s="243" t="s">
        <v>187</v>
      </c>
    </row>
    <row r="559" s="14" customFormat="1">
      <c r="A559" s="14"/>
      <c r="B559" s="244"/>
      <c r="C559" s="245"/>
      <c r="D559" s="235" t="s">
        <v>199</v>
      </c>
      <c r="E559" s="246" t="s">
        <v>19</v>
      </c>
      <c r="F559" s="247" t="s">
        <v>1137</v>
      </c>
      <c r="G559" s="245"/>
      <c r="H559" s="248">
        <v>11.471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199</v>
      </c>
      <c r="AU559" s="254" t="s">
        <v>81</v>
      </c>
      <c r="AV559" s="14" t="s">
        <v>81</v>
      </c>
      <c r="AW559" s="14" t="s">
        <v>33</v>
      </c>
      <c r="AX559" s="14" t="s">
        <v>72</v>
      </c>
      <c r="AY559" s="254" t="s">
        <v>187</v>
      </c>
    </row>
    <row r="560" s="15" customFormat="1">
      <c r="A560" s="15"/>
      <c r="B560" s="255"/>
      <c r="C560" s="256"/>
      <c r="D560" s="235" t="s">
        <v>199</v>
      </c>
      <c r="E560" s="257" t="s">
        <v>19</v>
      </c>
      <c r="F560" s="258" t="s">
        <v>210</v>
      </c>
      <c r="G560" s="256"/>
      <c r="H560" s="259">
        <v>38.215000000000003</v>
      </c>
      <c r="I560" s="260"/>
      <c r="J560" s="256"/>
      <c r="K560" s="256"/>
      <c r="L560" s="261"/>
      <c r="M560" s="262"/>
      <c r="N560" s="263"/>
      <c r="O560" s="263"/>
      <c r="P560" s="263"/>
      <c r="Q560" s="263"/>
      <c r="R560" s="263"/>
      <c r="S560" s="263"/>
      <c r="T560" s="264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65" t="s">
        <v>199</v>
      </c>
      <c r="AU560" s="265" t="s">
        <v>81</v>
      </c>
      <c r="AV560" s="15" t="s">
        <v>195</v>
      </c>
      <c r="AW560" s="15" t="s">
        <v>33</v>
      </c>
      <c r="AX560" s="15" t="s">
        <v>79</v>
      </c>
      <c r="AY560" s="265" t="s">
        <v>187</v>
      </c>
    </row>
    <row r="561" s="2" customFormat="1" ht="24.15" customHeight="1">
      <c r="A561" s="41"/>
      <c r="B561" s="42"/>
      <c r="C561" s="215" t="s">
        <v>808</v>
      </c>
      <c r="D561" s="215" t="s">
        <v>190</v>
      </c>
      <c r="E561" s="216" t="s">
        <v>914</v>
      </c>
      <c r="F561" s="217" t="s">
        <v>915</v>
      </c>
      <c r="G561" s="218" t="s">
        <v>193</v>
      </c>
      <c r="H561" s="219">
        <v>60.491</v>
      </c>
      <c r="I561" s="220"/>
      <c r="J561" s="221">
        <f>ROUND(I561*H561,2)</f>
        <v>0</v>
      </c>
      <c r="K561" s="217" t="s">
        <v>194</v>
      </c>
      <c r="L561" s="47"/>
      <c r="M561" s="222" t="s">
        <v>19</v>
      </c>
      <c r="N561" s="223" t="s">
        <v>43</v>
      </c>
      <c r="O561" s="87"/>
      <c r="P561" s="224">
        <f>O561*H561</f>
        <v>0</v>
      </c>
      <c r="Q561" s="224">
        <v>0.00028499999999999999</v>
      </c>
      <c r="R561" s="224">
        <f>Q561*H561</f>
        <v>0.017239934999999998</v>
      </c>
      <c r="S561" s="224">
        <v>0</v>
      </c>
      <c r="T561" s="225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6" t="s">
        <v>265</v>
      </c>
      <c r="AT561" s="226" t="s">
        <v>190</v>
      </c>
      <c r="AU561" s="226" t="s">
        <v>81</v>
      </c>
      <c r="AY561" s="20" t="s">
        <v>187</v>
      </c>
      <c r="BE561" s="227">
        <f>IF(N561="základní",J561,0)</f>
        <v>0</v>
      </c>
      <c r="BF561" s="227">
        <f>IF(N561="snížená",J561,0)</f>
        <v>0</v>
      </c>
      <c r="BG561" s="227">
        <f>IF(N561="zákl. přenesená",J561,0)</f>
        <v>0</v>
      </c>
      <c r="BH561" s="227">
        <f>IF(N561="sníž. přenesená",J561,0)</f>
        <v>0</v>
      </c>
      <c r="BI561" s="227">
        <f>IF(N561="nulová",J561,0)</f>
        <v>0</v>
      </c>
      <c r="BJ561" s="20" t="s">
        <v>79</v>
      </c>
      <c r="BK561" s="227">
        <f>ROUND(I561*H561,2)</f>
        <v>0</v>
      </c>
      <c r="BL561" s="20" t="s">
        <v>265</v>
      </c>
      <c r="BM561" s="226" t="s">
        <v>1460</v>
      </c>
    </row>
    <row r="562" s="2" customFormat="1">
      <c r="A562" s="41"/>
      <c r="B562" s="42"/>
      <c r="C562" s="43"/>
      <c r="D562" s="228" t="s">
        <v>197</v>
      </c>
      <c r="E562" s="43"/>
      <c r="F562" s="229" t="s">
        <v>917</v>
      </c>
      <c r="G562" s="43"/>
      <c r="H562" s="43"/>
      <c r="I562" s="230"/>
      <c r="J562" s="43"/>
      <c r="K562" s="43"/>
      <c r="L562" s="47"/>
      <c r="M562" s="231"/>
      <c r="N562" s="232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197</v>
      </c>
      <c r="AU562" s="20" t="s">
        <v>81</v>
      </c>
    </row>
    <row r="563" s="13" customFormat="1">
      <c r="A563" s="13"/>
      <c r="B563" s="233"/>
      <c r="C563" s="234"/>
      <c r="D563" s="235" t="s">
        <v>199</v>
      </c>
      <c r="E563" s="236" t="s">
        <v>19</v>
      </c>
      <c r="F563" s="237" t="s">
        <v>1452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199</v>
      </c>
      <c r="AU563" s="243" t="s">
        <v>81</v>
      </c>
      <c r="AV563" s="13" t="s">
        <v>79</v>
      </c>
      <c r="AW563" s="13" t="s">
        <v>33</v>
      </c>
      <c r="AX563" s="13" t="s">
        <v>72</v>
      </c>
      <c r="AY563" s="243" t="s">
        <v>187</v>
      </c>
    </row>
    <row r="564" s="13" customFormat="1">
      <c r="A564" s="13"/>
      <c r="B564" s="233"/>
      <c r="C564" s="234"/>
      <c r="D564" s="235" t="s">
        <v>199</v>
      </c>
      <c r="E564" s="236" t="s">
        <v>19</v>
      </c>
      <c r="F564" s="237" t="s">
        <v>519</v>
      </c>
      <c r="G564" s="234"/>
      <c r="H564" s="236" t="s">
        <v>19</v>
      </c>
      <c r="I564" s="238"/>
      <c r="J564" s="234"/>
      <c r="K564" s="234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199</v>
      </c>
      <c r="AU564" s="243" t="s">
        <v>81</v>
      </c>
      <c r="AV564" s="13" t="s">
        <v>79</v>
      </c>
      <c r="AW564" s="13" t="s">
        <v>33</v>
      </c>
      <c r="AX564" s="13" t="s">
        <v>72</v>
      </c>
      <c r="AY564" s="243" t="s">
        <v>187</v>
      </c>
    </row>
    <row r="565" s="13" customFormat="1">
      <c r="A565" s="13"/>
      <c r="B565" s="233"/>
      <c r="C565" s="234"/>
      <c r="D565" s="235" t="s">
        <v>199</v>
      </c>
      <c r="E565" s="236" t="s">
        <v>19</v>
      </c>
      <c r="F565" s="237" t="s">
        <v>892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199</v>
      </c>
      <c r="AU565" s="243" t="s">
        <v>81</v>
      </c>
      <c r="AV565" s="13" t="s">
        <v>79</v>
      </c>
      <c r="AW565" s="13" t="s">
        <v>33</v>
      </c>
      <c r="AX565" s="13" t="s">
        <v>72</v>
      </c>
      <c r="AY565" s="243" t="s">
        <v>187</v>
      </c>
    </row>
    <row r="566" s="13" customFormat="1">
      <c r="A566" s="13"/>
      <c r="B566" s="233"/>
      <c r="C566" s="234"/>
      <c r="D566" s="235" t="s">
        <v>199</v>
      </c>
      <c r="E566" s="236" t="s">
        <v>19</v>
      </c>
      <c r="F566" s="237" t="s">
        <v>893</v>
      </c>
      <c r="G566" s="234"/>
      <c r="H566" s="236" t="s">
        <v>19</v>
      </c>
      <c r="I566" s="238"/>
      <c r="J566" s="234"/>
      <c r="K566" s="234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199</v>
      </c>
      <c r="AU566" s="243" t="s">
        <v>81</v>
      </c>
      <c r="AV566" s="13" t="s">
        <v>79</v>
      </c>
      <c r="AW566" s="13" t="s">
        <v>33</v>
      </c>
      <c r="AX566" s="13" t="s">
        <v>72</v>
      </c>
      <c r="AY566" s="243" t="s">
        <v>187</v>
      </c>
    </row>
    <row r="567" s="14" customFormat="1">
      <c r="A567" s="14"/>
      <c r="B567" s="244"/>
      <c r="C567" s="245"/>
      <c r="D567" s="235" t="s">
        <v>199</v>
      </c>
      <c r="E567" s="246" t="s">
        <v>19</v>
      </c>
      <c r="F567" s="247" t="s">
        <v>1080</v>
      </c>
      <c r="G567" s="245"/>
      <c r="H567" s="248">
        <v>23.276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199</v>
      </c>
      <c r="AU567" s="254" t="s">
        <v>81</v>
      </c>
      <c r="AV567" s="14" t="s">
        <v>81</v>
      </c>
      <c r="AW567" s="14" t="s">
        <v>33</v>
      </c>
      <c r="AX567" s="14" t="s">
        <v>72</v>
      </c>
      <c r="AY567" s="254" t="s">
        <v>187</v>
      </c>
    </row>
    <row r="568" s="13" customFormat="1">
      <c r="A568" s="13"/>
      <c r="B568" s="233"/>
      <c r="C568" s="234"/>
      <c r="D568" s="235" t="s">
        <v>199</v>
      </c>
      <c r="E568" s="236" t="s">
        <v>19</v>
      </c>
      <c r="F568" s="237" t="s">
        <v>1453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199</v>
      </c>
      <c r="AU568" s="243" t="s">
        <v>81</v>
      </c>
      <c r="AV568" s="13" t="s">
        <v>79</v>
      </c>
      <c r="AW568" s="13" t="s">
        <v>33</v>
      </c>
      <c r="AX568" s="13" t="s">
        <v>72</v>
      </c>
      <c r="AY568" s="243" t="s">
        <v>187</v>
      </c>
    </row>
    <row r="569" s="13" customFormat="1">
      <c r="A569" s="13"/>
      <c r="B569" s="233"/>
      <c r="C569" s="234"/>
      <c r="D569" s="235" t="s">
        <v>199</v>
      </c>
      <c r="E569" s="236" t="s">
        <v>19</v>
      </c>
      <c r="F569" s="237" t="s">
        <v>521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199</v>
      </c>
      <c r="AU569" s="243" t="s">
        <v>81</v>
      </c>
      <c r="AV569" s="13" t="s">
        <v>79</v>
      </c>
      <c r="AW569" s="13" t="s">
        <v>33</v>
      </c>
      <c r="AX569" s="13" t="s">
        <v>72</v>
      </c>
      <c r="AY569" s="243" t="s">
        <v>187</v>
      </c>
    </row>
    <row r="570" s="13" customFormat="1">
      <c r="A570" s="13"/>
      <c r="B570" s="233"/>
      <c r="C570" s="234"/>
      <c r="D570" s="235" t="s">
        <v>199</v>
      </c>
      <c r="E570" s="236" t="s">
        <v>19</v>
      </c>
      <c r="F570" s="237" t="s">
        <v>892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199</v>
      </c>
      <c r="AU570" s="243" t="s">
        <v>81</v>
      </c>
      <c r="AV570" s="13" t="s">
        <v>79</v>
      </c>
      <c r="AW570" s="13" t="s">
        <v>33</v>
      </c>
      <c r="AX570" s="13" t="s">
        <v>72</v>
      </c>
      <c r="AY570" s="243" t="s">
        <v>187</v>
      </c>
    </row>
    <row r="571" s="13" customFormat="1">
      <c r="A571" s="13"/>
      <c r="B571" s="233"/>
      <c r="C571" s="234"/>
      <c r="D571" s="235" t="s">
        <v>199</v>
      </c>
      <c r="E571" s="236" t="s">
        <v>19</v>
      </c>
      <c r="F571" s="237" t="s">
        <v>893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199</v>
      </c>
      <c r="AU571" s="243" t="s">
        <v>81</v>
      </c>
      <c r="AV571" s="13" t="s">
        <v>79</v>
      </c>
      <c r="AW571" s="13" t="s">
        <v>33</v>
      </c>
      <c r="AX571" s="13" t="s">
        <v>72</v>
      </c>
      <c r="AY571" s="243" t="s">
        <v>187</v>
      </c>
    </row>
    <row r="572" s="14" customFormat="1">
      <c r="A572" s="14"/>
      <c r="B572" s="244"/>
      <c r="C572" s="245"/>
      <c r="D572" s="235" t="s">
        <v>199</v>
      </c>
      <c r="E572" s="246" t="s">
        <v>19</v>
      </c>
      <c r="F572" s="247" t="s">
        <v>923</v>
      </c>
      <c r="G572" s="245"/>
      <c r="H572" s="248">
        <v>13.939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199</v>
      </c>
      <c r="AU572" s="254" t="s">
        <v>81</v>
      </c>
      <c r="AV572" s="14" t="s">
        <v>81</v>
      </c>
      <c r="AW572" s="14" t="s">
        <v>33</v>
      </c>
      <c r="AX572" s="14" t="s">
        <v>72</v>
      </c>
      <c r="AY572" s="254" t="s">
        <v>187</v>
      </c>
    </row>
    <row r="573" s="13" customFormat="1">
      <c r="A573" s="13"/>
      <c r="B573" s="233"/>
      <c r="C573" s="234"/>
      <c r="D573" s="235" t="s">
        <v>199</v>
      </c>
      <c r="E573" s="236" t="s">
        <v>19</v>
      </c>
      <c r="F573" s="237" t="s">
        <v>1454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199</v>
      </c>
      <c r="AU573" s="243" t="s">
        <v>81</v>
      </c>
      <c r="AV573" s="13" t="s">
        <v>79</v>
      </c>
      <c r="AW573" s="13" t="s">
        <v>33</v>
      </c>
      <c r="AX573" s="13" t="s">
        <v>72</v>
      </c>
      <c r="AY573" s="243" t="s">
        <v>187</v>
      </c>
    </row>
    <row r="574" s="13" customFormat="1">
      <c r="A574" s="13"/>
      <c r="B574" s="233"/>
      <c r="C574" s="234"/>
      <c r="D574" s="235" t="s">
        <v>199</v>
      </c>
      <c r="E574" s="236" t="s">
        <v>19</v>
      </c>
      <c r="F574" s="237" t="s">
        <v>523</v>
      </c>
      <c r="G574" s="234"/>
      <c r="H574" s="236" t="s">
        <v>19</v>
      </c>
      <c r="I574" s="238"/>
      <c r="J574" s="234"/>
      <c r="K574" s="234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199</v>
      </c>
      <c r="AU574" s="243" t="s">
        <v>81</v>
      </c>
      <c r="AV574" s="13" t="s">
        <v>79</v>
      </c>
      <c r="AW574" s="13" t="s">
        <v>33</v>
      </c>
      <c r="AX574" s="13" t="s">
        <v>72</v>
      </c>
      <c r="AY574" s="243" t="s">
        <v>187</v>
      </c>
    </row>
    <row r="575" s="13" customFormat="1">
      <c r="A575" s="13"/>
      <c r="B575" s="233"/>
      <c r="C575" s="234"/>
      <c r="D575" s="235" t="s">
        <v>199</v>
      </c>
      <c r="E575" s="236" t="s">
        <v>19</v>
      </c>
      <c r="F575" s="237" t="s">
        <v>892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199</v>
      </c>
      <c r="AU575" s="243" t="s">
        <v>81</v>
      </c>
      <c r="AV575" s="13" t="s">
        <v>79</v>
      </c>
      <c r="AW575" s="13" t="s">
        <v>33</v>
      </c>
      <c r="AX575" s="13" t="s">
        <v>72</v>
      </c>
      <c r="AY575" s="243" t="s">
        <v>187</v>
      </c>
    </row>
    <row r="576" s="13" customFormat="1">
      <c r="A576" s="13"/>
      <c r="B576" s="233"/>
      <c r="C576" s="234"/>
      <c r="D576" s="235" t="s">
        <v>199</v>
      </c>
      <c r="E576" s="236" t="s">
        <v>19</v>
      </c>
      <c r="F576" s="237" t="s">
        <v>893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199</v>
      </c>
      <c r="AU576" s="243" t="s">
        <v>81</v>
      </c>
      <c r="AV576" s="13" t="s">
        <v>79</v>
      </c>
      <c r="AW576" s="13" t="s">
        <v>33</v>
      </c>
      <c r="AX576" s="13" t="s">
        <v>72</v>
      </c>
      <c r="AY576" s="243" t="s">
        <v>187</v>
      </c>
    </row>
    <row r="577" s="14" customFormat="1">
      <c r="A577" s="14"/>
      <c r="B577" s="244"/>
      <c r="C577" s="245"/>
      <c r="D577" s="235" t="s">
        <v>199</v>
      </c>
      <c r="E577" s="246" t="s">
        <v>19</v>
      </c>
      <c r="F577" s="247" t="s">
        <v>1080</v>
      </c>
      <c r="G577" s="245"/>
      <c r="H577" s="248">
        <v>23.276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199</v>
      </c>
      <c r="AU577" s="254" t="s">
        <v>81</v>
      </c>
      <c r="AV577" s="14" t="s">
        <v>81</v>
      </c>
      <c r="AW577" s="14" t="s">
        <v>33</v>
      </c>
      <c r="AX577" s="14" t="s">
        <v>72</v>
      </c>
      <c r="AY577" s="254" t="s">
        <v>187</v>
      </c>
    </row>
    <row r="578" s="15" customFormat="1">
      <c r="A578" s="15"/>
      <c r="B578" s="255"/>
      <c r="C578" s="256"/>
      <c r="D578" s="235" t="s">
        <v>199</v>
      </c>
      <c r="E578" s="257" t="s">
        <v>19</v>
      </c>
      <c r="F578" s="258" t="s">
        <v>210</v>
      </c>
      <c r="G578" s="256"/>
      <c r="H578" s="259">
        <v>60.491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5" t="s">
        <v>199</v>
      </c>
      <c r="AU578" s="265" t="s">
        <v>81</v>
      </c>
      <c r="AV578" s="15" t="s">
        <v>195</v>
      </c>
      <c r="AW578" s="15" t="s">
        <v>33</v>
      </c>
      <c r="AX578" s="15" t="s">
        <v>79</v>
      </c>
      <c r="AY578" s="265" t="s">
        <v>187</v>
      </c>
    </row>
    <row r="579" s="2" customFormat="1" ht="24.15" customHeight="1">
      <c r="A579" s="41"/>
      <c r="B579" s="42"/>
      <c r="C579" s="215" t="s">
        <v>812</v>
      </c>
      <c r="D579" s="215" t="s">
        <v>190</v>
      </c>
      <c r="E579" s="216" t="s">
        <v>1073</v>
      </c>
      <c r="F579" s="217" t="s">
        <v>1074</v>
      </c>
      <c r="G579" s="218" t="s">
        <v>193</v>
      </c>
      <c r="H579" s="219">
        <v>43.307000000000002</v>
      </c>
      <c r="I579" s="220"/>
      <c r="J579" s="221">
        <f>ROUND(I579*H579,2)</f>
        <v>0</v>
      </c>
      <c r="K579" s="217" t="s">
        <v>194</v>
      </c>
      <c r="L579" s="47"/>
      <c r="M579" s="222" t="s">
        <v>19</v>
      </c>
      <c r="N579" s="223" t="s">
        <v>43</v>
      </c>
      <c r="O579" s="87"/>
      <c r="P579" s="224">
        <f>O579*H579</f>
        <v>0</v>
      </c>
      <c r="Q579" s="224">
        <v>0.00028499999999999999</v>
      </c>
      <c r="R579" s="224">
        <f>Q579*H579</f>
        <v>0.012342495</v>
      </c>
      <c r="S579" s="224">
        <v>0</v>
      </c>
      <c r="T579" s="225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6" t="s">
        <v>265</v>
      </c>
      <c r="AT579" s="226" t="s">
        <v>190</v>
      </c>
      <c r="AU579" s="226" t="s">
        <v>81</v>
      </c>
      <c r="AY579" s="20" t="s">
        <v>187</v>
      </c>
      <c r="BE579" s="227">
        <f>IF(N579="základní",J579,0)</f>
        <v>0</v>
      </c>
      <c r="BF579" s="227">
        <f>IF(N579="snížená",J579,0)</f>
        <v>0</v>
      </c>
      <c r="BG579" s="227">
        <f>IF(N579="zákl. přenesená",J579,0)</f>
        <v>0</v>
      </c>
      <c r="BH579" s="227">
        <f>IF(N579="sníž. přenesená",J579,0)</f>
        <v>0</v>
      </c>
      <c r="BI579" s="227">
        <f>IF(N579="nulová",J579,0)</f>
        <v>0</v>
      </c>
      <c r="BJ579" s="20" t="s">
        <v>79</v>
      </c>
      <c r="BK579" s="227">
        <f>ROUND(I579*H579,2)</f>
        <v>0</v>
      </c>
      <c r="BL579" s="20" t="s">
        <v>265</v>
      </c>
      <c r="BM579" s="226" t="s">
        <v>1461</v>
      </c>
    </row>
    <row r="580" s="2" customFormat="1">
      <c r="A580" s="41"/>
      <c r="B580" s="42"/>
      <c r="C580" s="43"/>
      <c r="D580" s="228" t="s">
        <v>197</v>
      </c>
      <c r="E580" s="43"/>
      <c r="F580" s="229" t="s">
        <v>1076</v>
      </c>
      <c r="G580" s="43"/>
      <c r="H580" s="43"/>
      <c r="I580" s="230"/>
      <c r="J580" s="43"/>
      <c r="K580" s="43"/>
      <c r="L580" s="47"/>
      <c r="M580" s="231"/>
      <c r="N580" s="232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197</v>
      </c>
      <c r="AU580" s="20" t="s">
        <v>81</v>
      </c>
    </row>
    <row r="581" s="13" customFormat="1">
      <c r="A581" s="13"/>
      <c r="B581" s="233"/>
      <c r="C581" s="234"/>
      <c r="D581" s="235" t="s">
        <v>199</v>
      </c>
      <c r="E581" s="236" t="s">
        <v>19</v>
      </c>
      <c r="F581" s="237" t="s">
        <v>1455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199</v>
      </c>
      <c r="AU581" s="243" t="s">
        <v>81</v>
      </c>
      <c r="AV581" s="13" t="s">
        <v>79</v>
      </c>
      <c r="AW581" s="13" t="s">
        <v>33</v>
      </c>
      <c r="AX581" s="13" t="s">
        <v>72</v>
      </c>
      <c r="AY581" s="243" t="s">
        <v>187</v>
      </c>
    </row>
    <row r="582" s="13" customFormat="1">
      <c r="A582" s="13"/>
      <c r="B582" s="233"/>
      <c r="C582" s="234"/>
      <c r="D582" s="235" t="s">
        <v>199</v>
      </c>
      <c r="E582" s="236" t="s">
        <v>19</v>
      </c>
      <c r="F582" s="237" t="s">
        <v>519</v>
      </c>
      <c r="G582" s="234"/>
      <c r="H582" s="236" t="s">
        <v>19</v>
      </c>
      <c r="I582" s="238"/>
      <c r="J582" s="234"/>
      <c r="K582" s="234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199</v>
      </c>
      <c r="AU582" s="243" t="s">
        <v>81</v>
      </c>
      <c r="AV582" s="13" t="s">
        <v>79</v>
      </c>
      <c r="AW582" s="13" t="s">
        <v>33</v>
      </c>
      <c r="AX582" s="13" t="s">
        <v>72</v>
      </c>
      <c r="AY582" s="243" t="s">
        <v>187</v>
      </c>
    </row>
    <row r="583" s="13" customFormat="1">
      <c r="A583" s="13"/>
      <c r="B583" s="233"/>
      <c r="C583" s="234"/>
      <c r="D583" s="235" t="s">
        <v>199</v>
      </c>
      <c r="E583" s="236" t="s">
        <v>19</v>
      </c>
      <c r="F583" s="237" t="s">
        <v>1062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199</v>
      </c>
      <c r="AU583" s="243" t="s">
        <v>81</v>
      </c>
      <c r="AV583" s="13" t="s">
        <v>79</v>
      </c>
      <c r="AW583" s="13" t="s">
        <v>33</v>
      </c>
      <c r="AX583" s="13" t="s">
        <v>72</v>
      </c>
      <c r="AY583" s="243" t="s">
        <v>187</v>
      </c>
    </row>
    <row r="584" s="13" customFormat="1">
      <c r="A584" s="13"/>
      <c r="B584" s="233"/>
      <c r="C584" s="234"/>
      <c r="D584" s="235" t="s">
        <v>199</v>
      </c>
      <c r="E584" s="236" t="s">
        <v>19</v>
      </c>
      <c r="F584" s="237" t="s">
        <v>893</v>
      </c>
      <c r="G584" s="234"/>
      <c r="H584" s="236" t="s">
        <v>19</v>
      </c>
      <c r="I584" s="238"/>
      <c r="J584" s="234"/>
      <c r="K584" s="234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199</v>
      </c>
      <c r="AU584" s="243" t="s">
        <v>81</v>
      </c>
      <c r="AV584" s="13" t="s">
        <v>79</v>
      </c>
      <c r="AW584" s="13" t="s">
        <v>33</v>
      </c>
      <c r="AX584" s="13" t="s">
        <v>72</v>
      </c>
      <c r="AY584" s="243" t="s">
        <v>187</v>
      </c>
    </row>
    <row r="585" s="14" customFormat="1">
      <c r="A585" s="14"/>
      <c r="B585" s="244"/>
      <c r="C585" s="245"/>
      <c r="D585" s="235" t="s">
        <v>199</v>
      </c>
      <c r="E585" s="246" t="s">
        <v>19</v>
      </c>
      <c r="F585" s="247" t="s">
        <v>1158</v>
      </c>
      <c r="G585" s="245"/>
      <c r="H585" s="248">
        <v>22.135000000000002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199</v>
      </c>
      <c r="AU585" s="254" t="s">
        <v>81</v>
      </c>
      <c r="AV585" s="14" t="s">
        <v>81</v>
      </c>
      <c r="AW585" s="14" t="s">
        <v>33</v>
      </c>
      <c r="AX585" s="14" t="s">
        <v>72</v>
      </c>
      <c r="AY585" s="254" t="s">
        <v>187</v>
      </c>
    </row>
    <row r="586" s="13" customFormat="1">
      <c r="A586" s="13"/>
      <c r="B586" s="233"/>
      <c r="C586" s="234"/>
      <c r="D586" s="235" t="s">
        <v>199</v>
      </c>
      <c r="E586" s="236" t="s">
        <v>19</v>
      </c>
      <c r="F586" s="237" t="s">
        <v>1456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199</v>
      </c>
      <c r="AU586" s="243" t="s">
        <v>81</v>
      </c>
      <c r="AV586" s="13" t="s">
        <v>79</v>
      </c>
      <c r="AW586" s="13" t="s">
        <v>33</v>
      </c>
      <c r="AX586" s="13" t="s">
        <v>72</v>
      </c>
      <c r="AY586" s="243" t="s">
        <v>187</v>
      </c>
    </row>
    <row r="587" s="13" customFormat="1">
      <c r="A587" s="13"/>
      <c r="B587" s="233"/>
      <c r="C587" s="234"/>
      <c r="D587" s="235" t="s">
        <v>199</v>
      </c>
      <c r="E587" s="236" t="s">
        <v>19</v>
      </c>
      <c r="F587" s="237" t="s">
        <v>523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199</v>
      </c>
      <c r="AU587" s="243" t="s">
        <v>81</v>
      </c>
      <c r="AV587" s="13" t="s">
        <v>79</v>
      </c>
      <c r="AW587" s="13" t="s">
        <v>33</v>
      </c>
      <c r="AX587" s="13" t="s">
        <v>72</v>
      </c>
      <c r="AY587" s="243" t="s">
        <v>187</v>
      </c>
    </row>
    <row r="588" s="13" customFormat="1">
      <c r="A588" s="13"/>
      <c r="B588" s="233"/>
      <c r="C588" s="234"/>
      <c r="D588" s="235" t="s">
        <v>199</v>
      </c>
      <c r="E588" s="236" t="s">
        <v>19</v>
      </c>
      <c r="F588" s="237" t="s">
        <v>1062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199</v>
      </c>
      <c r="AU588" s="243" t="s">
        <v>81</v>
      </c>
      <c r="AV588" s="13" t="s">
        <v>79</v>
      </c>
      <c r="AW588" s="13" t="s">
        <v>33</v>
      </c>
      <c r="AX588" s="13" t="s">
        <v>72</v>
      </c>
      <c r="AY588" s="243" t="s">
        <v>187</v>
      </c>
    </row>
    <row r="589" s="13" customFormat="1">
      <c r="A589" s="13"/>
      <c r="B589" s="233"/>
      <c r="C589" s="234"/>
      <c r="D589" s="235" t="s">
        <v>199</v>
      </c>
      <c r="E589" s="236" t="s">
        <v>19</v>
      </c>
      <c r="F589" s="237" t="s">
        <v>893</v>
      </c>
      <c r="G589" s="234"/>
      <c r="H589" s="236" t="s">
        <v>19</v>
      </c>
      <c r="I589" s="238"/>
      <c r="J589" s="234"/>
      <c r="K589" s="234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199</v>
      </c>
      <c r="AU589" s="243" t="s">
        <v>81</v>
      </c>
      <c r="AV589" s="13" t="s">
        <v>79</v>
      </c>
      <c r="AW589" s="13" t="s">
        <v>33</v>
      </c>
      <c r="AX589" s="13" t="s">
        <v>72</v>
      </c>
      <c r="AY589" s="243" t="s">
        <v>187</v>
      </c>
    </row>
    <row r="590" s="14" customFormat="1">
      <c r="A590" s="14"/>
      <c r="B590" s="244"/>
      <c r="C590" s="245"/>
      <c r="D590" s="235" t="s">
        <v>199</v>
      </c>
      <c r="E590" s="246" t="s">
        <v>19</v>
      </c>
      <c r="F590" s="247" t="s">
        <v>1160</v>
      </c>
      <c r="G590" s="245"/>
      <c r="H590" s="248">
        <v>21.172000000000001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199</v>
      </c>
      <c r="AU590" s="254" t="s">
        <v>81</v>
      </c>
      <c r="AV590" s="14" t="s">
        <v>81</v>
      </c>
      <c r="AW590" s="14" t="s">
        <v>33</v>
      </c>
      <c r="AX590" s="14" t="s">
        <v>72</v>
      </c>
      <c r="AY590" s="254" t="s">
        <v>187</v>
      </c>
    </row>
    <row r="591" s="15" customFormat="1">
      <c r="A591" s="15"/>
      <c r="B591" s="255"/>
      <c r="C591" s="256"/>
      <c r="D591" s="235" t="s">
        <v>199</v>
      </c>
      <c r="E591" s="257" t="s">
        <v>19</v>
      </c>
      <c r="F591" s="258" t="s">
        <v>210</v>
      </c>
      <c r="G591" s="256"/>
      <c r="H591" s="259">
        <v>43.307000000000002</v>
      </c>
      <c r="I591" s="260"/>
      <c r="J591" s="256"/>
      <c r="K591" s="256"/>
      <c r="L591" s="261"/>
      <c r="M591" s="266"/>
      <c r="N591" s="267"/>
      <c r="O591" s="267"/>
      <c r="P591" s="267"/>
      <c r="Q591" s="267"/>
      <c r="R591" s="267"/>
      <c r="S591" s="267"/>
      <c r="T591" s="268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65" t="s">
        <v>199</v>
      </c>
      <c r="AU591" s="265" t="s">
        <v>81</v>
      </c>
      <c r="AV591" s="15" t="s">
        <v>195</v>
      </c>
      <c r="AW591" s="15" t="s">
        <v>33</v>
      </c>
      <c r="AX591" s="15" t="s">
        <v>79</v>
      </c>
      <c r="AY591" s="265" t="s">
        <v>187</v>
      </c>
    </row>
    <row r="592" s="2" customFormat="1" ht="6.96" customHeight="1">
      <c r="A592" s="41"/>
      <c r="B592" s="62"/>
      <c r="C592" s="63"/>
      <c r="D592" s="63"/>
      <c r="E592" s="63"/>
      <c r="F592" s="63"/>
      <c r="G592" s="63"/>
      <c r="H592" s="63"/>
      <c r="I592" s="63"/>
      <c r="J592" s="63"/>
      <c r="K592" s="63"/>
      <c r="L592" s="47"/>
      <c r="M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</row>
  </sheetData>
  <sheetProtection sheet="1" autoFilter="0" formatColumns="0" formatRows="0" objects="1" scenarios="1" spinCount="100000" saltValue="Ulw/a1q0iveA/5OketlikSpDizZG8kQjoWKkRlJuj+uUszj9X4vsRuNWvP/phQ1Uj8IWPvsetJvWLvBbcjl77w==" hashValue="UPkLnDOE2WC94zcdjxfveBxqWqop4tjdco8vykQBnXiRbc3OaLhQfqdmqTFeWk8Vw9R42QQIFBNMh2hlvORA8g==" algorithmName="SHA-512" password="CC35"/>
  <autoFilter ref="C92:K5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5_02/612325421"/>
    <hyperlink ref="F115" r:id="rId2" display="https://podminky.urs.cz/item/CS_URS_2025_02/619995001"/>
    <hyperlink ref="F134" r:id="rId3" display="https://podminky.urs.cz/item/CS_URS_2025_02/642945111"/>
    <hyperlink ref="F173" r:id="rId4" display="https://podminky.urs.cz/item/CS_URS_2025_02/952901111"/>
    <hyperlink ref="F197" r:id="rId5" display="https://podminky.urs.cz/item/CS_URS_2025_02/998018003"/>
    <hyperlink ref="F201" r:id="rId6" display="https://podminky.urs.cz/item/CS_URS_2025_02/766660021"/>
    <hyperlink ref="F218" r:id="rId7" display="https://podminky.urs.cz/item/CS_URS_2025_02/766660022"/>
    <hyperlink ref="F247" r:id="rId8" display="https://podminky.urs.cz/item/CS_URS_2025_02/766660717"/>
    <hyperlink ref="F282" r:id="rId9" display="https://podminky.urs.cz/item/CS_URS_2025_02/766660734"/>
    <hyperlink ref="F289" r:id="rId10" display="https://podminky.urs.cz/item/CS_URS_2025_02/766660752"/>
    <hyperlink ref="F324" r:id="rId11" display="https://podminky.urs.cz/item/CS_URS_2025_02/998766123"/>
    <hyperlink ref="F327" r:id="rId12" display="https://podminky.urs.cz/item/CS_URS_2025_02/784171101"/>
    <hyperlink ref="F383" r:id="rId13" display="https://podminky.urs.cz/item/CS_URS_2025_02/784171111"/>
    <hyperlink ref="F463" r:id="rId14" display="https://podminky.urs.cz/item/CS_URS_2025_02/784181111"/>
    <hyperlink ref="F493" r:id="rId15" display="https://podminky.urs.cz/item/CS_URS_2025_02/784191003"/>
    <hyperlink ref="F506" r:id="rId16" display="https://podminky.urs.cz/item/CS_URS_2025_02/784191005"/>
    <hyperlink ref="F534" r:id="rId17" display="https://podminky.urs.cz/item/CS_URS_2025_02/784191007"/>
    <hyperlink ref="F562" r:id="rId18" display="https://podminky.urs.cz/item/CS_URS_2025_02/784211101"/>
    <hyperlink ref="F580" r:id="rId19" display="https://podminky.urs.cz/item/CS_URS_2025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1462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ROUND(J93,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ROUND((SUM(BE93:BE590)),  2)</f>
        <v>0</v>
      </c>
      <c r="G35" s="41"/>
      <c r="H35" s="41"/>
      <c r="I35" s="160">
        <v>0.20999999999999999</v>
      </c>
      <c r="J35" s="159">
        <f>ROUND(((SUM(BE93:BE590))*I35),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ROUND((SUM(BF93:BF590)),  2)</f>
        <v>0</v>
      </c>
      <c r="G36" s="41"/>
      <c r="H36" s="41"/>
      <c r="I36" s="160">
        <v>0.12</v>
      </c>
      <c r="J36" s="159">
        <f>ROUND(((SUM(BF93:BF590))*I36),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ROUND((SUM(BG93:BG590)),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ROUND((SUM(BH93:BH590)),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ROUND((SUM(BI93:BI590)),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2025-068-02-08 - Nové kce - 7.NP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590</v>
      </c>
      <c r="E65" s="185"/>
      <c r="F65" s="185"/>
      <c r="G65" s="185"/>
      <c r="H65" s="185"/>
      <c r="I65" s="185"/>
      <c r="J65" s="186">
        <f>J95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591</v>
      </c>
      <c r="E66" s="185"/>
      <c r="F66" s="185"/>
      <c r="G66" s="185"/>
      <c r="H66" s="185"/>
      <c r="I66" s="185"/>
      <c r="J66" s="186">
        <f>J132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8"/>
      <c r="D67" s="184" t="s">
        <v>593</v>
      </c>
      <c r="E67" s="185"/>
      <c r="F67" s="185"/>
      <c r="G67" s="185"/>
      <c r="H67" s="185"/>
      <c r="I67" s="185"/>
      <c r="J67" s="186">
        <f>J170</f>
        <v>0</v>
      </c>
      <c r="K67" s="128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8"/>
      <c r="D68" s="184" t="s">
        <v>594</v>
      </c>
      <c r="E68" s="185"/>
      <c r="F68" s="185"/>
      <c r="G68" s="185"/>
      <c r="H68" s="185"/>
      <c r="I68" s="185"/>
      <c r="J68" s="186">
        <f>J194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170</v>
      </c>
      <c r="E69" s="180"/>
      <c r="F69" s="180"/>
      <c r="G69" s="180"/>
      <c r="H69" s="180"/>
      <c r="I69" s="180"/>
      <c r="J69" s="181">
        <f>J197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8"/>
      <c r="D70" s="184" t="s">
        <v>171</v>
      </c>
      <c r="E70" s="185"/>
      <c r="F70" s="185"/>
      <c r="G70" s="185"/>
      <c r="H70" s="185"/>
      <c r="I70" s="185"/>
      <c r="J70" s="186">
        <f>J198</f>
        <v>0</v>
      </c>
      <c r="K70" s="128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8"/>
      <c r="D71" s="184" t="s">
        <v>597</v>
      </c>
      <c r="E71" s="185"/>
      <c r="F71" s="185"/>
      <c r="G71" s="185"/>
      <c r="H71" s="185"/>
      <c r="I71" s="185"/>
      <c r="J71" s="186">
        <f>J324</f>
        <v>0</v>
      </c>
      <c r="K71" s="128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172</v>
      </c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2" t="str">
        <f>E7</f>
        <v>Stavební úpravy únikových cest</v>
      </c>
      <c r="F81" s="35"/>
      <c r="G81" s="35"/>
      <c r="H81" s="35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2" t="s">
        <v>588</v>
      </c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159</v>
      </c>
      <c r="D84" s="43"/>
      <c r="E84" s="43"/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2025-068-02-08 - Nové kce - 7.NP</v>
      </c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Dům dlouhá 1, Aš</v>
      </c>
      <c r="G87" s="43"/>
      <c r="H87" s="43"/>
      <c r="I87" s="35" t="s">
        <v>23</v>
      </c>
      <c r="J87" s="75" t="str">
        <f>IF(J14="","",J14)</f>
        <v>28. 11. 2025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25</v>
      </c>
      <c r="D89" s="43"/>
      <c r="E89" s="43"/>
      <c r="F89" s="30" t="str">
        <f>E17</f>
        <v>Město Aš,Kamenná 52, 352 01 Aš</v>
      </c>
      <c r="G89" s="43"/>
      <c r="H89" s="43"/>
      <c r="I89" s="35" t="s">
        <v>31</v>
      </c>
      <c r="J89" s="39" t="str">
        <f>E23</f>
        <v>ČOS exim s.r.o. Alešova 26, České Budějovice</v>
      </c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147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7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8"/>
      <c r="B92" s="189"/>
      <c r="C92" s="190" t="s">
        <v>173</v>
      </c>
      <c r="D92" s="191" t="s">
        <v>57</v>
      </c>
      <c r="E92" s="191" t="s">
        <v>53</v>
      </c>
      <c r="F92" s="191" t="s">
        <v>54</v>
      </c>
      <c r="G92" s="191" t="s">
        <v>174</v>
      </c>
      <c r="H92" s="191" t="s">
        <v>175</v>
      </c>
      <c r="I92" s="191" t="s">
        <v>176</v>
      </c>
      <c r="J92" s="191" t="s">
        <v>165</v>
      </c>
      <c r="K92" s="192" t="s">
        <v>177</v>
      </c>
      <c r="L92" s="193"/>
      <c r="M92" s="95" t="s">
        <v>19</v>
      </c>
      <c r="N92" s="96" t="s">
        <v>42</v>
      </c>
      <c r="O92" s="96" t="s">
        <v>178</v>
      </c>
      <c r="P92" s="96" t="s">
        <v>179</v>
      </c>
      <c r="Q92" s="96" t="s">
        <v>180</v>
      </c>
      <c r="R92" s="96" t="s">
        <v>181</v>
      </c>
      <c r="S92" s="96" t="s">
        <v>182</v>
      </c>
      <c r="T92" s="97" t="s">
        <v>183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1"/>
      <c r="B93" s="42"/>
      <c r="C93" s="102" t="s">
        <v>184</v>
      </c>
      <c r="D93" s="43"/>
      <c r="E93" s="43"/>
      <c r="F93" s="43"/>
      <c r="G93" s="43"/>
      <c r="H93" s="43"/>
      <c r="I93" s="43"/>
      <c r="J93" s="194">
        <f>BK93</f>
        <v>0</v>
      </c>
      <c r="K93" s="43"/>
      <c r="L93" s="47"/>
      <c r="M93" s="98"/>
      <c r="N93" s="195"/>
      <c r="O93" s="99"/>
      <c r="P93" s="196">
        <f>P94+P197</f>
        <v>0</v>
      </c>
      <c r="Q93" s="99"/>
      <c r="R93" s="196">
        <f>R94+R197</f>
        <v>1.8474736966500001</v>
      </c>
      <c r="S93" s="99"/>
      <c r="T93" s="197">
        <f>T94+T197</f>
        <v>0.00152355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71</v>
      </c>
      <c r="AU93" s="20" t="s">
        <v>166</v>
      </c>
      <c r="BK93" s="198">
        <f>BK94+BK197</f>
        <v>0</v>
      </c>
    </row>
    <row r="94" s="12" customFormat="1" ht="25.92" customHeight="1">
      <c r="A94" s="12"/>
      <c r="B94" s="199"/>
      <c r="C94" s="200"/>
      <c r="D94" s="201" t="s">
        <v>71</v>
      </c>
      <c r="E94" s="202" t="s">
        <v>185</v>
      </c>
      <c r="F94" s="202" t="s">
        <v>186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P95+P132+P170+P194</f>
        <v>0</v>
      </c>
      <c r="Q94" s="207"/>
      <c r="R94" s="208">
        <f>R95+R132+R170+R194</f>
        <v>1.678287935</v>
      </c>
      <c r="S94" s="207"/>
      <c r="T94" s="209">
        <f>T95+T132+T170+T194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79</v>
      </c>
      <c r="AT94" s="211" t="s">
        <v>71</v>
      </c>
      <c r="AU94" s="211" t="s">
        <v>72</v>
      </c>
      <c r="AY94" s="210" t="s">
        <v>187</v>
      </c>
      <c r="BK94" s="212">
        <f>BK95+BK132+BK170+BK194</f>
        <v>0</v>
      </c>
    </row>
    <row r="95" s="12" customFormat="1" ht="22.8" customHeight="1">
      <c r="A95" s="12"/>
      <c r="B95" s="199"/>
      <c r="C95" s="200"/>
      <c r="D95" s="201" t="s">
        <v>71</v>
      </c>
      <c r="E95" s="213" t="s">
        <v>246</v>
      </c>
      <c r="F95" s="213" t="s">
        <v>598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SUM(P96:P131)</f>
        <v>0</v>
      </c>
      <c r="Q95" s="207"/>
      <c r="R95" s="208">
        <f>SUM(R96:R131)</f>
        <v>0.36673360999999999</v>
      </c>
      <c r="S95" s="207"/>
      <c r="T95" s="209">
        <f>SUM(T96:T131)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79</v>
      </c>
      <c r="AT95" s="211" t="s">
        <v>71</v>
      </c>
      <c r="AU95" s="211" t="s">
        <v>79</v>
      </c>
      <c r="AY95" s="210" t="s">
        <v>187</v>
      </c>
      <c r="BK95" s="212">
        <f>SUM(BK96:BK131)</f>
        <v>0</v>
      </c>
    </row>
    <row r="96" s="2" customFormat="1" ht="24.15" customHeight="1">
      <c r="A96" s="41"/>
      <c r="B96" s="42"/>
      <c r="C96" s="215" t="s">
        <v>79</v>
      </c>
      <c r="D96" s="215" t="s">
        <v>190</v>
      </c>
      <c r="E96" s="216" t="s">
        <v>599</v>
      </c>
      <c r="F96" s="217" t="s">
        <v>600</v>
      </c>
      <c r="G96" s="218" t="s">
        <v>193</v>
      </c>
      <c r="H96" s="219">
        <v>60.491</v>
      </c>
      <c r="I96" s="220"/>
      <c r="J96" s="221">
        <f>ROUND(I96*H96,2)</f>
        <v>0</v>
      </c>
      <c r="K96" s="217" t="s">
        <v>194</v>
      </c>
      <c r="L96" s="47"/>
      <c r="M96" s="222" t="s">
        <v>19</v>
      </c>
      <c r="N96" s="223" t="s">
        <v>43</v>
      </c>
      <c r="O96" s="87"/>
      <c r="P96" s="224">
        <f>O96*H96</f>
        <v>0</v>
      </c>
      <c r="Q96" s="224">
        <v>0.0057099999999999998</v>
      </c>
      <c r="R96" s="224">
        <f>Q96*H96</f>
        <v>0.34540360999999997</v>
      </c>
      <c r="S96" s="224">
        <v>0</v>
      </c>
      <c r="T96" s="225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6" t="s">
        <v>195</v>
      </c>
      <c r="AT96" s="226" t="s">
        <v>190</v>
      </c>
      <c r="AU96" s="226" t="s">
        <v>81</v>
      </c>
      <c r="AY96" s="20" t="s">
        <v>187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20" t="s">
        <v>79</v>
      </c>
      <c r="BK96" s="227">
        <f>ROUND(I96*H96,2)</f>
        <v>0</v>
      </c>
      <c r="BL96" s="20" t="s">
        <v>195</v>
      </c>
      <c r="BM96" s="226" t="s">
        <v>1463</v>
      </c>
    </row>
    <row r="97" s="2" customFormat="1">
      <c r="A97" s="41"/>
      <c r="B97" s="42"/>
      <c r="C97" s="43"/>
      <c r="D97" s="228" t="s">
        <v>197</v>
      </c>
      <c r="E97" s="43"/>
      <c r="F97" s="229" t="s">
        <v>602</v>
      </c>
      <c r="G97" s="43"/>
      <c r="H97" s="43"/>
      <c r="I97" s="230"/>
      <c r="J97" s="43"/>
      <c r="K97" s="43"/>
      <c r="L97" s="47"/>
      <c r="M97" s="231"/>
      <c r="N97" s="232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197</v>
      </c>
      <c r="AU97" s="20" t="s">
        <v>81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1464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3" customFormat="1">
      <c r="A99" s="13"/>
      <c r="B99" s="233"/>
      <c r="C99" s="234"/>
      <c r="D99" s="235" t="s">
        <v>199</v>
      </c>
      <c r="E99" s="236" t="s">
        <v>19</v>
      </c>
      <c r="F99" s="237" t="s">
        <v>543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199</v>
      </c>
      <c r="AU99" s="243" t="s">
        <v>81</v>
      </c>
      <c r="AV99" s="13" t="s">
        <v>79</v>
      </c>
      <c r="AW99" s="13" t="s">
        <v>33</v>
      </c>
      <c r="AX99" s="13" t="s">
        <v>72</v>
      </c>
      <c r="AY99" s="243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604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605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4" customFormat="1">
      <c r="A102" s="14"/>
      <c r="B102" s="244"/>
      <c r="C102" s="245"/>
      <c r="D102" s="235" t="s">
        <v>199</v>
      </c>
      <c r="E102" s="246" t="s">
        <v>19</v>
      </c>
      <c r="F102" s="247" t="s">
        <v>1080</v>
      </c>
      <c r="G102" s="245"/>
      <c r="H102" s="248">
        <v>23.276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199</v>
      </c>
      <c r="AU102" s="254" t="s">
        <v>81</v>
      </c>
      <c r="AV102" s="14" t="s">
        <v>81</v>
      </c>
      <c r="AW102" s="14" t="s">
        <v>33</v>
      </c>
      <c r="AX102" s="14" t="s">
        <v>72</v>
      </c>
      <c r="AY102" s="254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1465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3" customFormat="1">
      <c r="A104" s="13"/>
      <c r="B104" s="233"/>
      <c r="C104" s="234"/>
      <c r="D104" s="235" t="s">
        <v>199</v>
      </c>
      <c r="E104" s="236" t="s">
        <v>19</v>
      </c>
      <c r="F104" s="237" t="s">
        <v>545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199</v>
      </c>
      <c r="AU104" s="243" t="s">
        <v>81</v>
      </c>
      <c r="AV104" s="13" t="s">
        <v>79</v>
      </c>
      <c r="AW104" s="13" t="s">
        <v>33</v>
      </c>
      <c r="AX104" s="13" t="s">
        <v>72</v>
      </c>
      <c r="AY104" s="243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604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605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4" customFormat="1">
      <c r="A107" s="14"/>
      <c r="B107" s="244"/>
      <c r="C107" s="245"/>
      <c r="D107" s="235" t="s">
        <v>199</v>
      </c>
      <c r="E107" s="246" t="s">
        <v>19</v>
      </c>
      <c r="F107" s="247" t="s">
        <v>923</v>
      </c>
      <c r="G107" s="245"/>
      <c r="H107" s="248">
        <v>13.939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199</v>
      </c>
      <c r="AU107" s="254" t="s">
        <v>81</v>
      </c>
      <c r="AV107" s="14" t="s">
        <v>81</v>
      </c>
      <c r="AW107" s="14" t="s">
        <v>33</v>
      </c>
      <c r="AX107" s="14" t="s">
        <v>72</v>
      </c>
      <c r="AY107" s="254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1466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547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604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605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1080</v>
      </c>
      <c r="G112" s="245"/>
      <c r="H112" s="248">
        <v>23.276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5" customFormat="1">
      <c r="A113" s="15"/>
      <c r="B113" s="255"/>
      <c r="C113" s="256"/>
      <c r="D113" s="235" t="s">
        <v>199</v>
      </c>
      <c r="E113" s="257" t="s">
        <v>19</v>
      </c>
      <c r="F113" s="258" t="s">
        <v>210</v>
      </c>
      <c r="G113" s="256"/>
      <c r="H113" s="259">
        <v>60.491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199</v>
      </c>
      <c r="AU113" s="265" t="s">
        <v>81</v>
      </c>
      <c r="AV113" s="15" t="s">
        <v>195</v>
      </c>
      <c r="AW113" s="15" t="s">
        <v>33</v>
      </c>
      <c r="AX113" s="15" t="s">
        <v>79</v>
      </c>
      <c r="AY113" s="265" t="s">
        <v>187</v>
      </c>
    </row>
    <row r="114" s="2" customFormat="1" ht="16.5" customHeight="1">
      <c r="A114" s="41"/>
      <c r="B114" s="42"/>
      <c r="C114" s="215" t="s">
        <v>81</v>
      </c>
      <c r="D114" s="215" t="s">
        <v>190</v>
      </c>
      <c r="E114" s="216" t="s">
        <v>615</v>
      </c>
      <c r="F114" s="217" t="s">
        <v>616</v>
      </c>
      <c r="G114" s="218" t="s">
        <v>383</v>
      </c>
      <c r="H114" s="219">
        <v>14.220000000000001</v>
      </c>
      <c r="I114" s="220"/>
      <c r="J114" s="221">
        <f>ROUND(I114*H114,2)</f>
        <v>0</v>
      </c>
      <c r="K114" s="217" t="s">
        <v>194</v>
      </c>
      <c r="L114" s="47"/>
      <c r="M114" s="222" t="s">
        <v>19</v>
      </c>
      <c r="N114" s="223" t="s">
        <v>43</v>
      </c>
      <c r="O114" s="87"/>
      <c r="P114" s="224">
        <f>O114*H114</f>
        <v>0</v>
      </c>
      <c r="Q114" s="224">
        <v>0.0015</v>
      </c>
      <c r="R114" s="224">
        <f>Q114*H114</f>
        <v>0.021330000000000002</v>
      </c>
      <c r="S114" s="224">
        <v>0</v>
      </c>
      <c r="T114" s="22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6" t="s">
        <v>195</v>
      </c>
      <c r="AT114" s="226" t="s">
        <v>190</v>
      </c>
      <c r="AU114" s="226" t="s">
        <v>81</v>
      </c>
      <c r="AY114" s="20" t="s">
        <v>187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20" t="s">
        <v>79</v>
      </c>
      <c r="BK114" s="227">
        <f>ROUND(I114*H114,2)</f>
        <v>0</v>
      </c>
      <c r="BL114" s="20" t="s">
        <v>195</v>
      </c>
      <c r="BM114" s="226" t="s">
        <v>1467</v>
      </c>
    </row>
    <row r="115" s="2" customFormat="1">
      <c r="A115" s="41"/>
      <c r="B115" s="42"/>
      <c r="C115" s="43"/>
      <c r="D115" s="228" t="s">
        <v>197</v>
      </c>
      <c r="E115" s="43"/>
      <c r="F115" s="229" t="s">
        <v>618</v>
      </c>
      <c r="G115" s="43"/>
      <c r="H115" s="43"/>
      <c r="I115" s="230"/>
      <c r="J115" s="43"/>
      <c r="K115" s="43"/>
      <c r="L115" s="47"/>
      <c r="M115" s="231"/>
      <c r="N115" s="232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197</v>
      </c>
      <c r="AU115" s="20" t="s">
        <v>81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1468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543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620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621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4" customFormat="1">
      <c r="A120" s="14"/>
      <c r="B120" s="244"/>
      <c r="C120" s="245"/>
      <c r="D120" s="235" t="s">
        <v>199</v>
      </c>
      <c r="E120" s="246" t="s">
        <v>19</v>
      </c>
      <c r="F120" s="247" t="s">
        <v>622</v>
      </c>
      <c r="G120" s="245"/>
      <c r="H120" s="248">
        <v>4.8399999999999999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199</v>
      </c>
      <c r="AU120" s="254" t="s">
        <v>81</v>
      </c>
      <c r="AV120" s="14" t="s">
        <v>81</v>
      </c>
      <c r="AW120" s="14" t="s">
        <v>33</v>
      </c>
      <c r="AX120" s="14" t="s">
        <v>72</v>
      </c>
      <c r="AY120" s="254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1469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545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620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621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635</v>
      </c>
      <c r="G125" s="245"/>
      <c r="H125" s="248">
        <v>4.54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1470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547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620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621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622</v>
      </c>
      <c r="G130" s="245"/>
      <c r="H130" s="248">
        <v>4.8399999999999999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72</v>
      </c>
      <c r="AY130" s="254" t="s">
        <v>187</v>
      </c>
    </row>
    <row r="131" s="15" customFormat="1">
      <c r="A131" s="15"/>
      <c r="B131" s="255"/>
      <c r="C131" s="256"/>
      <c r="D131" s="235" t="s">
        <v>199</v>
      </c>
      <c r="E131" s="257" t="s">
        <v>19</v>
      </c>
      <c r="F131" s="258" t="s">
        <v>210</v>
      </c>
      <c r="G131" s="256"/>
      <c r="H131" s="259">
        <v>14.219999999999999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199</v>
      </c>
      <c r="AU131" s="265" t="s">
        <v>81</v>
      </c>
      <c r="AV131" s="15" t="s">
        <v>195</v>
      </c>
      <c r="AW131" s="15" t="s">
        <v>33</v>
      </c>
      <c r="AX131" s="15" t="s">
        <v>79</v>
      </c>
      <c r="AY131" s="265" t="s">
        <v>187</v>
      </c>
    </row>
    <row r="132" s="12" customFormat="1" ht="22.8" customHeight="1">
      <c r="A132" s="12"/>
      <c r="B132" s="199"/>
      <c r="C132" s="200"/>
      <c r="D132" s="201" t="s">
        <v>71</v>
      </c>
      <c r="E132" s="213" t="s">
        <v>636</v>
      </c>
      <c r="F132" s="213" t="s">
        <v>637</v>
      </c>
      <c r="G132" s="200"/>
      <c r="H132" s="200"/>
      <c r="I132" s="203"/>
      <c r="J132" s="214">
        <f>BK132</f>
        <v>0</v>
      </c>
      <c r="K132" s="200"/>
      <c r="L132" s="205"/>
      <c r="M132" s="206"/>
      <c r="N132" s="207"/>
      <c r="O132" s="207"/>
      <c r="P132" s="208">
        <f>SUM(P133:P169)</f>
        <v>0</v>
      </c>
      <c r="Q132" s="207"/>
      <c r="R132" s="208">
        <f>SUM(R133:R169)</f>
        <v>1.3102167999999999</v>
      </c>
      <c r="S132" s="207"/>
      <c r="T132" s="209">
        <f>SUM(T133:T169)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0" t="s">
        <v>79</v>
      </c>
      <c r="AT132" s="211" t="s">
        <v>71</v>
      </c>
      <c r="AU132" s="211" t="s">
        <v>79</v>
      </c>
      <c r="AY132" s="210" t="s">
        <v>187</v>
      </c>
      <c r="BK132" s="212">
        <f>SUM(BK133:BK169)</f>
        <v>0</v>
      </c>
    </row>
    <row r="133" s="2" customFormat="1" ht="24.15" customHeight="1">
      <c r="A133" s="41"/>
      <c r="B133" s="42"/>
      <c r="C133" s="215" t="s">
        <v>230</v>
      </c>
      <c r="D133" s="215" t="s">
        <v>190</v>
      </c>
      <c r="E133" s="216" t="s">
        <v>638</v>
      </c>
      <c r="F133" s="217" t="s">
        <v>639</v>
      </c>
      <c r="G133" s="218" t="s">
        <v>287</v>
      </c>
      <c r="H133" s="219">
        <v>3</v>
      </c>
      <c r="I133" s="220"/>
      <c r="J133" s="221">
        <f>ROUND(I133*H133,2)</f>
        <v>0</v>
      </c>
      <c r="K133" s="217" t="s">
        <v>194</v>
      </c>
      <c r="L133" s="47"/>
      <c r="M133" s="222" t="s">
        <v>19</v>
      </c>
      <c r="N133" s="223" t="s">
        <v>43</v>
      </c>
      <c r="O133" s="87"/>
      <c r="P133" s="224">
        <f>O133*H133</f>
        <v>0</v>
      </c>
      <c r="Q133" s="224">
        <v>0.4215256</v>
      </c>
      <c r="R133" s="224">
        <f>Q133*H133</f>
        <v>1.2645768</v>
      </c>
      <c r="S133" s="224">
        <v>0</v>
      </c>
      <c r="T133" s="225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6" t="s">
        <v>195</v>
      </c>
      <c r="AT133" s="226" t="s">
        <v>190</v>
      </c>
      <c r="AU133" s="226" t="s">
        <v>81</v>
      </c>
      <c r="AY133" s="20" t="s">
        <v>187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20" t="s">
        <v>79</v>
      </c>
      <c r="BK133" s="227">
        <f>ROUND(I133*H133,2)</f>
        <v>0</v>
      </c>
      <c r="BL133" s="20" t="s">
        <v>195</v>
      </c>
      <c r="BM133" s="226" t="s">
        <v>1471</v>
      </c>
    </row>
    <row r="134" s="2" customFormat="1">
      <c r="A134" s="41"/>
      <c r="B134" s="42"/>
      <c r="C134" s="43"/>
      <c r="D134" s="228" t="s">
        <v>197</v>
      </c>
      <c r="E134" s="43"/>
      <c r="F134" s="229" t="s">
        <v>641</v>
      </c>
      <c r="G134" s="43"/>
      <c r="H134" s="43"/>
      <c r="I134" s="230"/>
      <c r="J134" s="43"/>
      <c r="K134" s="43"/>
      <c r="L134" s="47"/>
      <c r="M134" s="231"/>
      <c r="N134" s="232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197</v>
      </c>
      <c r="AU134" s="20" t="s">
        <v>81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1472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1473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643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936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4" customFormat="1">
      <c r="A139" s="14"/>
      <c r="B139" s="244"/>
      <c r="C139" s="245"/>
      <c r="D139" s="235" t="s">
        <v>199</v>
      </c>
      <c r="E139" s="246" t="s">
        <v>19</v>
      </c>
      <c r="F139" s="247" t="s">
        <v>79</v>
      </c>
      <c r="G139" s="245"/>
      <c r="H139" s="248">
        <v>1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199</v>
      </c>
      <c r="AU139" s="254" t="s">
        <v>81</v>
      </c>
      <c r="AV139" s="14" t="s">
        <v>81</v>
      </c>
      <c r="AW139" s="14" t="s">
        <v>33</v>
      </c>
      <c r="AX139" s="14" t="s">
        <v>72</v>
      </c>
      <c r="AY139" s="254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1474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545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3" customFormat="1">
      <c r="A142" s="13"/>
      <c r="B142" s="233"/>
      <c r="C142" s="234"/>
      <c r="D142" s="235" t="s">
        <v>199</v>
      </c>
      <c r="E142" s="236" t="s">
        <v>19</v>
      </c>
      <c r="F142" s="237" t="s">
        <v>643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199</v>
      </c>
      <c r="AU142" s="243" t="s">
        <v>81</v>
      </c>
      <c r="AV142" s="13" t="s">
        <v>79</v>
      </c>
      <c r="AW142" s="13" t="s">
        <v>33</v>
      </c>
      <c r="AX142" s="13" t="s">
        <v>72</v>
      </c>
      <c r="AY142" s="243" t="s">
        <v>187</v>
      </c>
    </row>
    <row r="143" s="13" customFormat="1">
      <c r="A143" s="13"/>
      <c r="B143" s="233"/>
      <c r="C143" s="234"/>
      <c r="D143" s="235" t="s">
        <v>199</v>
      </c>
      <c r="E143" s="236" t="s">
        <v>19</v>
      </c>
      <c r="F143" s="237" t="s">
        <v>938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199</v>
      </c>
      <c r="AU143" s="243" t="s">
        <v>81</v>
      </c>
      <c r="AV143" s="13" t="s">
        <v>79</v>
      </c>
      <c r="AW143" s="13" t="s">
        <v>33</v>
      </c>
      <c r="AX143" s="13" t="s">
        <v>72</v>
      </c>
      <c r="AY143" s="243" t="s">
        <v>187</v>
      </c>
    </row>
    <row r="144" s="14" customFormat="1">
      <c r="A144" s="14"/>
      <c r="B144" s="244"/>
      <c r="C144" s="245"/>
      <c r="D144" s="235" t="s">
        <v>199</v>
      </c>
      <c r="E144" s="246" t="s">
        <v>19</v>
      </c>
      <c r="F144" s="247" t="s">
        <v>79</v>
      </c>
      <c r="G144" s="245"/>
      <c r="H144" s="248">
        <v>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199</v>
      </c>
      <c r="AU144" s="254" t="s">
        <v>81</v>
      </c>
      <c r="AV144" s="14" t="s">
        <v>81</v>
      </c>
      <c r="AW144" s="14" t="s">
        <v>33</v>
      </c>
      <c r="AX144" s="14" t="s">
        <v>72</v>
      </c>
      <c r="AY144" s="254" t="s">
        <v>187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1475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1473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643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936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4" customFormat="1">
      <c r="A149" s="14"/>
      <c r="B149" s="244"/>
      <c r="C149" s="245"/>
      <c r="D149" s="235" t="s">
        <v>199</v>
      </c>
      <c r="E149" s="246" t="s">
        <v>19</v>
      </c>
      <c r="F149" s="247" t="s">
        <v>79</v>
      </c>
      <c r="G149" s="245"/>
      <c r="H149" s="248">
        <v>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199</v>
      </c>
      <c r="AU149" s="254" t="s">
        <v>81</v>
      </c>
      <c r="AV149" s="14" t="s">
        <v>81</v>
      </c>
      <c r="AW149" s="14" t="s">
        <v>33</v>
      </c>
      <c r="AX149" s="14" t="s">
        <v>72</v>
      </c>
      <c r="AY149" s="254" t="s">
        <v>187</v>
      </c>
    </row>
    <row r="150" s="15" customFormat="1">
      <c r="A150" s="15"/>
      <c r="B150" s="255"/>
      <c r="C150" s="256"/>
      <c r="D150" s="235" t="s">
        <v>199</v>
      </c>
      <c r="E150" s="257" t="s">
        <v>19</v>
      </c>
      <c r="F150" s="258" t="s">
        <v>210</v>
      </c>
      <c r="G150" s="256"/>
      <c r="H150" s="259">
        <v>3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199</v>
      </c>
      <c r="AU150" s="265" t="s">
        <v>81</v>
      </c>
      <c r="AV150" s="15" t="s">
        <v>195</v>
      </c>
      <c r="AW150" s="15" t="s">
        <v>33</v>
      </c>
      <c r="AX150" s="15" t="s">
        <v>79</v>
      </c>
      <c r="AY150" s="265" t="s">
        <v>187</v>
      </c>
    </row>
    <row r="151" s="2" customFormat="1" ht="21.75" customHeight="1">
      <c r="A151" s="41"/>
      <c r="B151" s="42"/>
      <c r="C151" s="269" t="s">
        <v>195</v>
      </c>
      <c r="D151" s="269" t="s">
        <v>648</v>
      </c>
      <c r="E151" s="270" t="s">
        <v>649</v>
      </c>
      <c r="F151" s="271" t="s">
        <v>650</v>
      </c>
      <c r="G151" s="272" t="s">
        <v>287</v>
      </c>
      <c r="H151" s="273">
        <v>1</v>
      </c>
      <c r="I151" s="274"/>
      <c r="J151" s="275">
        <f>ROUND(I151*H151,2)</f>
        <v>0</v>
      </c>
      <c r="K151" s="271" t="s">
        <v>194</v>
      </c>
      <c r="L151" s="276"/>
      <c r="M151" s="277" t="s">
        <v>19</v>
      </c>
      <c r="N151" s="278" t="s">
        <v>43</v>
      </c>
      <c r="O151" s="87"/>
      <c r="P151" s="224">
        <f>O151*H151</f>
        <v>0</v>
      </c>
      <c r="Q151" s="224">
        <v>0.014579999999999999</v>
      </c>
      <c r="R151" s="224">
        <f>Q151*H151</f>
        <v>0.014579999999999999</v>
      </c>
      <c r="S151" s="224">
        <v>0</v>
      </c>
      <c r="T151" s="225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262</v>
      </c>
      <c r="AT151" s="226" t="s">
        <v>648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195</v>
      </c>
      <c r="BM151" s="226" t="s">
        <v>1476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1474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545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643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938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4" customFormat="1">
      <c r="A156" s="14"/>
      <c r="B156" s="244"/>
      <c r="C156" s="245"/>
      <c r="D156" s="235" t="s">
        <v>199</v>
      </c>
      <c r="E156" s="246" t="s">
        <v>19</v>
      </c>
      <c r="F156" s="247" t="s">
        <v>79</v>
      </c>
      <c r="G156" s="245"/>
      <c r="H156" s="248">
        <v>1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199</v>
      </c>
      <c r="AU156" s="254" t="s">
        <v>81</v>
      </c>
      <c r="AV156" s="14" t="s">
        <v>81</v>
      </c>
      <c r="AW156" s="14" t="s">
        <v>33</v>
      </c>
      <c r="AX156" s="14" t="s">
        <v>72</v>
      </c>
      <c r="AY156" s="254" t="s">
        <v>187</v>
      </c>
    </row>
    <row r="157" s="15" customFormat="1">
      <c r="A157" s="15"/>
      <c r="B157" s="255"/>
      <c r="C157" s="256"/>
      <c r="D157" s="235" t="s">
        <v>199</v>
      </c>
      <c r="E157" s="257" t="s">
        <v>19</v>
      </c>
      <c r="F157" s="258" t="s">
        <v>210</v>
      </c>
      <c r="G157" s="256"/>
      <c r="H157" s="259">
        <v>1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5" t="s">
        <v>199</v>
      </c>
      <c r="AU157" s="265" t="s">
        <v>81</v>
      </c>
      <c r="AV157" s="15" t="s">
        <v>195</v>
      </c>
      <c r="AW157" s="15" t="s">
        <v>33</v>
      </c>
      <c r="AX157" s="15" t="s">
        <v>79</v>
      </c>
      <c r="AY157" s="265" t="s">
        <v>187</v>
      </c>
    </row>
    <row r="158" s="2" customFormat="1" ht="21.75" customHeight="1">
      <c r="A158" s="41"/>
      <c r="B158" s="42"/>
      <c r="C158" s="269" t="s">
        <v>240</v>
      </c>
      <c r="D158" s="269" t="s">
        <v>648</v>
      </c>
      <c r="E158" s="270" t="s">
        <v>653</v>
      </c>
      <c r="F158" s="271" t="s">
        <v>654</v>
      </c>
      <c r="G158" s="272" t="s">
        <v>287</v>
      </c>
      <c r="H158" s="273">
        <v>2</v>
      </c>
      <c r="I158" s="274"/>
      <c r="J158" s="275">
        <f>ROUND(I158*H158,2)</f>
        <v>0</v>
      </c>
      <c r="K158" s="271" t="s">
        <v>194</v>
      </c>
      <c r="L158" s="276"/>
      <c r="M158" s="277" t="s">
        <v>19</v>
      </c>
      <c r="N158" s="278" t="s">
        <v>43</v>
      </c>
      <c r="O158" s="87"/>
      <c r="P158" s="224">
        <f>O158*H158</f>
        <v>0</v>
      </c>
      <c r="Q158" s="224">
        <v>0.01553</v>
      </c>
      <c r="R158" s="224">
        <f>Q158*H158</f>
        <v>0.031060000000000001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262</v>
      </c>
      <c r="AT158" s="226" t="s">
        <v>648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195</v>
      </c>
      <c r="BM158" s="226" t="s">
        <v>1477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1472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1473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643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936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4" customFormat="1">
      <c r="A163" s="14"/>
      <c r="B163" s="244"/>
      <c r="C163" s="245"/>
      <c r="D163" s="235" t="s">
        <v>199</v>
      </c>
      <c r="E163" s="246" t="s">
        <v>19</v>
      </c>
      <c r="F163" s="247" t="s">
        <v>79</v>
      </c>
      <c r="G163" s="245"/>
      <c r="H163" s="248">
        <v>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199</v>
      </c>
      <c r="AU163" s="254" t="s">
        <v>81</v>
      </c>
      <c r="AV163" s="14" t="s">
        <v>81</v>
      </c>
      <c r="AW163" s="14" t="s">
        <v>33</v>
      </c>
      <c r="AX163" s="14" t="s">
        <v>72</v>
      </c>
      <c r="AY163" s="254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1475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1473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643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936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4" customFormat="1">
      <c r="A168" s="14"/>
      <c r="B168" s="244"/>
      <c r="C168" s="245"/>
      <c r="D168" s="235" t="s">
        <v>199</v>
      </c>
      <c r="E168" s="246" t="s">
        <v>19</v>
      </c>
      <c r="F168" s="247" t="s">
        <v>79</v>
      </c>
      <c r="G168" s="245"/>
      <c r="H168" s="248">
        <v>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199</v>
      </c>
      <c r="AU168" s="254" t="s">
        <v>81</v>
      </c>
      <c r="AV168" s="14" t="s">
        <v>81</v>
      </c>
      <c r="AW168" s="14" t="s">
        <v>33</v>
      </c>
      <c r="AX168" s="14" t="s">
        <v>72</v>
      </c>
      <c r="AY168" s="254" t="s">
        <v>187</v>
      </c>
    </row>
    <row r="169" s="15" customFormat="1">
      <c r="A169" s="15"/>
      <c r="B169" s="255"/>
      <c r="C169" s="256"/>
      <c r="D169" s="235" t="s">
        <v>199</v>
      </c>
      <c r="E169" s="257" t="s">
        <v>19</v>
      </c>
      <c r="F169" s="258" t="s">
        <v>210</v>
      </c>
      <c r="G169" s="256"/>
      <c r="H169" s="259">
        <v>2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5" t="s">
        <v>199</v>
      </c>
      <c r="AU169" s="265" t="s">
        <v>81</v>
      </c>
      <c r="AV169" s="15" t="s">
        <v>195</v>
      </c>
      <c r="AW169" s="15" t="s">
        <v>33</v>
      </c>
      <c r="AX169" s="15" t="s">
        <v>79</v>
      </c>
      <c r="AY169" s="265" t="s">
        <v>187</v>
      </c>
    </row>
    <row r="170" s="12" customFormat="1" ht="22.8" customHeight="1">
      <c r="A170" s="12"/>
      <c r="B170" s="199"/>
      <c r="C170" s="200"/>
      <c r="D170" s="201" t="s">
        <v>71</v>
      </c>
      <c r="E170" s="213" t="s">
        <v>689</v>
      </c>
      <c r="F170" s="213" t="s">
        <v>690</v>
      </c>
      <c r="G170" s="200"/>
      <c r="H170" s="200"/>
      <c r="I170" s="203"/>
      <c r="J170" s="214">
        <f>BK170</f>
        <v>0</v>
      </c>
      <c r="K170" s="200"/>
      <c r="L170" s="205"/>
      <c r="M170" s="206"/>
      <c r="N170" s="207"/>
      <c r="O170" s="207"/>
      <c r="P170" s="208">
        <f>SUM(P171:P193)</f>
        <v>0</v>
      </c>
      <c r="Q170" s="207"/>
      <c r="R170" s="208">
        <f>SUM(R171:R193)</f>
        <v>0.001337525</v>
      </c>
      <c r="S170" s="207"/>
      <c r="T170" s="209">
        <f>SUM(T171:T193)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0" t="s">
        <v>79</v>
      </c>
      <c r="AT170" s="211" t="s">
        <v>71</v>
      </c>
      <c r="AU170" s="211" t="s">
        <v>79</v>
      </c>
      <c r="AY170" s="210" t="s">
        <v>187</v>
      </c>
      <c r="BK170" s="212">
        <f>SUM(BK171:BK193)</f>
        <v>0</v>
      </c>
    </row>
    <row r="171" s="2" customFormat="1" ht="24.15" customHeight="1">
      <c r="A171" s="41"/>
      <c r="B171" s="42"/>
      <c r="C171" s="215" t="s">
        <v>246</v>
      </c>
      <c r="D171" s="215" t="s">
        <v>190</v>
      </c>
      <c r="E171" s="216" t="s">
        <v>691</v>
      </c>
      <c r="F171" s="217" t="s">
        <v>692</v>
      </c>
      <c r="G171" s="218" t="s">
        <v>193</v>
      </c>
      <c r="H171" s="219">
        <v>38.215000000000003</v>
      </c>
      <c r="I171" s="220"/>
      <c r="J171" s="221">
        <f>ROUND(I171*H171,2)</f>
        <v>0</v>
      </c>
      <c r="K171" s="217" t="s">
        <v>194</v>
      </c>
      <c r="L171" s="47"/>
      <c r="M171" s="222" t="s">
        <v>19</v>
      </c>
      <c r="N171" s="223" t="s">
        <v>43</v>
      </c>
      <c r="O171" s="87"/>
      <c r="P171" s="224">
        <f>O171*H171</f>
        <v>0</v>
      </c>
      <c r="Q171" s="224">
        <v>3.4999999999999997E-05</v>
      </c>
      <c r="R171" s="224">
        <f>Q171*H171</f>
        <v>0.001337525</v>
      </c>
      <c r="S171" s="224">
        <v>0</v>
      </c>
      <c r="T171" s="225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6" t="s">
        <v>195</v>
      </c>
      <c r="AT171" s="226" t="s">
        <v>190</v>
      </c>
      <c r="AU171" s="226" t="s">
        <v>81</v>
      </c>
      <c r="AY171" s="20" t="s">
        <v>187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20" t="s">
        <v>79</v>
      </c>
      <c r="BK171" s="227">
        <f>ROUND(I171*H171,2)</f>
        <v>0</v>
      </c>
      <c r="BL171" s="20" t="s">
        <v>195</v>
      </c>
      <c r="BM171" s="226" t="s">
        <v>1478</v>
      </c>
    </row>
    <row r="172" s="2" customFormat="1">
      <c r="A172" s="41"/>
      <c r="B172" s="42"/>
      <c r="C172" s="43"/>
      <c r="D172" s="228" t="s">
        <v>197</v>
      </c>
      <c r="E172" s="43"/>
      <c r="F172" s="229" t="s">
        <v>694</v>
      </c>
      <c r="G172" s="43"/>
      <c r="H172" s="43"/>
      <c r="I172" s="230"/>
      <c r="J172" s="43"/>
      <c r="K172" s="43"/>
      <c r="L172" s="47"/>
      <c r="M172" s="231"/>
      <c r="N172" s="232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197</v>
      </c>
      <c r="AU172" s="20" t="s">
        <v>81</v>
      </c>
    </row>
    <row r="173" s="13" customFormat="1">
      <c r="A173" s="13"/>
      <c r="B173" s="233"/>
      <c r="C173" s="234"/>
      <c r="D173" s="235" t="s">
        <v>199</v>
      </c>
      <c r="E173" s="236" t="s">
        <v>19</v>
      </c>
      <c r="F173" s="237" t="s">
        <v>1479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199</v>
      </c>
      <c r="AU173" s="243" t="s">
        <v>81</v>
      </c>
      <c r="AV173" s="13" t="s">
        <v>79</v>
      </c>
      <c r="AW173" s="13" t="s">
        <v>33</v>
      </c>
      <c r="AX173" s="13" t="s">
        <v>72</v>
      </c>
      <c r="AY173" s="243" t="s">
        <v>187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543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696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697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4" customFormat="1">
      <c r="A177" s="14"/>
      <c r="B177" s="244"/>
      <c r="C177" s="245"/>
      <c r="D177" s="235" t="s">
        <v>199</v>
      </c>
      <c r="E177" s="246" t="s">
        <v>19</v>
      </c>
      <c r="F177" s="247" t="s">
        <v>1097</v>
      </c>
      <c r="G177" s="245"/>
      <c r="H177" s="248">
        <v>6.9749999999999996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199</v>
      </c>
      <c r="AU177" s="254" t="s">
        <v>81</v>
      </c>
      <c r="AV177" s="14" t="s">
        <v>81</v>
      </c>
      <c r="AW177" s="14" t="s">
        <v>33</v>
      </c>
      <c r="AX177" s="14" t="s">
        <v>72</v>
      </c>
      <c r="AY177" s="254" t="s">
        <v>187</v>
      </c>
    </row>
    <row r="178" s="13" customFormat="1">
      <c r="A178" s="13"/>
      <c r="B178" s="233"/>
      <c r="C178" s="234"/>
      <c r="D178" s="235" t="s">
        <v>199</v>
      </c>
      <c r="E178" s="236" t="s">
        <v>19</v>
      </c>
      <c r="F178" s="237" t="s">
        <v>1480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199</v>
      </c>
      <c r="AU178" s="243" t="s">
        <v>81</v>
      </c>
      <c r="AV178" s="13" t="s">
        <v>79</v>
      </c>
      <c r="AW178" s="13" t="s">
        <v>33</v>
      </c>
      <c r="AX178" s="13" t="s">
        <v>72</v>
      </c>
      <c r="AY178" s="243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543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696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697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4" customFormat="1">
      <c r="A182" s="14"/>
      <c r="B182" s="244"/>
      <c r="C182" s="245"/>
      <c r="D182" s="235" t="s">
        <v>199</v>
      </c>
      <c r="E182" s="246" t="s">
        <v>19</v>
      </c>
      <c r="F182" s="247" t="s">
        <v>606</v>
      </c>
      <c r="G182" s="245"/>
      <c r="H182" s="248">
        <v>9.0739999999999998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199</v>
      </c>
      <c r="AU182" s="254" t="s">
        <v>81</v>
      </c>
      <c r="AV182" s="14" t="s">
        <v>81</v>
      </c>
      <c r="AW182" s="14" t="s">
        <v>33</v>
      </c>
      <c r="AX182" s="14" t="s">
        <v>72</v>
      </c>
      <c r="AY182" s="254" t="s">
        <v>187</v>
      </c>
    </row>
    <row r="183" s="13" customFormat="1">
      <c r="A183" s="13"/>
      <c r="B183" s="233"/>
      <c r="C183" s="234"/>
      <c r="D183" s="235" t="s">
        <v>199</v>
      </c>
      <c r="E183" s="236" t="s">
        <v>19</v>
      </c>
      <c r="F183" s="237" t="s">
        <v>1481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199</v>
      </c>
      <c r="AU183" s="243" t="s">
        <v>81</v>
      </c>
      <c r="AV183" s="13" t="s">
        <v>79</v>
      </c>
      <c r="AW183" s="13" t="s">
        <v>33</v>
      </c>
      <c r="AX183" s="13" t="s">
        <v>72</v>
      </c>
      <c r="AY183" s="243" t="s">
        <v>187</v>
      </c>
    </row>
    <row r="184" s="13" customFormat="1">
      <c r="A184" s="13"/>
      <c r="B184" s="233"/>
      <c r="C184" s="234"/>
      <c r="D184" s="235" t="s">
        <v>199</v>
      </c>
      <c r="E184" s="236" t="s">
        <v>19</v>
      </c>
      <c r="F184" s="237" t="s">
        <v>545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199</v>
      </c>
      <c r="AU184" s="243" t="s">
        <v>81</v>
      </c>
      <c r="AV184" s="13" t="s">
        <v>79</v>
      </c>
      <c r="AW184" s="13" t="s">
        <v>33</v>
      </c>
      <c r="AX184" s="13" t="s">
        <v>72</v>
      </c>
      <c r="AY184" s="243" t="s">
        <v>187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696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3" customFormat="1">
      <c r="A186" s="13"/>
      <c r="B186" s="233"/>
      <c r="C186" s="234"/>
      <c r="D186" s="235" t="s">
        <v>199</v>
      </c>
      <c r="E186" s="236" t="s">
        <v>19</v>
      </c>
      <c r="F186" s="237" t="s">
        <v>697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199</v>
      </c>
      <c r="AU186" s="243" t="s">
        <v>81</v>
      </c>
      <c r="AV186" s="13" t="s">
        <v>79</v>
      </c>
      <c r="AW186" s="13" t="s">
        <v>33</v>
      </c>
      <c r="AX186" s="13" t="s">
        <v>72</v>
      </c>
      <c r="AY186" s="243" t="s">
        <v>187</v>
      </c>
    </row>
    <row r="187" s="14" customFormat="1">
      <c r="A187" s="14"/>
      <c r="B187" s="244"/>
      <c r="C187" s="245"/>
      <c r="D187" s="235" t="s">
        <v>199</v>
      </c>
      <c r="E187" s="246" t="s">
        <v>19</v>
      </c>
      <c r="F187" s="247" t="s">
        <v>950</v>
      </c>
      <c r="G187" s="245"/>
      <c r="H187" s="248">
        <v>1.7250000000000001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199</v>
      </c>
      <c r="AU187" s="254" t="s">
        <v>81</v>
      </c>
      <c r="AV187" s="14" t="s">
        <v>81</v>
      </c>
      <c r="AW187" s="14" t="s">
        <v>33</v>
      </c>
      <c r="AX187" s="14" t="s">
        <v>72</v>
      </c>
      <c r="AY187" s="254" t="s">
        <v>187</v>
      </c>
    </row>
    <row r="188" s="13" customFormat="1">
      <c r="A188" s="13"/>
      <c r="B188" s="233"/>
      <c r="C188" s="234"/>
      <c r="D188" s="235" t="s">
        <v>199</v>
      </c>
      <c r="E188" s="236" t="s">
        <v>19</v>
      </c>
      <c r="F188" s="237" t="s">
        <v>1482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199</v>
      </c>
      <c r="AU188" s="243" t="s">
        <v>81</v>
      </c>
      <c r="AV188" s="13" t="s">
        <v>79</v>
      </c>
      <c r="AW188" s="13" t="s">
        <v>33</v>
      </c>
      <c r="AX188" s="13" t="s">
        <v>72</v>
      </c>
      <c r="AY188" s="243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547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696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697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4" customFormat="1">
      <c r="A192" s="14"/>
      <c r="B192" s="244"/>
      <c r="C192" s="245"/>
      <c r="D192" s="235" t="s">
        <v>199</v>
      </c>
      <c r="E192" s="246" t="s">
        <v>19</v>
      </c>
      <c r="F192" s="247" t="s">
        <v>1101</v>
      </c>
      <c r="G192" s="245"/>
      <c r="H192" s="248">
        <v>20.440999999999999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199</v>
      </c>
      <c r="AU192" s="254" t="s">
        <v>81</v>
      </c>
      <c r="AV192" s="14" t="s">
        <v>81</v>
      </c>
      <c r="AW192" s="14" t="s">
        <v>33</v>
      </c>
      <c r="AX192" s="14" t="s">
        <v>72</v>
      </c>
      <c r="AY192" s="254" t="s">
        <v>187</v>
      </c>
    </row>
    <row r="193" s="15" customFormat="1">
      <c r="A193" s="15"/>
      <c r="B193" s="255"/>
      <c r="C193" s="256"/>
      <c r="D193" s="235" t="s">
        <v>199</v>
      </c>
      <c r="E193" s="257" t="s">
        <v>19</v>
      </c>
      <c r="F193" s="258" t="s">
        <v>210</v>
      </c>
      <c r="G193" s="256"/>
      <c r="H193" s="259">
        <v>38.215000000000003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5" t="s">
        <v>199</v>
      </c>
      <c r="AU193" s="265" t="s">
        <v>81</v>
      </c>
      <c r="AV193" s="15" t="s">
        <v>195</v>
      </c>
      <c r="AW193" s="15" t="s">
        <v>33</v>
      </c>
      <c r="AX193" s="15" t="s">
        <v>79</v>
      </c>
      <c r="AY193" s="265" t="s">
        <v>187</v>
      </c>
    </row>
    <row r="194" s="12" customFormat="1" ht="22.8" customHeight="1">
      <c r="A194" s="12"/>
      <c r="B194" s="199"/>
      <c r="C194" s="200"/>
      <c r="D194" s="201" t="s">
        <v>71</v>
      </c>
      <c r="E194" s="213" t="s">
        <v>705</v>
      </c>
      <c r="F194" s="213" t="s">
        <v>706</v>
      </c>
      <c r="G194" s="200"/>
      <c r="H194" s="200"/>
      <c r="I194" s="203"/>
      <c r="J194" s="214">
        <f>BK194</f>
        <v>0</v>
      </c>
      <c r="K194" s="200"/>
      <c r="L194" s="205"/>
      <c r="M194" s="206"/>
      <c r="N194" s="207"/>
      <c r="O194" s="207"/>
      <c r="P194" s="208">
        <f>SUM(P195:P196)</f>
        <v>0</v>
      </c>
      <c r="Q194" s="207"/>
      <c r="R194" s="208">
        <f>SUM(R195:R196)</f>
        <v>0</v>
      </c>
      <c r="S194" s="207"/>
      <c r="T194" s="209">
        <f>SUM(T195:T196)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0" t="s">
        <v>79</v>
      </c>
      <c r="AT194" s="211" t="s">
        <v>71</v>
      </c>
      <c r="AU194" s="211" t="s">
        <v>79</v>
      </c>
      <c r="AY194" s="210" t="s">
        <v>187</v>
      </c>
      <c r="BK194" s="212">
        <f>SUM(BK195:BK196)</f>
        <v>0</v>
      </c>
    </row>
    <row r="195" s="2" customFormat="1" ht="33" customHeight="1">
      <c r="A195" s="41"/>
      <c r="B195" s="42"/>
      <c r="C195" s="215" t="s">
        <v>252</v>
      </c>
      <c r="D195" s="215" t="s">
        <v>190</v>
      </c>
      <c r="E195" s="216" t="s">
        <v>1408</v>
      </c>
      <c r="F195" s="217" t="s">
        <v>1409</v>
      </c>
      <c r="G195" s="218" t="s">
        <v>233</v>
      </c>
      <c r="H195" s="219">
        <v>1.6779999999999999</v>
      </c>
      <c r="I195" s="220"/>
      <c r="J195" s="221">
        <f>ROUND(I195*H195,2)</f>
        <v>0</v>
      </c>
      <c r="K195" s="217" t="s">
        <v>194</v>
      </c>
      <c r="L195" s="47"/>
      <c r="M195" s="222" t="s">
        <v>19</v>
      </c>
      <c r="N195" s="223" t="s">
        <v>43</v>
      </c>
      <c r="O195" s="87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6" t="s">
        <v>195</v>
      </c>
      <c r="AT195" s="226" t="s">
        <v>190</v>
      </c>
      <c r="AU195" s="226" t="s">
        <v>81</v>
      </c>
      <c r="AY195" s="20" t="s">
        <v>187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20" t="s">
        <v>79</v>
      </c>
      <c r="BK195" s="227">
        <f>ROUND(I195*H195,2)</f>
        <v>0</v>
      </c>
      <c r="BL195" s="20" t="s">
        <v>195</v>
      </c>
      <c r="BM195" s="226" t="s">
        <v>1483</v>
      </c>
    </row>
    <row r="196" s="2" customFormat="1">
      <c r="A196" s="41"/>
      <c r="B196" s="42"/>
      <c r="C196" s="43"/>
      <c r="D196" s="228" t="s">
        <v>197</v>
      </c>
      <c r="E196" s="43"/>
      <c r="F196" s="229" t="s">
        <v>1411</v>
      </c>
      <c r="G196" s="43"/>
      <c r="H196" s="43"/>
      <c r="I196" s="230"/>
      <c r="J196" s="43"/>
      <c r="K196" s="43"/>
      <c r="L196" s="47"/>
      <c r="M196" s="231"/>
      <c r="N196" s="232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197</v>
      </c>
      <c r="AU196" s="20" t="s">
        <v>81</v>
      </c>
    </row>
    <row r="197" s="12" customFormat="1" ht="25.92" customHeight="1">
      <c r="A197" s="12"/>
      <c r="B197" s="199"/>
      <c r="C197" s="200"/>
      <c r="D197" s="201" t="s">
        <v>71</v>
      </c>
      <c r="E197" s="202" t="s">
        <v>258</v>
      </c>
      <c r="F197" s="202" t="s">
        <v>259</v>
      </c>
      <c r="G197" s="200"/>
      <c r="H197" s="200"/>
      <c r="I197" s="203"/>
      <c r="J197" s="204">
        <f>BK197</f>
        <v>0</v>
      </c>
      <c r="K197" s="200"/>
      <c r="L197" s="205"/>
      <c r="M197" s="206"/>
      <c r="N197" s="207"/>
      <c r="O197" s="207"/>
      <c r="P197" s="208">
        <f>P198+P324</f>
        <v>0</v>
      </c>
      <c r="Q197" s="207"/>
      <c r="R197" s="208">
        <f>R198+R324</f>
        <v>0.16918576165000002</v>
      </c>
      <c r="S197" s="207"/>
      <c r="T197" s="209">
        <f>T198+T324</f>
        <v>0.00152355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0" t="s">
        <v>81</v>
      </c>
      <c r="AT197" s="211" t="s">
        <v>71</v>
      </c>
      <c r="AU197" s="211" t="s">
        <v>72</v>
      </c>
      <c r="AY197" s="210" t="s">
        <v>187</v>
      </c>
      <c r="BK197" s="212">
        <f>BK198+BK324</f>
        <v>0</v>
      </c>
    </row>
    <row r="198" s="12" customFormat="1" ht="22.8" customHeight="1">
      <c r="A198" s="12"/>
      <c r="B198" s="199"/>
      <c r="C198" s="200"/>
      <c r="D198" s="201" t="s">
        <v>71</v>
      </c>
      <c r="E198" s="213" t="s">
        <v>260</v>
      </c>
      <c r="F198" s="213" t="s">
        <v>261</v>
      </c>
      <c r="G198" s="200"/>
      <c r="H198" s="200"/>
      <c r="I198" s="203"/>
      <c r="J198" s="214">
        <f>BK198</f>
        <v>0</v>
      </c>
      <c r="K198" s="200"/>
      <c r="L198" s="205"/>
      <c r="M198" s="206"/>
      <c r="N198" s="207"/>
      <c r="O198" s="207"/>
      <c r="P198" s="208">
        <f>SUM(P199:P323)</f>
        <v>0</v>
      </c>
      <c r="Q198" s="207"/>
      <c r="R198" s="208">
        <f>SUM(R199:R323)</f>
        <v>0.11685000000000001</v>
      </c>
      <c r="S198" s="207"/>
      <c r="T198" s="209">
        <f>SUM(T199:T323)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0" t="s">
        <v>81</v>
      </c>
      <c r="AT198" s="211" t="s">
        <v>71</v>
      </c>
      <c r="AU198" s="211" t="s">
        <v>79</v>
      </c>
      <c r="AY198" s="210" t="s">
        <v>187</v>
      </c>
      <c r="BK198" s="212">
        <f>SUM(BK199:BK323)</f>
        <v>0</v>
      </c>
    </row>
    <row r="199" s="2" customFormat="1" ht="24.15" customHeight="1">
      <c r="A199" s="41"/>
      <c r="B199" s="42"/>
      <c r="C199" s="215" t="s">
        <v>262</v>
      </c>
      <c r="D199" s="215" t="s">
        <v>190</v>
      </c>
      <c r="E199" s="216" t="s">
        <v>958</v>
      </c>
      <c r="F199" s="217" t="s">
        <v>959</v>
      </c>
      <c r="G199" s="218" t="s">
        <v>287</v>
      </c>
      <c r="H199" s="219">
        <v>1</v>
      </c>
      <c r="I199" s="220"/>
      <c r="J199" s="221">
        <f>ROUND(I199*H199,2)</f>
        <v>0</v>
      </c>
      <c r="K199" s="217" t="s">
        <v>194</v>
      </c>
      <c r="L199" s="47"/>
      <c r="M199" s="222" t="s">
        <v>19</v>
      </c>
      <c r="N199" s="223" t="s">
        <v>43</v>
      </c>
      <c r="O199" s="87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6" t="s">
        <v>265</v>
      </c>
      <c r="AT199" s="226" t="s">
        <v>190</v>
      </c>
      <c r="AU199" s="226" t="s">
        <v>81</v>
      </c>
      <c r="AY199" s="20" t="s">
        <v>187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20" t="s">
        <v>79</v>
      </c>
      <c r="BK199" s="227">
        <f>ROUND(I199*H199,2)</f>
        <v>0</v>
      </c>
      <c r="BL199" s="20" t="s">
        <v>265</v>
      </c>
      <c r="BM199" s="226" t="s">
        <v>1484</v>
      </c>
    </row>
    <row r="200" s="2" customFormat="1">
      <c r="A200" s="41"/>
      <c r="B200" s="42"/>
      <c r="C200" s="43"/>
      <c r="D200" s="228" t="s">
        <v>197</v>
      </c>
      <c r="E200" s="43"/>
      <c r="F200" s="229" t="s">
        <v>961</v>
      </c>
      <c r="G200" s="43"/>
      <c r="H200" s="43"/>
      <c r="I200" s="230"/>
      <c r="J200" s="43"/>
      <c r="K200" s="43"/>
      <c r="L200" s="47"/>
      <c r="M200" s="231"/>
      <c r="N200" s="232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197</v>
      </c>
      <c r="AU200" s="20" t="s">
        <v>81</v>
      </c>
    </row>
    <row r="201" s="13" customFormat="1">
      <c r="A201" s="13"/>
      <c r="B201" s="233"/>
      <c r="C201" s="234"/>
      <c r="D201" s="235" t="s">
        <v>199</v>
      </c>
      <c r="E201" s="236" t="s">
        <v>19</v>
      </c>
      <c r="F201" s="237" t="s">
        <v>1485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199</v>
      </c>
      <c r="AU201" s="243" t="s">
        <v>81</v>
      </c>
      <c r="AV201" s="13" t="s">
        <v>79</v>
      </c>
      <c r="AW201" s="13" t="s">
        <v>33</v>
      </c>
      <c r="AX201" s="13" t="s">
        <v>72</v>
      </c>
      <c r="AY201" s="243" t="s">
        <v>187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545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208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963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4" customFormat="1">
      <c r="A205" s="14"/>
      <c r="B205" s="244"/>
      <c r="C205" s="245"/>
      <c r="D205" s="235" t="s">
        <v>199</v>
      </c>
      <c r="E205" s="246" t="s">
        <v>19</v>
      </c>
      <c r="F205" s="247" t="s">
        <v>79</v>
      </c>
      <c r="G205" s="245"/>
      <c r="H205" s="248">
        <v>1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199</v>
      </c>
      <c r="AU205" s="254" t="s">
        <v>81</v>
      </c>
      <c r="AV205" s="14" t="s">
        <v>81</v>
      </c>
      <c r="AW205" s="14" t="s">
        <v>33</v>
      </c>
      <c r="AX205" s="14" t="s">
        <v>72</v>
      </c>
      <c r="AY205" s="254" t="s">
        <v>187</v>
      </c>
    </row>
    <row r="206" s="13" customFormat="1">
      <c r="A206" s="13"/>
      <c r="B206" s="233"/>
      <c r="C206" s="234"/>
      <c r="D206" s="235" t="s">
        <v>199</v>
      </c>
      <c r="E206" s="236" t="s">
        <v>19</v>
      </c>
      <c r="F206" s="237" t="s">
        <v>964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199</v>
      </c>
      <c r="AU206" s="243" t="s">
        <v>81</v>
      </c>
      <c r="AV206" s="13" t="s">
        <v>79</v>
      </c>
      <c r="AW206" s="13" t="s">
        <v>33</v>
      </c>
      <c r="AX206" s="13" t="s">
        <v>72</v>
      </c>
      <c r="AY206" s="243" t="s">
        <v>187</v>
      </c>
    </row>
    <row r="207" s="15" customFormat="1">
      <c r="A207" s="15"/>
      <c r="B207" s="255"/>
      <c r="C207" s="256"/>
      <c r="D207" s="235" t="s">
        <v>199</v>
      </c>
      <c r="E207" s="257" t="s">
        <v>19</v>
      </c>
      <c r="F207" s="258" t="s">
        <v>210</v>
      </c>
      <c r="G207" s="256"/>
      <c r="H207" s="259">
        <v>1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5" t="s">
        <v>199</v>
      </c>
      <c r="AU207" s="265" t="s">
        <v>81</v>
      </c>
      <c r="AV207" s="15" t="s">
        <v>195</v>
      </c>
      <c r="AW207" s="15" t="s">
        <v>33</v>
      </c>
      <c r="AX207" s="15" t="s">
        <v>79</v>
      </c>
      <c r="AY207" s="265" t="s">
        <v>187</v>
      </c>
    </row>
    <row r="208" s="2" customFormat="1" ht="24.15" customHeight="1">
      <c r="A208" s="41"/>
      <c r="B208" s="42"/>
      <c r="C208" s="269" t="s">
        <v>188</v>
      </c>
      <c r="D208" s="269" t="s">
        <v>648</v>
      </c>
      <c r="E208" s="270" t="s">
        <v>965</v>
      </c>
      <c r="F208" s="271" t="s">
        <v>1269</v>
      </c>
      <c r="G208" s="272" t="s">
        <v>287</v>
      </c>
      <c r="H208" s="273">
        <v>1</v>
      </c>
      <c r="I208" s="274"/>
      <c r="J208" s="275">
        <f>ROUND(I208*H208,2)</f>
        <v>0</v>
      </c>
      <c r="K208" s="271" t="s">
        <v>194</v>
      </c>
      <c r="L208" s="276"/>
      <c r="M208" s="277" t="s">
        <v>19</v>
      </c>
      <c r="N208" s="278" t="s">
        <v>43</v>
      </c>
      <c r="O208" s="87"/>
      <c r="P208" s="224">
        <f>O208*H208</f>
        <v>0</v>
      </c>
      <c r="Q208" s="224">
        <v>0.016199999999999999</v>
      </c>
      <c r="R208" s="224">
        <f>Q208*H208</f>
        <v>0.016199999999999999</v>
      </c>
      <c r="S208" s="224">
        <v>0</v>
      </c>
      <c r="T208" s="225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6" t="s">
        <v>745</v>
      </c>
      <c r="AT208" s="226" t="s">
        <v>648</v>
      </c>
      <c r="AU208" s="226" t="s">
        <v>81</v>
      </c>
      <c r="AY208" s="20" t="s">
        <v>187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20" t="s">
        <v>79</v>
      </c>
      <c r="BK208" s="227">
        <f>ROUND(I208*H208,2)</f>
        <v>0</v>
      </c>
      <c r="BL208" s="20" t="s">
        <v>265</v>
      </c>
      <c r="BM208" s="226" t="s">
        <v>1486</v>
      </c>
    </row>
    <row r="209" s="13" customFormat="1">
      <c r="A209" s="13"/>
      <c r="B209" s="233"/>
      <c r="C209" s="234"/>
      <c r="D209" s="235" t="s">
        <v>199</v>
      </c>
      <c r="E209" s="236" t="s">
        <v>19</v>
      </c>
      <c r="F209" s="237" t="s">
        <v>1485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199</v>
      </c>
      <c r="AU209" s="243" t="s">
        <v>81</v>
      </c>
      <c r="AV209" s="13" t="s">
        <v>79</v>
      </c>
      <c r="AW209" s="13" t="s">
        <v>33</v>
      </c>
      <c r="AX209" s="13" t="s">
        <v>72</v>
      </c>
      <c r="AY209" s="243" t="s">
        <v>187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545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208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963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4" customFormat="1">
      <c r="A213" s="14"/>
      <c r="B213" s="244"/>
      <c r="C213" s="245"/>
      <c r="D213" s="235" t="s">
        <v>199</v>
      </c>
      <c r="E213" s="246" t="s">
        <v>19</v>
      </c>
      <c r="F213" s="247" t="s">
        <v>79</v>
      </c>
      <c r="G213" s="245"/>
      <c r="H213" s="248">
        <v>1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199</v>
      </c>
      <c r="AU213" s="254" t="s">
        <v>81</v>
      </c>
      <c r="AV213" s="14" t="s">
        <v>81</v>
      </c>
      <c r="AW213" s="14" t="s">
        <v>33</v>
      </c>
      <c r="AX213" s="14" t="s">
        <v>72</v>
      </c>
      <c r="AY213" s="254" t="s">
        <v>187</v>
      </c>
    </row>
    <row r="214" s="13" customFormat="1">
      <c r="A214" s="13"/>
      <c r="B214" s="233"/>
      <c r="C214" s="234"/>
      <c r="D214" s="235" t="s">
        <v>199</v>
      </c>
      <c r="E214" s="236" t="s">
        <v>19</v>
      </c>
      <c r="F214" s="237" t="s">
        <v>964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199</v>
      </c>
      <c r="AU214" s="243" t="s">
        <v>81</v>
      </c>
      <c r="AV214" s="13" t="s">
        <v>79</v>
      </c>
      <c r="AW214" s="13" t="s">
        <v>33</v>
      </c>
      <c r="AX214" s="13" t="s">
        <v>72</v>
      </c>
      <c r="AY214" s="243" t="s">
        <v>187</v>
      </c>
    </row>
    <row r="215" s="15" customFormat="1">
      <c r="A215" s="15"/>
      <c r="B215" s="255"/>
      <c r="C215" s="256"/>
      <c r="D215" s="235" t="s">
        <v>199</v>
      </c>
      <c r="E215" s="257" t="s">
        <v>19</v>
      </c>
      <c r="F215" s="258" t="s">
        <v>210</v>
      </c>
      <c r="G215" s="256"/>
      <c r="H215" s="259">
        <v>1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5" t="s">
        <v>199</v>
      </c>
      <c r="AU215" s="265" t="s">
        <v>81</v>
      </c>
      <c r="AV215" s="15" t="s">
        <v>195</v>
      </c>
      <c r="AW215" s="15" t="s">
        <v>33</v>
      </c>
      <c r="AX215" s="15" t="s">
        <v>79</v>
      </c>
      <c r="AY215" s="265" t="s">
        <v>187</v>
      </c>
    </row>
    <row r="216" s="2" customFormat="1" ht="24.15" customHeight="1">
      <c r="A216" s="41"/>
      <c r="B216" s="42"/>
      <c r="C216" s="215" t="s">
        <v>284</v>
      </c>
      <c r="D216" s="215" t="s">
        <v>190</v>
      </c>
      <c r="E216" s="216" t="s">
        <v>968</v>
      </c>
      <c r="F216" s="217" t="s">
        <v>969</v>
      </c>
      <c r="G216" s="218" t="s">
        <v>287</v>
      </c>
      <c r="H216" s="219">
        <v>2</v>
      </c>
      <c r="I216" s="220"/>
      <c r="J216" s="221">
        <f>ROUND(I216*H216,2)</f>
        <v>0</v>
      </c>
      <c r="K216" s="217" t="s">
        <v>194</v>
      </c>
      <c r="L216" s="47"/>
      <c r="M216" s="222" t="s">
        <v>19</v>
      </c>
      <c r="N216" s="223" t="s">
        <v>43</v>
      </c>
      <c r="O216" s="87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6" t="s">
        <v>265</v>
      </c>
      <c r="AT216" s="226" t="s">
        <v>190</v>
      </c>
      <c r="AU216" s="226" t="s">
        <v>81</v>
      </c>
      <c r="AY216" s="20" t="s">
        <v>187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20" t="s">
        <v>79</v>
      </c>
      <c r="BK216" s="227">
        <f>ROUND(I216*H216,2)</f>
        <v>0</v>
      </c>
      <c r="BL216" s="20" t="s">
        <v>265</v>
      </c>
      <c r="BM216" s="226" t="s">
        <v>1487</v>
      </c>
    </row>
    <row r="217" s="2" customFormat="1">
      <c r="A217" s="41"/>
      <c r="B217" s="42"/>
      <c r="C217" s="43"/>
      <c r="D217" s="228" t="s">
        <v>197</v>
      </c>
      <c r="E217" s="43"/>
      <c r="F217" s="229" t="s">
        <v>971</v>
      </c>
      <c r="G217" s="43"/>
      <c r="H217" s="43"/>
      <c r="I217" s="230"/>
      <c r="J217" s="43"/>
      <c r="K217" s="43"/>
      <c r="L217" s="47"/>
      <c r="M217" s="231"/>
      <c r="N217" s="232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197</v>
      </c>
      <c r="AU217" s="20" t="s">
        <v>81</v>
      </c>
    </row>
    <row r="218" s="13" customFormat="1">
      <c r="A218" s="13"/>
      <c r="B218" s="233"/>
      <c r="C218" s="234"/>
      <c r="D218" s="235" t="s">
        <v>199</v>
      </c>
      <c r="E218" s="236" t="s">
        <v>19</v>
      </c>
      <c r="F218" s="237" t="s">
        <v>1488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199</v>
      </c>
      <c r="AU218" s="243" t="s">
        <v>81</v>
      </c>
      <c r="AV218" s="13" t="s">
        <v>79</v>
      </c>
      <c r="AW218" s="13" t="s">
        <v>33</v>
      </c>
      <c r="AX218" s="13" t="s">
        <v>72</v>
      </c>
      <c r="AY218" s="243" t="s">
        <v>187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1473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3" customFormat="1">
      <c r="A220" s="13"/>
      <c r="B220" s="233"/>
      <c r="C220" s="234"/>
      <c r="D220" s="235" t="s">
        <v>199</v>
      </c>
      <c r="E220" s="236" t="s">
        <v>19</v>
      </c>
      <c r="F220" s="237" t="s">
        <v>208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199</v>
      </c>
      <c r="AU220" s="243" t="s">
        <v>81</v>
      </c>
      <c r="AV220" s="13" t="s">
        <v>79</v>
      </c>
      <c r="AW220" s="13" t="s">
        <v>33</v>
      </c>
      <c r="AX220" s="13" t="s">
        <v>72</v>
      </c>
      <c r="AY220" s="243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974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4" customFormat="1">
      <c r="A222" s="14"/>
      <c r="B222" s="244"/>
      <c r="C222" s="245"/>
      <c r="D222" s="235" t="s">
        <v>199</v>
      </c>
      <c r="E222" s="246" t="s">
        <v>19</v>
      </c>
      <c r="F222" s="247" t="s">
        <v>79</v>
      </c>
      <c r="G222" s="245"/>
      <c r="H222" s="248">
        <v>1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199</v>
      </c>
      <c r="AU222" s="254" t="s">
        <v>81</v>
      </c>
      <c r="AV222" s="14" t="s">
        <v>81</v>
      </c>
      <c r="AW222" s="14" t="s">
        <v>33</v>
      </c>
      <c r="AX222" s="14" t="s">
        <v>72</v>
      </c>
      <c r="AY222" s="254" t="s">
        <v>187</v>
      </c>
    </row>
    <row r="223" s="13" customFormat="1">
      <c r="A223" s="13"/>
      <c r="B223" s="233"/>
      <c r="C223" s="234"/>
      <c r="D223" s="235" t="s">
        <v>199</v>
      </c>
      <c r="E223" s="236" t="s">
        <v>19</v>
      </c>
      <c r="F223" s="237" t="s">
        <v>1109</v>
      </c>
      <c r="G223" s="234"/>
      <c r="H223" s="236" t="s">
        <v>19</v>
      </c>
      <c r="I223" s="238"/>
      <c r="J223" s="234"/>
      <c r="K223" s="234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199</v>
      </c>
      <c r="AU223" s="243" t="s">
        <v>81</v>
      </c>
      <c r="AV223" s="13" t="s">
        <v>79</v>
      </c>
      <c r="AW223" s="13" t="s">
        <v>33</v>
      </c>
      <c r="AX223" s="13" t="s">
        <v>72</v>
      </c>
      <c r="AY223" s="243" t="s">
        <v>187</v>
      </c>
    </row>
    <row r="224" s="13" customFormat="1">
      <c r="A224" s="13"/>
      <c r="B224" s="233"/>
      <c r="C224" s="234"/>
      <c r="D224" s="235" t="s">
        <v>199</v>
      </c>
      <c r="E224" s="236" t="s">
        <v>19</v>
      </c>
      <c r="F224" s="237" t="s">
        <v>1489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199</v>
      </c>
      <c r="AU224" s="243" t="s">
        <v>81</v>
      </c>
      <c r="AV224" s="13" t="s">
        <v>79</v>
      </c>
      <c r="AW224" s="13" t="s">
        <v>33</v>
      </c>
      <c r="AX224" s="13" t="s">
        <v>72</v>
      </c>
      <c r="AY224" s="243" t="s">
        <v>187</v>
      </c>
    </row>
    <row r="225" s="13" customFormat="1">
      <c r="A225" s="13"/>
      <c r="B225" s="233"/>
      <c r="C225" s="234"/>
      <c r="D225" s="235" t="s">
        <v>199</v>
      </c>
      <c r="E225" s="236" t="s">
        <v>19</v>
      </c>
      <c r="F225" s="237" t="s">
        <v>1473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199</v>
      </c>
      <c r="AU225" s="243" t="s">
        <v>81</v>
      </c>
      <c r="AV225" s="13" t="s">
        <v>79</v>
      </c>
      <c r="AW225" s="13" t="s">
        <v>33</v>
      </c>
      <c r="AX225" s="13" t="s">
        <v>72</v>
      </c>
      <c r="AY225" s="243" t="s">
        <v>187</v>
      </c>
    </row>
    <row r="226" s="13" customFormat="1">
      <c r="A226" s="13"/>
      <c r="B226" s="233"/>
      <c r="C226" s="234"/>
      <c r="D226" s="235" t="s">
        <v>199</v>
      </c>
      <c r="E226" s="236" t="s">
        <v>19</v>
      </c>
      <c r="F226" s="237" t="s">
        <v>208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199</v>
      </c>
      <c r="AU226" s="243" t="s">
        <v>81</v>
      </c>
      <c r="AV226" s="13" t="s">
        <v>79</v>
      </c>
      <c r="AW226" s="13" t="s">
        <v>33</v>
      </c>
      <c r="AX226" s="13" t="s">
        <v>72</v>
      </c>
      <c r="AY226" s="243" t="s">
        <v>187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974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4" customFormat="1">
      <c r="A228" s="14"/>
      <c r="B228" s="244"/>
      <c r="C228" s="245"/>
      <c r="D228" s="235" t="s">
        <v>199</v>
      </c>
      <c r="E228" s="246" t="s">
        <v>19</v>
      </c>
      <c r="F228" s="247" t="s">
        <v>79</v>
      </c>
      <c r="G228" s="245"/>
      <c r="H228" s="248">
        <v>1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199</v>
      </c>
      <c r="AU228" s="254" t="s">
        <v>81</v>
      </c>
      <c r="AV228" s="14" t="s">
        <v>81</v>
      </c>
      <c r="AW228" s="14" t="s">
        <v>33</v>
      </c>
      <c r="AX228" s="14" t="s">
        <v>72</v>
      </c>
      <c r="AY228" s="254" t="s">
        <v>187</v>
      </c>
    </row>
    <row r="229" s="13" customFormat="1">
      <c r="A229" s="13"/>
      <c r="B229" s="233"/>
      <c r="C229" s="234"/>
      <c r="D229" s="235" t="s">
        <v>199</v>
      </c>
      <c r="E229" s="236" t="s">
        <v>19</v>
      </c>
      <c r="F229" s="237" t="s">
        <v>1109</v>
      </c>
      <c r="G229" s="234"/>
      <c r="H229" s="236" t="s">
        <v>19</v>
      </c>
      <c r="I229" s="238"/>
      <c r="J229" s="234"/>
      <c r="K229" s="234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199</v>
      </c>
      <c r="AU229" s="243" t="s">
        <v>81</v>
      </c>
      <c r="AV229" s="13" t="s">
        <v>79</v>
      </c>
      <c r="AW229" s="13" t="s">
        <v>33</v>
      </c>
      <c r="AX229" s="13" t="s">
        <v>72</v>
      </c>
      <c r="AY229" s="243" t="s">
        <v>187</v>
      </c>
    </row>
    <row r="230" s="15" customFormat="1">
      <c r="A230" s="15"/>
      <c r="B230" s="255"/>
      <c r="C230" s="256"/>
      <c r="D230" s="235" t="s">
        <v>199</v>
      </c>
      <c r="E230" s="257" t="s">
        <v>19</v>
      </c>
      <c r="F230" s="258" t="s">
        <v>210</v>
      </c>
      <c r="G230" s="256"/>
      <c r="H230" s="259">
        <v>2</v>
      </c>
      <c r="I230" s="260"/>
      <c r="J230" s="256"/>
      <c r="K230" s="256"/>
      <c r="L230" s="261"/>
      <c r="M230" s="262"/>
      <c r="N230" s="263"/>
      <c r="O230" s="263"/>
      <c r="P230" s="263"/>
      <c r="Q230" s="263"/>
      <c r="R230" s="263"/>
      <c r="S230" s="263"/>
      <c r="T230" s="26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5" t="s">
        <v>199</v>
      </c>
      <c r="AU230" s="265" t="s">
        <v>81</v>
      </c>
      <c r="AV230" s="15" t="s">
        <v>195</v>
      </c>
      <c r="AW230" s="15" t="s">
        <v>33</v>
      </c>
      <c r="AX230" s="15" t="s">
        <v>79</v>
      </c>
      <c r="AY230" s="265" t="s">
        <v>187</v>
      </c>
    </row>
    <row r="231" s="2" customFormat="1" ht="24.15" customHeight="1">
      <c r="A231" s="41"/>
      <c r="B231" s="42"/>
      <c r="C231" s="269" t="s">
        <v>365</v>
      </c>
      <c r="D231" s="269" t="s">
        <v>648</v>
      </c>
      <c r="E231" s="270" t="s">
        <v>977</v>
      </c>
      <c r="F231" s="271" t="s">
        <v>1490</v>
      </c>
      <c r="G231" s="272" t="s">
        <v>287</v>
      </c>
      <c r="H231" s="273">
        <v>2</v>
      </c>
      <c r="I231" s="274"/>
      <c r="J231" s="275">
        <f>ROUND(I231*H231,2)</f>
        <v>0</v>
      </c>
      <c r="K231" s="271" t="s">
        <v>19</v>
      </c>
      <c r="L231" s="276"/>
      <c r="M231" s="277" t="s">
        <v>19</v>
      </c>
      <c r="N231" s="278" t="s">
        <v>43</v>
      </c>
      <c r="O231" s="87"/>
      <c r="P231" s="224">
        <f>O231*H231</f>
        <v>0</v>
      </c>
      <c r="Q231" s="224">
        <v>0.044299999999999999</v>
      </c>
      <c r="R231" s="224">
        <f>Q231*H231</f>
        <v>0.088599999999999998</v>
      </c>
      <c r="S231" s="224">
        <v>0</v>
      </c>
      <c r="T231" s="225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6" t="s">
        <v>745</v>
      </c>
      <c r="AT231" s="226" t="s">
        <v>648</v>
      </c>
      <c r="AU231" s="226" t="s">
        <v>81</v>
      </c>
      <c r="AY231" s="20" t="s">
        <v>187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20" t="s">
        <v>79</v>
      </c>
      <c r="BK231" s="227">
        <f>ROUND(I231*H231,2)</f>
        <v>0</v>
      </c>
      <c r="BL231" s="20" t="s">
        <v>265</v>
      </c>
      <c r="BM231" s="226" t="s">
        <v>1491</v>
      </c>
    </row>
    <row r="232" s="13" customFormat="1">
      <c r="A232" s="13"/>
      <c r="B232" s="233"/>
      <c r="C232" s="234"/>
      <c r="D232" s="235" t="s">
        <v>199</v>
      </c>
      <c r="E232" s="236" t="s">
        <v>19</v>
      </c>
      <c r="F232" s="237" t="s">
        <v>1488</v>
      </c>
      <c r="G232" s="234"/>
      <c r="H232" s="236" t="s">
        <v>19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199</v>
      </c>
      <c r="AU232" s="243" t="s">
        <v>81</v>
      </c>
      <c r="AV232" s="13" t="s">
        <v>79</v>
      </c>
      <c r="AW232" s="13" t="s">
        <v>33</v>
      </c>
      <c r="AX232" s="13" t="s">
        <v>72</v>
      </c>
      <c r="AY232" s="243" t="s">
        <v>187</v>
      </c>
    </row>
    <row r="233" s="13" customFormat="1">
      <c r="A233" s="13"/>
      <c r="B233" s="233"/>
      <c r="C233" s="234"/>
      <c r="D233" s="235" t="s">
        <v>199</v>
      </c>
      <c r="E233" s="236" t="s">
        <v>19</v>
      </c>
      <c r="F233" s="237" t="s">
        <v>1473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199</v>
      </c>
      <c r="AU233" s="243" t="s">
        <v>81</v>
      </c>
      <c r="AV233" s="13" t="s">
        <v>79</v>
      </c>
      <c r="AW233" s="13" t="s">
        <v>33</v>
      </c>
      <c r="AX233" s="13" t="s">
        <v>72</v>
      </c>
      <c r="AY233" s="243" t="s">
        <v>187</v>
      </c>
    </row>
    <row r="234" s="13" customFormat="1">
      <c r="A234" s="13"/>
      <c r="B234" s="233"/>
      <c r="C234" s="234"/>
      <c r="D234" s="235" t="s">
        <v>199</v>
      </c>
      <c r="E234" s="236" t="s">
        <v>19</v>
      </c>
      <c r="F234" s="237" t="s">
        <v>208</v>
      </c>
      <c r="G234" s="234"/>
      <c r="H234" s="236" t="s">
        <v>19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199</v>
      </c>
      <c r="AU234" s="243" t="s">
        <v>81</v>
      </c>
      <c r="AV234" s="13" t="s">
        <v>79</v>
      </c>
      <c r="AW234" s="13" t="s">
        <v>33</v>
      </c>
      <c r="AX234" s="13" t="s">
        <v>72</v>
      </c>
      <c r="AY234" s="243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974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4" customFormat="1">
      <c r="A236" s="14"/>
      <c r="B236" s="244"/>
      <c r="C236" s="245"/>
      <c r="D236" s="235" t="s">
        <v>199</v>
      </c>
      <c r="E236" s="246" t="s">
        <v>19</v>
      </c>
      <c r="F236" s="247" t="s">
        <v>79</v>
      </c>
      <c r="G236" s="245"/>
      <c r="H236" s="248">
        <v>1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199</v>
      </c>
      <c r="AU236" s="254" t="s">
        <v>81</v>
      </c>
      <c r="AV236" s="14" t="s">
        <v>81</v>
      </c>
      <c r="AW236" s="14" t="s">
        <v>33</v>
      </c>
      <c r="AX236" s="14" t="s">
        <v>72</v>
      </c>
      <c r="AY236" s="254" t="s">
        <v>187</v>
      </c>
    </row>
    <row r="237" s="13" customFormat="1">
      <c r="A237" s="13"/>
      <c r="B237" s="233"/>
      <c r="C237" s="234"/>
      <c r="D237" s="235" t="s">
        <v>199</v>
      </c>
      <c r="E237" s="236" t="s">
        <v>19</v>
      </c>
      <c r="F237" s="237" t="s">
        <v>1109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199</v>
      </c>
      <c r="AU237" s="243" t="s">
        <v>81</v>
      </c>
      <c r="AV237" s="13" t="s">
        <v>79</v>
      </c>
      <c r="AW237" s="13" t="s">
        <v>33</v>
      </c>
      <c r="AX237" s="13" t="s">
        <v>72</v>
      </c>
      <c r="AY237" s="243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1489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3" customFormat="1">
      <c r="A239" s="13"/>
      <c r="B239" s="233"/>
      <c r="C239" s="234"/>
      <c r="D239" s="235" t="s">
        <v>199</v>
      </c>
      <c r="E239" s="236" t="s">
        <v>19</v>
      </c>
      <c r="F239" s="237" t="s">
        <v>1473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199</v>
      </c>
      <c r="AU239" s="243" t="s">
        <v>81</v>
      </c>
      <c r="AV239" s="13" t="s">
        <v>79</v>
      </c>
      <c r="AW239" s="13" t="s">
        <v>33</v>
      </c>
      <c r="AX239" s="13" t="s">
        <v>72</v>
      </c>
      <c r="AY239" s="243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208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3" customFormat="1">
      <c r="A241" s="13"/>
      <c r="B241" s="233"/>
      <c r="C241" s="234"/>
      <c r="D241" s="235" t="s">
        <v>199</v>
      </c>
      <c r="E241" s="236" t="s">
        <v>19</v>
      </c>
      <c r="F241" s="237" t="s">
        <v>974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199</v>
      </c>
      <c r="AU241" s="243" t="s">
        <v>81</v>
      </c>
      <c r="AV241" s="13" t="s">
        <v>79</v>
      </c>
      <c r="AW241" s="13" t="s">
        <v>33</v>
      </c>
      <c r="AX241" s="13" t="s">
        <v>72</v>
      </c>
      <c r="AY241" s="243" t="s">
        <v>187</v>
      </c>
    </row>
    <row r="242" s="14" customFormat="1">
      <c r="A242" s="14"/>
      <c r="B242" s="244"/>
      <c r="C242" s="245"/>
      <c r="D242" s="235" t="s">
        <v>199</v>
      </c>
      <c r="E242" s="246" t="s">
        <v>19</v>
      </c>
      <c r="F242" s="247" t="s">
        <v>79</v>
      </c>
      <c r="G242" s="245"/>
      <c r="H242" s="248">
        <v>1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199</v>
      </c>
      <c r="AU242" s="254" t="s">
        <v>81</v>
      </c>
      <c r="AV242" s="14" t="s">
        <v>81</v>
      </c>
      <c r="AW242" s="14" t="s">
        <v>33</v>
      </c>
      <c r="AX242" s="14" t="s">
        <v>72</v>
      </c>
      <c r="AY242" s="254" t="s">
        <v>187</v>
      </c>
    </row>
    <row r="243" s="13" customFormat="1">
      <c r="A243" s="13"/>
      <c r="B243" s="233"/>
      <c r="C243" s="234"/>
      <c r="D243" s="235" t="s">
        <v>199</v>
      </c>
      <c r="E243" s="236" t="s">
        <v>19</v>
      </c>
      <c r="F243" s="237" t="s">
        <v>1109</v>
      </c>
      <c r="G243" s="234"/>
      <c r="H243" s="236" t="s">
        <v>19</v>
      </c>
      <c r="I243" s="238"/>
      <c r="J243" s="234"/>
      <c r="K243" s="234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199</v>
      </c>
      <c r="AU243" s="243" t="s">
        <v>81</v>
      </c>
      <c r="AV243" s="13" t="s">
        <v>79</v>
      </c>
      <c r="AW243" s="13" t="s">
        <v>33</v>
      </c>
      <c r="AX243" s="13" t="s">
        <v>72</v>
      </c>
      <c r="AY243" s="243" t="s">
        <v>187</v>
      </c>
    </row>
    <row r="244" s="15" customFormat="1">
      <c r="A244" s="15"/>
      <c r="B244" s="255"/>
      <c r="C244" s="256"/>
      <c r="D244" s="235" t="s">
        <v>199</v>
      </c>
      <c r="E244" s="257" t="s">
        <v>19</v>
      </c>
      <c r="F244" s="258" t="s">
        <v>210</v>
      </c>
      <c r="G244" s="256"/>
      <c r="H244" s="259">
        <v>2</v>
      </c>
      <c r="I244" s="260"/>
      <c r="J244" s="256"/>
      <c r="K244" s="256"/>
      <c r="L244" s="261"/>
      <c r="M244" s="262"/>
      <c r="N244" s="263"/>
      <c r="O244" s="263"/>
      <c r="P244" s="263"/>
      <c r="Q244" s="263"/>
      <c r="R244" s="263"/>
      <c r="S244" s="263"/>
      <c r="T244" s="264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5" t="s">
        <v>199</v>
      </c>
      <c r="AU244" s="265" t="s">
        <v>81</v>
      </c>
      <c r="AV244" s="15" t="s">
        <v>195</v>
      </c>
      <c r="AW244" s="15" t="s">
        <v>33</v>
      </c>
      <c r="AX244" s="15" t="s">
        <v>79</v>
      </c>
      <c r="AY244" s="265" t="s">
        <v>187</v>
      </c>
    </row>
    <row r="245" s="2" customFormat="1" ht="16.5" customHeight="1">
      <c r="A245" s="41"/>
      <c r="B245" s="42"/>
      <c r="C245" s="215" t="s">
        <v>8</v>
      </c>
      <c r="D245" s="215" t="s">
        <v>190</v>
      </c>
      <c r="E245" s="216" t="s">
        <v>981</v>
      </c>
      <c r="F245" s="217" t="s">
        <v>982</v>
      </c>
      <c r="G245" s="218" t="s">
        <v>287</v>
      </c>
      <c r="H245" s="219">
        <v>3</v>
      </c>
      <c r="I245" s="220"/>
      <c r="J245" s="221">
        <f>ROUND(I245*H245,2)</f>
        <v>0</v>
      </c>
      <c r="K245" s="217" t="s">
        <v>194</v>
      </c>
      <c r="L245" s="47"/>
      <c r="M245" s="222" t="s">
        <v>19</v>
      </c>
      <c r="N245" s="223" t="s">
        <v>43</v>
      </c>
      <c r="O245" s="87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6" t="s">
        <v>265</v>
      </c>
      <c r="AT245" s="226" t="s">
        <v>190</v>
      </c>
      <c r="AU245" s="226" t="s">
        <v>81</v>
      </c>
      <c r="AY245" s="20" t="s">
        <v>187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20" t="s">
        <v>79</v>
      </c>
      <c r="BK245" s="227">
        <f>ROUND(I245*H245,2)</f>
        <v>0</v>
      </c>
      <c r="BL245" s="20" t="s">
        <v>265</v>
      </c>
      <c r="BM245" s="226" t="s">
        <v>1492</v>
      </c>
    </row>
    <row r="246" s="2" customFormat="1">
      <c r="A246" s="41"/>
      <c r="B246" s="42"/>
      <c r="C246" s="43"/>
      <c r="D246" s="228" t="s">
        <v>197</v>
      </c>
      <c r="E246" s="43"/>
      <c r="F246" s="229" t="s">
        <v>984</v>
      </c>
      <c r="G246" s="43"/>
      <c r="H246" s="43"/>
      <c r="I246" s="230"/>
      <c r="J246" s="43"/>
      <c r="K246" s="43"/>
      <c r="L246" s="47"/>
      <c r="M246" s="231"/>
      <c r="N246" s="232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197</v>
      </c>
      <c r="AU246" s="20" t="s">
        <v>81</v>
      </c>
    </row>
    <row r="247" s="13" customFormat="1">
      <c r="A247" s="13"/>
      <c r="B247" s="233"/>
      <c r="C247" s="234"/>
      <c r="D247" s="235" t="s">
        <v>199</v>
      </c>
      <c r="E247" s="236" t="s">
        <v>19</v>
      </c>
      <c r="F247" s="237" t="s">
        <v>1493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199</v>
      </c>
      <c r="AU247" s="243" t="s">
        <v>81</v>
      </c>
      <c r="AV247" s="13" t="s">
        <v>79</v>
      </c>
      <c r="AW247" s="13" t="s">
        <v>33</v>
      </c>
      <c r="AX247" s="13" t="s">
        <v>72</v>
      </c>
      <c r="AY247" s="243" t="s">
        <v>187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1473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3" customFormat="1">
      <c r="A249" s="13"/>
      <c r="B249" s="233"/>
      <c r="C249" s="234"/>
      <c r="D249" s="235" t="s">
        <v>199</v>
      </c>
      <c r="E249" s="236" t="s">
        <v>19</v>
      </c>
      <c r="F249" s="237" t="s">
        <v>985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199</v>
      </c>
      <c r="AU249" s="243" t="s">
        <v>81</v>
      </c>
      <c r="AV249" s="13" t="s">
        <v>79</v>
      </c>
      <c r="AW249" s="13" t="s">
        <v>33</v>
      </c>
      <c r="AX249" s="13" t="s">
        <v>72</v>
      </c>
      <c r="AY249" s="243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985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4" customFormat="1">
      <c r="A251" s="14"/>
      <c r="B251" s="244"/>
      <c r="C251" s="245"/>
      <c r="D251" s="235" t="s">
        <v>199</v>
      </c>
      <c r="E251" s="246" t="s">
        <v>19</v>
      </c>
      <c r="F251" s="247" t="s">
        <v>79</v>
      </c>
      <c r="G251" s="245"/>
      <c r="H251" s="248">
        <v>1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199</v>
      </c>
      <c r="AU251" s="254" t="s">
        <v>81</v>
      </c>
      <c r="AV251" s="14" t="s">
        <v>81</v>
      </c>
      <c r="AW251" s="14" t="s">
        <v>33</v>
      </c>
      <c r="AX251" s="14" t="s">
        <v>72</v>
      </c>
      <c r="AY251" s="254" t="s">
        <v>187</v>
      </c>
    </row>
    <row r="252" s="13" customFormat="1">
      <c r="A252" s="13"/>
      <c r="B252" s="233"/>
      <c r="C252" s="234"/>
      <c r="D252" s="235" t="s">
        <v>199</v>
      </c>
      <c r="E252" s="236" t="s">
        <v>19</v>
      </c>
      <c r="F252" s="237" t="s">
        <v>1494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199</v>
      </c>
      <c r="AU252" s="243" t="s">
        <v>81</v>
      </c>
      <c r="AV252" s="13" t="s">
        <v>79</v>
      </c>
      <c r="AW252" s="13" t="s">
        <v>33</v>
      </c>
      <c r="AX252" s="13" t="s">
        <v>72</v>
      </c>
      <c r="AY252" s="243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545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3" customFormat="1">
      <c r="A254" s="13"/>
      <c r="B254" s="233"/>
      <c r="C254" s="234"/>
      <c r="D254" s="235" t="s">
        <v>199</v>
      </c>
      <c r="E254" s="236" t="s">
        <v>19</v>
      </c>
      <c r="F254" s="237" t="s">
        <v>985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199</v>
      </c>
      <c r="AU254" s="243" t="s">
        <v>81</v>
      </c>
      <c r="AV254" s="13" t="s">
        <v>79</v>
      </c>
      <c r="AW254" s="13" t="s">
        <v>33</v>
      </c>
      <c r="AX254" s="13" t="s">
        <v>72</v>
      </c>
      <c r="AY254" s="243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985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4" customFormat="1">
      <c r="A256" s="14"/>
      <c r="B256" s="244"/>
      <c r="C256" s="245"/>
      <c r="D256" s="235" t="s">
        <v>199</v>
      </c>
      <c r="E256" s="246" t="s">
        <v>19</v>
      </c>
      <c r="F256" s="247" t="s">
        <v>79</v>
      </c>
      <c r="G256" s="245"/>
      <c r="H256" s="248">
        <v>1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199</v>
      </c>
      <c r="AU256" s="254" t="s">
        <v>81</v>
      </c>
      <c r="AV256" s="14" t="s">
        <v>81</v>
      </c>
      <c r="AW256" s="14" t="s">
        <v>33</v>
      </c>
      <c r="AX256" s="14" t="s">
        <v>72</v>
      </c>
      <c r="AY256" s="254" t="s">
        <v>187</v>
      </c>
    </row>
    <row r="257" s="13" customFormat="1">
      <c r="A257" s="13"/>
      <c r="B257" s="233"/>
      <c r="C257" s="234"/>
      <c r="D257" s="235" t="s">
        <v>199</v>
      </c>
      <c r="E257" s="236" t="s">
        <v>19</v>
      </c>
      <c r="F257" s="237" t="s">
        <v>1495</v>
      </c>
      <c r="G257" s="234"/>
      <c r="H257" s="236" t="s">
        <v>19</v>
      </c>
      <c r="I257" s="238"/>
      <c r="J257" s="234"/>
      <c r="K257" s="234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199</v>
      </c>
      <c r="AU257" s="243" t="s">
        <v>81</v>
      </c>
      <c r="AV257" s="13" t="s">
        <v>79</v>
      </c>
      <c r="AW257" s="13" t="s">
        <v>33</v>
      </c>
      <c r="AX257" s="13" t="s">
        <v>72</v>
      </c>
      <c r="AY257" s="243" t="s">
        <v>187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1473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3" customFormat="1">
      <c r="A259" s="13"/>
      <c r="B259" s="233"/>
      <c r="C259" s="234"/>
      <c r="D259" s="235" t="s">
        <v>199</v>
      </c>
      <c r="E259" s="236" t="s">
        <v>19</v>
      </c>
      <c r="F259" s="237" t="s">
        <v>985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199</v>
      </c>
      <c r="AU259" s="243" t="s">
        <v>81</v>
      </c>
      <c r="AV259" s="13" t="s">
        <v>79</v>
      </c>
      <c r="AW259" s="13" t="s">
        <v>33</v>
      </c>
      <c r="AX259" s="13" t="s">
        <v>72</v>
      </c>
      <c r="AY259" s="243" t="s">
        <v>187</v>
      </c>
    </row>
    <row r="260" s="13" customFormat="1">
      <c r="A260" s="13"/>
      <c r="B260" s="233"/>
      <c r="C260" s="234"/>
      <c r="D260" s="235" t="s">
        <v>199</v>
      </c>
      <c r="E260" s="236" t="s">
        <v>19</v>
      </c>
      <c r="F260" s="237" t="s">
        <v>985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199</v>
      </c>
      <c r="AU260" s="243" t="s">
        <v>81</v>
      </c>
      <c r="AV260" s="13" t="s">
        <v>79</v>
      </c>
      <c r="AW260" s="13" t="s">
        <v>33</v>
      </c>
      <c r="AX260" s="13" t="s">
        <v>72</v>
      </c>
      <c r="AY260" s="243" t="s">
        <v>187</v>
      </c>
    </row>
    <row r="261" s="14" customFormat="1">
      <c r="A261" s="14"/>
      <c r="B261" s="244"/>
      <c r="C261" s="245"/>
      <c r="D261" s="235" t="s">
        <v>199</v>
      </c>
      <c r="E261" s="246" t="s">
        <v>19</v>
      </c>
      <c r="F261" s="247" t="s">
        <v>79</v>
      </c>
      <c r="G261" s="245"/>
      <c r="H261" s="248">
        <v>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199</v>
      </c>
      <c r="AU261" s="254" t="s">
        <v>81</v>
      </c>
      <c r="AV261" s="14" t="s">
        <v>81</v>
      </c>
      <c r="AW261" s="14" t="s">
        <v>33</v>
      </c>
      <c r="AX261" s="14" t="s">
        <v>72</v>
      </c>
      <c r="AY261" s="254" t="s">
        <v>187</v>
      </c>
    </row>
    <row r="262" s="15" customFormat="1">
      <c r="A262" s="15"/>
      <c r="B262" s="255"/>
      <c r="C262" s="256"/>
      <c r="D262" s="235" t="s">
        <v>199</v>
      </c>
      <c r="E262" s="257" t="s">
        <v>19</v>
      </c>
      <c r="F262" s="258" t="s">
        <v>210</v>
      </c>
      <c r="G262" s="256"/>
      <c r="H262" s="259">
        <v>3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5" t="s">
        <v>199</v>
      </c>
      <c r="AU262" s="265" t="s">
        <v>81</v>
      </c>
      <c r="AV262" s="15" t="s">
        <v>195</v>
      </c>
      <c r="AW262" s="15" t="s">
        <v>33</v>
      </c>
      <c r="AX262" s="15" t="s">
        <v>79</v>
      </c>
      <c r="AY262" s="265" t="s">
        <v>187</v>
      </c>
    </row>
    <row r="263" s="2" customFormat="1" ht="16.5" customHeight="1">
      <c r="A263" s="41"/>
      <c r="B263" s="42"/>
      <c r="C263" s="269" t="s">
        <v>381</v>
      </c>
      <c r="D263" s="269" t="s">
        <v>648</v>
      </c>
      <c r="E263" s="270" t="s">
        <v>822</v>
      </c>
      <c r="F263" s="271" t="s">
        <v>823</v>
      </c>
      <c r="G263" s="272" t="s">
        <v>287</v>
      </c>
      <c r="H263" s="273">
        <v>3</v>
      </c>
      <c r="I263" s="274"/>
      <c r="J263" s="275">
        <f>ROUND(I263*H263,2)</f>
        <v>0</v>
      </c>
      <c r="K263" s="271" t="s">
        <v>194</v>
      </c>
      <c r="L263" s="276"/>
      <c r="M263" s="277" t="s">
        <v>19</v>
      </c>
      <c r="N263" s="278" t="s">
        <v>43</v>
      </c>
      <c r="O263" s="87"/>
      <c r="P263" s="224">
        <f>O263*H263</f>
        <v>0</v>
      </c>
      <c r="Q263" s="224">
        <v>0.0023999999999999998</v>
      </c>
      <c r="R263" s="224">
        <f>Q263*H263</f>
        <v>0.0071999999999999998</v>
      </c>
      <c r="S263" s="224">
        <v>0</v>
      </c>
      <c r="T263" s="225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6" t="s">
        <v>745</v>
      </c>
      <c r="AT263" s="226" t="s">
        <v>648</v>
      </c>
      <c r="AU263" s="226" t="s">
        <v>81</v>
      </c>
      <c r="AY263" s="20" t="s">
        <v>187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20" t="s">
        <v>79</v>
      </c>
      <c r="BK263" s="227">
        <f>ROUND(I263*H263,2)</f>
        <v>0</v>
      </c>
      <c r="BL263" s="20" t="s">
        <v>265</v>
      </c>
      <c r="BM263" s="226" t="s">
        <v>1496</v>
      </c>
    </row>
    <row r="264" s="13" customFormat="1">
      <c r="A264" s="13"/>
      <c r="B264" s="233"/>
      <c r="C264" s="234"/>
      <c r="D264" s="235" t="s">
        <v>199</v>
      </c>
      <c r="E264" s="236" t="s">
        <v>19</v>
      </c>
      <c r="F264" s="237" t="s">
        <v>1493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199</v>
      </c>
      <c r="AU264" s="243" t="s">
        <v>81</v>
      </c>
      <c r="AV264" s="13" t="s">
        <v>79</v>
      </c>
      <c r="AW264" s="13" t="s">
        <v>33</v>
      </c>
      <c r="AX264" s="13" t="s">
        <v>72</v>
      </c>
      <c r="AY264" s="243" t="s">
        <v>187</v>
      </c>
    </row>
    <row r="265" s="13" customFormat="1">
      <c r="A265" s="13"/>
      <c r="B265" s="233"/>
      <c r="C265" s="234"/>
      <c r="D265" s="235" t="s">
        <v>199</v>
      </c>
      <c r="E265" s="236" t="s">
        <v>19</v>
      </c>
      <c r="F265" s="237" t="s">
        <v>1473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199</v>
      </c>
      <c r="AU265" s="243" t="s">
        <v>81</v>
      </c>
      <c r="AV265" s="13" t="s">
        <v>79</v>
      </c>
      <c r="AW265" s="13" t="s">
        <v>33</v>
      </c>
      <c r="AX265" s="13" t="s">
        <v>72</v>
      </c>
      <c r="AY265" s="243" t="s">
        <v>187</v>
      </c>
    </row>
    <row r="266" s="13" customFormat="1">
      <c r="A266" s="13"/>
      <c r="B266" s="233"/>
      <c r="C266" s="234"/>
      <c r="D266" s="235" t="s">
        <v>199</v>
      </c>
      <c r="E266" s="236" t="s">
        <v>19</v>
      </c>
      <c r="F266" s="237" t="s">
        <v>985</v>
      </c>
      <c r="G266" s="234"/>
      <c r="H266" s="236" t="s">
        <v>19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199</v>
      </c>
      <c r="AU266" s="243" t="s">
        <v>81</v>
      </c>
      <c r="AV266" s="13" t="s">
        <v>79</v>
      </c>
      <c r="AW266" s="13" t="s">
        <v>33</v>
      </c>
      <c r="AX266" s="13" t="s">
        <v>72</v>
      </c>
      <c r="AY266" s="243" t="s">
        <v>187</v>
      </c>
    </row>
    <row r="267" s="13" customFormat="1">
      <c r="A267" s="13"/>
      <c r="B267" s="233"/>
      <c r="C267" s="234"/>
      <c r="D267" s="235" t="s">
        <v>199</v>
      </c>
      <c r="E267" s="236" t="s">
        <v>19</v>
      </c>
      <c r="F267" s="237" t="s">
        <v>985</v>
      </c>
      <c r="G267" s="234"/>
      <c r="H267" s="236" t="s">
        <v>19</v>
      </c>
      <c r="I267" s="238"/>
      <c r="J267" s="234"/>
      <c r="K267" s="234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199</v>
      </c>
      <c r="AU267" s="243" t="s">
        <v>81</v>
      </c>
      <c r="AV267" s="13" t="s">
        <v>79</v>
      </c>
      <c r="AW267" s="13" t="s">
        <v>33</v>
      </c>
      <c r="AX267" s="13" t="s">
        <v>72</v>
      </c>
      <c r="AY267" s="243" t="s">
        <v>187</v>
      </c>
    </row>
    <row r="268" s="14" customFormat="1">
      <c r="A268" s="14"/>
      <c r="B268" s="244"/>
      <c r="C268" s="245"/>
      <c r="D268" s="235" t="s">
        <v>199</v>
      </c>
      <c r="E268" s="246" t="s">
        <v>19</v>
      </c>
      <c r="F268" s="247" t="s">
        <v>79</v>
      </c>
      <c r="G268" s="245"/>
      <c r="H268" s="248">
        <v>1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199</v>
      </c>
      <c r="AU268" s="254" t="s">
        <v>81</v>
      </c>
      <c r="AV268" s="14" t="s">
        <v>81</v>
      </c>
      <c r="AW268" s="14" t="s">
        <v>33</v>
      </c>
      <c r="AX268" s="14" t="s">
        <v>72</v>
      </c>
      <c r="AY268" s="254" t="s">
        <v>187</v>
      </c>
    </row>
    <row r="269" s="13" customFormat="1">
      <c r="A269" s="13"/>
      <c r="B269" s="233"/>
      <c r="C269" s="234"/>
      <c r="D269" s="235" t="s">
        <v>199</v>
      </c>
      <c r="E269" s="236" t="s">
        <v>19</v>
      </c>
      <c r="F269" s="237" t="s">
        <v>1494</v>
      </c>
      <c r="G269" s="234"/>
      <c r="H269" s="236" t="s">
        <v>19</v>
      </c>
      <c r="I269" s="238"/>
      <c r="J269" s="234"/>
      <c r="K269" s="234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199</v>
      </c>
      <c r="AU269" s="243" t="s">
        <v>81</v>
      </c>
      <c r="AV269" s="13" t="s">
        <v>79</v>
      </c>
      <c r="AW269" s="13" t="s">
        <v>33</v>
      </c>
      <c r="AX269" s="13" t="s">
        <v>72</v>
      </c>
      <c r="AY269" s="243" t="s">
        <v>187</v>
      </c>
    </row>
    <row r="270" s="13" customFormat="1">
      <c r="A270" s="13"/>
      <c r="B270" s="233"/>
      <c r="C270" s="234"/>
      <c r="D270" s="235" t="s">
        <v>199</v>
      </c>
      <c r="E270" s="236" t="s">
        <v>19</v>
      </c>
      <c r="F270" s="237" t="s">
        <v>545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199</v>
      </c>
      <c r="AU270" s="243" t="s">
        <v>81</v>
      </c>
      <c r="AV270" s="13" t="s">
        <v>79</v>
      </c>
      <c r="AW270" s="13" t="s">
        <v>33</v>
      </c>
      <c r="AX270" s="13" t="s">
        <v>72</v>
      </c>
      <c r="AY270" s="243" t="s">
        <v>187</v>
      </c>
    </row>
    <row r="271" s="13" customFormat="1">
      <c r="A271" s="13"/>
      <c r="B271" s="233"/>
      <c r="C271" s="234"/>
      <c r="D271" s="235" t="s">
        <v>199</v>
      </c>
      <c r="E271" s="236" t="s">
        <v>19</v>
      </c>
      <c r="F271" s="237" t="s">
        <v>985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199</v>
      </c>
      <c r="AU271" s="243" t="s">
        <v>81</v>
      </c>
      <c r="AV271" s="13" t="s">
        <v>79</v>
      </c>
      <c r="AW271" s="13" t="s">
        <v>33</v>
      </c>
      <c r="AX271" s="13" t="s">
        <v>72</v>
      </c>
      <c r="AY271" s="243" t="s">
        <v>187</v>
      </c>
    </row>
    <row r="272" s="13" customFormat="1">
      <c r="A272" s="13"/>
      <c r="B272" s="233"/>
      <c r="C272" s="234"/>
      <c r="D272" s="235" t="s">
        <v>199</v>
      </c>
      <c r="E272" s="236" t="s">
        <v>19</v>
      </c>
      <c r="F272" s="237" t="s">
        <v>985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199</v>
      </c>
      <c r="AU272" s="243" t="s">
        <v>81</v>
      </c>
      <c r="AV272" s="13" t="s">
        <v>79</v>
      </c>
      <c r="AW272" s="13" t="s">
        <v>33</v>
      </c>
      <c r="AX272" s="13" t="s">
        <v>72</v>
      </c>
      <c r="AY272" s="243" t="s">
        <v>187</v>
      </c>
    </row>
    <row r="273" s="14" customFormat="1">
      <c r="A273" s="14"/>
      <c r="B273" s="244"/>
      <c r="C273" s="245"/>
      <c r="D273" s="235" t="s">
        <v>199</v>
      </c>
      <c r="E273" s="246" t="s">
        <v>19</v>
      </c>
      <c r="F273" s="247" t="s">
        <v>79</v>
      </c>
      <c r="G273" s="245"/>
      <c r="H273" s="248">
        <v>1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199</v>
      </c>
      <c r="AU273" s="254" t="s">
        <v>81</v>
      </c>
      <c r="AV273" s="14" t="s">
        <v>81</v>
      </c>
      <c r="AW273" s="14" t="s">
        <v>33</v>
      </c>
      <c r="AX273" s="14" t="s">
        <v>72</v>
      </c>
      <c r="AY273" s="254" t="s">
        <v>187</v>
      </c>
    </row>
    <row r="274" s="13" customFormat="1">
      <c r="A274" s="13"/>
      <c r="B274" s="233"/>
      <c r="C274" s="234"/>
      <c r="D274" s="235" t="s">
        <v>199</v>
      </c>
      <c r="E274" s="236" t="s">
        <v>19</v>
      </c>
      <c r="F274" s="237" t="s">
        <v>1495</v>
      </c>
      <c r="G274" s="234"/>
      <c r="H274" s="236" t="s">
        <v>19</v>
      </c>
      <c r="I274" s="238"/>
      <c r="J274" s="234"/>
      <c r="K274" s="234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199</v>
      </c>
      <c r="AU274" s="243" t="s">
        <v>81</v>
      </c>
      <c r="AV274" s="13" t="s">
        <v>79</v>
      </c>
      <c r="AW274" s="13" t="s">
        <v>33</v>
      </c>
      <c r="AX274" s="13" t="s">
        <v>72</v>
      </c>
      <c r="AY274" s="243" t="s">
        <v>187</v>
      </c>
    </row>
    <row r="275" s="13" customFormat="1">
      <c r="A275" s="13"/>
      <c r="B275" s="233"/>
      <c r="C275" s="234"/>
      <c r="D275" s="235" t="s">
        <v>199</v>
      </c>
      <c r="E275" s="236" t="s">
        <v>19</v>
      </c>
      <c r="F275" s="237" t="s">
        <v>1473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199</v>
      </c>
      <c r="AU275" s="243" t="s">
        <v>81</v>
      </c>
      <c r="AV275" s="13" t="s">
        <v>79</v>
      </c>
      <c r="AW275" s="13" t="s">
        <v>33</v>
      </c>
      <c r="AX275" s="13" t="s">
        <v>72</v>
      </c>
      <c r="AY275" s="243" t="s">
        <v>187</v>
      </c>
    </row>
    <row r="276" s="13" customFormat="1">
      <c r="A276" s="13"/>
      <c r="B276" s="233"/>
      <c r="C276" s="234"/>
      <c r="D276" s="235" t="s">
        <v>199</v>
      </c>
      <c r="E276" s="236" t="s">
        <v>19</v>
      </c>
      <c r="F276" s="237" t="s">
        <v>985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199</v>
      </c>
      <c r="AU276" s="243" t="s">
        <v>81</v>
      </c>
      <c r="AV276" s="13" t="s">
        <v>79</v>
      </c>
      <c r="AW276" s="13" t="s">
        <v>33</v>
      </c>
      <c r="AX276" s="13" t="s">
        <v>72</v>
      </c>
      <c r="AY276" s="243" t="s">
        <v>187</v>
      </c>
    </row>
    <row r="277" s="13" customFormat="1">
      <c r="A277" s="13"/>
      <c r="B277" s="233"/>
      <c r="C277" s="234"/>
      <c r="D277" s="235" t="s">
        <v>199</v>
      </c>
      <c r="E277" s="236" t="s">
        <v>19</v>
      </c>
      <c r="F277" s="237" t="s">
        <v>985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199</v>
      </c>
      <c r="AU277" s="243" t="s">
        <v>81</v>
      </c>
      <c r="AV277" s="13" t="s">
        <v>79</v>
      </c>
      <c r="AW277" s="13" t="s">
        <v>33</v>
      </c>
      <c r="AX277" s="13" t="s">
        <v>72</v>
      </c>
      <c r="AY277" s="243" t="s">
        <v>187</v>
      </c>
    </row>
    <row r="278" s="14" customFormat="1">
      <c r="A278" s="14"/>
      <c r="B278" s="244"/>
      <c r="C278" s="245"/>
      <c r="D278" s="235" t="s">
        <v>199</v>
      </c>
      <c r="E278" s="246" t="s">
        <v>19</v>
      </c>
      <c r="F278" s="247" t="s">
        <v>79</v>
      </c>
      <c r="G278" s="245"/>
      <c r="H278" s="248">
        <v>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199</v>
      </c>
      <c r="AU278" s="254" t="s">
        <v>81</v>
      </c>
      <c r="AV278" s="14" t="s">
        <v>81</v>
      </c>
      <c r="AW278" s="14" t="s">
        <v>33</v>
      </c>
      <c r="AX278" s="14" t="s">
        <v>72</v>
      </c>
      <c r="AY278" s="254" t="s">
        <v>187</v>
      </c>
    </row>
    <row r="279" s="15" customFormat="1">
      <c r="A279" s="15"/>
      <c r="B279" s="255"/>
      <c r="C279" s="256"/>
      <c r="D279" s="235" t="s">
        <v>199</v>
      </c>
      <c r="E279" s="257" t="s">
        <v>19</v>
      </c>
      <c r="F279" s="258" t="s">
        <v>210</v>
      </c>
      <c r="G279" s="256"/>
      <c r="H279" s="259">
        <v>3</v>
      </c>
      <c r="I279" s="260"/>
      <c r="J279" s="256"/>
      <c r="K279" s="256"/>
      <c r="L279" s="261"/>
      <c r="M279" s="262"/>
      <c r="N279" s="263"/>
      <c r="O279" s="263"/>
      <c r="P279" s="263"/>
      <c r="Q279" s="263"/>
      <c r="R279" s="263"/>
      <c r="S279" s="263"/>
      <c r="T279" s="264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5" t="s">
        <v>199</v>
      </c>
      <c r="AU279" s="265" t="s">
        <v>81</v>
      </c>
      <c r="AV279" s="15" t="s">
        <v>195</v>
      </c>
      <c r="AW279" s="15" t="s">
        <v>33</v>
      </c>
      <c r="AX279" s="15" t="s">
        <v>79</v>
      </c>
      <c r="AY279" s="265" t="s">
        <v>187</v>
      </c>
    </row>
    <row r="280" s="2" customFormat="1" ht="16.5" customHeight="1">
      <c r="A280" s="41"/>
      <c r="B280" s="42"/>
      <c r="C280" s="215" t="s">
        <v>390</v>
      </c>
      <c r="D280" s="215" t="s">
        <v>190</v>
      </c>
      <c r="E280" s="216" t="s">
        <v>1118</v>
      </c>
      <c r="F280" s="217" t="s">
        <v>1119</v>
      </c>
      <c r="G280" s="218" t="s">
        <v>287</v>
      </c>
      <c r="H280" s="219">
        <v>2</v>
      </c>
      <c r="I280" s="220"/>
      <c r="J280" s="221">
        <f>ROUND(I280*H280,2)</f>
        <v>0</v>
      </c>
      <c r="K280" s="217" t="s">
        <v>194</v>
      </c>
      <c r="L280" s="47"/>
      <c r="M280" s="222" t="s">
        <v>19</v>
      </c>
      <c r="N280" s="223" t="s">
        <v>43</v>
      </c>
      <c r="O280" s="87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6" t="s">
        <v>265</v>
      </c>
      <c r="AT280" s="226" t="s">
        <v>190</v>
      </c>
      <c r="AU280" s="226" t="s">
        <v>81</v>
      </c>
      <c r="AY280" s="20" t="s">
        <v>187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20" t="s">
        <v>79</v>
      </c>
      <c r="BK280" s="227">
        <f>ROUND(I280*H280,2)</f>
        <v>0</v>
      </c>
      <c r="BL280" s="20" t="s">
        <v>265</v>
      </c>
      <c r="BM280" s="226" t="s">
        <v>1497</v>
      </c>
    </row>
    <row r="281" s="2" customFormat="1">
      <c r="A281" s="41"/>
      <c r="B281" s="42"/>
      <c r="C281" s="43"/>
      <c r="D281" s="228" t="s">
        <v>197</v>
      </c>
      <c r="E281" s="43"/>
      <c r="F281" s="229" t="s">
        <v>1121</v>
      </c>
      <c r="G281" s="43"/>
      <c r="H281" s="43"/>
      <c r="I281" s="230"/>
      <c r="J281" s="43"/>
      <c r="K281" s="43"/>
      <c r="L281" s="47"/>
      <c r="M281" s="231"/>
      <c r="N281" s="232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197</v>
      </c>
      <c r="AU281" s="20" t="s">
        <v>81</v>
      </c>
    </row>
    <row r="282" s="14" customFormat="1">
      <c r="A282" s="14"/>
      <c r="B282" s="244"/>
      <c r="C282" s="245"/>
      <c r="D282" s="235" t="s">
        <v>199</v>
      </c>
      <c r="E282" s="246" t="s">
        <v>19</v>
      </c>
      <c r="F282" s="247" t="s">
        <v>81</v>
      </c>
      <c r="G282" s="245"/>
      <c r="H282" s="248">
        <v>2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199</v>
      </c>
      <c r="AU282" s="254" t="s">
        <v>81</v>
      </c>
      <c r="AV282" s="14" t="s">
        <v>81</v>
      </c>
      <c r="AW282" s="14" t="s">
        <v>33</v>
      </c>
      <c r="AX282" s="14" t="s">
        <v>72</v>
      </c>
      <c r="AY282" s="254" t="s">
        <v>187</v>
      </c>
    </row>
    <row r="283" s="15" customFormat="1">
      <c r="A283" s="15"/>
      <c r="B283" s="255"/>
      <c r="C283" s="256"/>
      <c r="D283" s="235" t="s">
        <v>199</v>
      </c>
      <c r="E283" s="257" t="s">
        <v>19</v>
      </c>
      <c r="F283" s="258" t="s">
        <v>210</v>
      </c>
      <c r="G283" s="256"/>
      <c r="H283" s="259">
        <v>2</v>
      </c>
      <c r="I283" s="260"/>
      <c r="J283" s="256"/>
      <c r="K283" s="256"/>
      <c r="L283" s="261"/>
      <c r="M283" s="262"/>
      <c r="N283" s="263"/>
      <c r="O283" s="263"/>
      <c r="P283" s="263"/>
      <c r="Q283" s="263"/>
      <c r="R283" s="263"/>
      <c r="S283" s="263"/>
      <c r="T283" s="264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5" t="s">
        <v>199</v>
      </c>
      <c r="AU283" s="265" t="s">
        <v>81</v>
      </c>
      <c r="AV283" s="15" t="s">
        <v>195</v>
      </c>
      <c r="AW283" s="15" t="s">
        <v>33</v>
      </c>
      <c r="AX283" s="15" t="s">
        <v>79</v>
      </c>
      <c r="AY283" s="265" t="s">
        <v>187</v>
      </c>
    </row>
    <row r="284" s="2" customFormat="1" ht="16.5" customHeight="1">
      <c r="A284" s="41"/>
      <c r="B284" s="42"/>
      <c r="C284" s="269" t="s">
        <v>399</v>
      </c>
      <c r="D284" s="269" t="s">
        <v>648</v>
      </c>
      <c r="E284" s="270" t="s">
        <v>834</v>
      </c>
      <c r="F284" s="271" t="s">
        <v>835</v>
      </c>
      <c r="G284" s="272" t="s">
        <v>287</v>
      </c>
      <c r="H284" s="273">
        <v>2</v>
      </c>
      <c r="I284" s="274"/>
      <c r="J284" s="275">
        <f>ROUND(I284*H284,2)</f>
        <v>0</v>
      </c>
      <c r="K284" s="271" t="s">
        <v>194</v>
      </c>
      <c r="L284" s="276"/>
      <c r="M284" s="277" t="s">
        <v>19</v>
      </c>
      <c r="N284" s="278" t="s">
        <v>43</v>
      </c>
      <c r="O284" s="87"/>
      <c r="P284" s="224">
        <f>O284*H284</f>
        <v>0</v>
      </c>
      <c r="Q284" s="224">
        <v>0.0022000000000000001</v>
      </c>
      <c r="R284" s="224">
        <f>Q284*H284</f>
        <v>0.0044000000000000003</v>
      </c>
      <c r="S284" s="224">
        <v>0</v>
      </c>
      <c r="T284" s="225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6" t="s">
        <v>745</v>
      </c>
      <c r="AT284" s="226" t="s">
        <v>648</v>
      </c>
      <c r="AU284" s="226" t="s">
        <v>81</v>
      </c>
      <c r="AY284" s="20" t="s">
        <v>187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20" t="s">
        <v>79</v>
      </c>
      <c r="BK284" s="227">
        <f>ROUND(I284*H284,2)</f>
        <v>0</v>
      </c>
      <c r="BL284" s="20" t="s">
        <v>265</v>
      </c>
      <c r="BM284" s="226" t="s">
        <v>1498</v>
      </c>
    </row>
    <row r="285" s="14" customFormat="1">
      <c r="A285" s="14"/>
      <c r="B285" s="244"/>
      <c r="C285" s="245"/>
      <c r="D285" s="235" t="s">
        <v>199</v>
      </c>
      <c r="E285" s="246" t="s">
        <v>19</v>
      </c>
      <c r="F285" s="247" t="s">
        <v>81</v>
      </c>
      <c r="G285" s="245"/>
      <c r="H285" s="248">
        <v>2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199</v>
      </c>
      <c r="AU285" s="254" t="s">
        <v>81</v>
      </c>
      <c r="AV285" s="14" t="s">
        <v>81</v>
      </c>
      <c r="AW285" s="14" t="s">
        <v>33</v>
      </c>
      <c r="AX285" s="14" t="s">
        <v>72</v>
      </c>
      <c r="AY285" s="254" t="s">
        <v>187</v>
      </c>
    </row>
    <row r="286" s="15" customFormat="1">
      <c r="A286" s="15"/>
      <c r="B286" s="255"/>
      <c r="C286" s="256"/>
      <c r="D286" s="235" t="s">
        <v>199</v>
      </c>
      <c r="E286" s="257" t="s">
        <v>19</v>
      </c>
      <c r="F286" s="258" t="s">
        <v>210</v>
      </c>
      <c r="G286" s="256"/>
      <c r="H286" s="259">
        <v>2</v>
      </c>
      <c r="I286" s="260"/>
      <c r="J286" s="256"/>
      <c r="K286" s="256"/>
      <c r="L286" s="261"/>
      <c r="M286" s="262"/>
      <c r="N286" s="263"/>
      <c r="O286" s="263"/>
      <c r="P286" s="263"/>
      <c r="Q286" s="263"/>
      <c r="R286" s="263"/>
      <c r="S286" s="263"/>
      <c r="T286" s="26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5" t="s">
        <v>199</v>
      </c>
      <c r="AU286" s="265" t="s">
        <v>81</v>
      </c>
      <c r="AV286" s="15" t="s">
        <v>195</v>
      </c>
      <c r="AW286" s="15" t="s">
        <v>33</v>
      </c>
      <c r="AX286" s="15" t="s">
        <v>79</v>
      </c>
      <c r="AY286" s="265" t="s">
        <v>187</v>
      </c>
    </row>
    <row r="287" s="2" customFormat="1" ht="16.5" customHeight="1">
      <c r="A287" s="41"/>
      <c r="B287" s="42"/>
      <c r="C287" s="215" t="s">
        <v>265</v>
      </c>
      <c r="D287" s="215" t="s">
        <v>190</v>
      </c>
      <c r="E287" s="216" t="s">
        <v>998</v>
      </c>
      <c r="F287" s="217" t="s">
        <v>999</v>
      </c>
      <c r="G287" s="218" t="s">
        <v>287</v>
      </c>
      <c r="H287" s="219">
        <v>3</v>
      </c>
      <c r="I287" s="220"/>
      <c r="J287" s="221">
        <f>ROUND(I287*H287,2)</f>
        <v>0</v>
      </c>
      <c r="K287" s="217" t="s">
        <v>194</v>
      </c>
      <c r="L287" s="47"/>
      <c r="M287" s="222" t="s">
        <v>19</v>
      </c>
      <c r="N287" s="223" t="s">
        <v>43</v>
      </c>
      <c r="O287" s="87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6" t="s">
        <v>265</v>
      </c>
      <c r="AT287" s="226" t="s">
        <v>190</v>
      </c>
      <c r="AU287" s="226" t="s">
        <v>81</v>
      </c>
      <c r="AY287" s="20" t="s">
        <v>187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20" t="s">
        <v>79</v>
      </c>
      <c r="BK287" s="227">
        <f>ROUND(I287*H287,2)</f>
        <v>0</v>
      </c>
      <c r="BL287" s="20" t="s">
        <v>265</v>
      </c>
      <c r="BM287" s="226" t="s">
        <v>1499</v>
      </c>
    </row>
    <row r="288" s="2" customFormat="1">
      <c r="A288" s="41"/>
      <c r="B288" s="42"/>
      <c r="C288" s="43"/>
      <c r="D288" s="228" t="s">
        <v>197</v>
      </c>
      <c r="E288" s="43"/>
      <c r="F288" s="229" t="s">
        <v>1001</v>
      </c>
      <c r="G288" s="43"/>
      <c r="H288" s="43"/>
      <c r="I288" s="230"/>
      <c r="J288" s="43"/>
      <c r="K288" s="43"/>
      <c r="L288" s="47"/>
      <c r="M288" s="231"/>
      <c r="N288" s="232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197</v>
      </c>
      <c r="AU288" s="20" t="s">
        <v>81</v>
      </c>
    </row>
    <row r="289" s="13" customFormat="1">
      <c r="A289" s="13"/>
      <c r="B289" s="233"/>
      <c r="C289" s="234"/>
      <c r="D289" s="235" t="s">
        <v>199</v>
      </c>
      <c r="E289" s="236" t="s">
        <v>19</v>
      </c>
      <c r="F289" s="237" t="s">
        <v>1500</v>
      </c>
      <c r="G289" s="234"/>
      <c r="H289" s="236" t="s">
        <v>19</v>
      </c>
      <c r="I289" s="238"/>
      <c r="J289" s="234"/>
      <c r="K289" s="234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199</v>
      </c>
      <c r="AU289" s="243" t="s">
        <v>81</v>
      </c>
      <c r="AV289" s="13" t="s">
        <v>79</v>
      </c>
      <c r="AW289" s="13" t="s">
        <v>33</v>
      </c>
      <c r="AX289" s="13" t="s">
        <v>72</v>
      </c>
      <c r="AY289" s="243" t="s">
        <v>187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1473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1002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3" customFormat="1">
      <c r="A292" s="13"/>
      <c r="B292" s="233"/>
      <c r="C292" s="234"/>
      <c r="D292" s="235" t="s">
        <v>199</v>
      </c>
      <c r="E292" s="236" t="s">
        <v>19</v>
      </c>
      <c r="F292" s="237" t="s">
        <v>1003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199</v>
      </c>
      <c r="AU292" s="243" t="s">
        <v>81</v>
      </c>
      <c r="AV292" s="13" t="s">
        <v>79</v>
      </c>
      <c r="AW292" s="13" t="s">
        <v>33</v>
      </c>
      <c r="AX292" s="13" t="s">
        <v>72</v>
      </c>
      <c r="AY292" s="243" t="s">
        <v>187</v>
      </c>
    </row>
    <row r="293" s="14" customFormat="1">
      <c r="A293" s="14"/>
      <c r="B293" s="244"/>
      <c r="C293" s="245"/>
      <c r="D293" s="235" t="s">
        <v>199</v>
      </c>
      <c r="E293" s="246" t="s">
        <v>19</v>
      </c>
      <c r="F293" s="247" t="s">
        <v>79</v>
      </c>
      <c r="G293" s="245"/>
      <c r="H293" s="248">
        <v>1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199</v>
      </c>
      <c r="AU293" s="254" t="s">
        <v>81</v>
      </c>
      <c r="AV293" s="14" t="s">
        <v>81</v>
      </c>
      <c r="AW293" s="14" t="s">
        <v>33</v>
      </c>
      <c r="AX293" s="14" t="s">
        <v>72</v>
      </c>
      <c r="AY293" s="254" t="s">
        <v>187</v>
      </c>
    </row>
    <row r="294" s="13" customFormat="1">
      <c r="A294" s="13"/>
      <c r="B294" s="233"/>
      <c r="C294" s="234"/>
      <c r="D294" s="235" t="s">
        <v>199</v>
      </c>
      <c r="E294" s="236" t="s">
        <v>19</v>
      </c>
      <c r="F294" s="237" t="s">
        <v>1501</v>
      </c>
      <c r="G294" s="234"/>
      <c r="H294" s="236" t="s">
        <v>19</v>
      </c>
      <c r="I294" s="238"/>
      <c r="J294" s="234"/>
      <c r="K294" s="234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199</v>
      </c>
      <c r="AU294" s="243" t="s">
        <v>81</v>
      </c>
      <c r="AV294" s="13" t="s">
        <v>79</v>
      </c>
      <c r="AW294" s="13" t="s">
        <v>33</v>
      </c>
      <c r="AX294" s="13" t="s">
        <v>72</v>
      </c>
      <c r="AY294" s="243" t="s">
        <v>187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545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1002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3" customFormat="1">
      <c r="A297" s="13"/>
      <c r="B297" s="233"/>
      <c r="C297" s="234"/>
      <c r="D297" s="235" t="s">
        <v>199</v>
      </c>
      <c r="E297" s="236" t="s">
        <v>19</v>
      </c>
      <c r="F297" s="237" t="s">
        <v>1003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199</v>
      </c>
      <c r="AU297" s="243" t="s">
        <v>81</v>
      </c>
      <c r="AV297" s="13" t="s">
        <v>79</v>
      </c>
      <c r="AW297" s="13" t="s">
        <v>33</v>
      </c>
      <c r="AX297" s="13" t="s">
        <v>72</v>
      </c>
      <c r="AY297" s="243" t="s">
        <v>187</v>
      </c>
    </row>
    <row r="298" s="14" customFormat="1">
      <c r="A298" s="14"/>
      <c r="B298" s="244"/>
      <c r="C298" s="245"/>
      <c r="D298" s="235" t="s">
        <v>199</v>
      </c>
      <c r="E298" s="246" t="s">
        <v>19</v>
      </c>
      <c r="F298" s="247" t="s">
        <v>79</v>
      </c>
      <c r="G298" s="245"/>
      <c r="H298" s="248">
        <v>1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199</v>
      </c>
      <c r="AU298" s="254" t="s">
        <v>81</v>
      </c>
      <c r="AV298" s="14" t="s">
        <v>81</v>
      </c>
      <c r="AW298" s="14" t="s">
        <v>33</v>
      </c>
      <c r="AX298" s="14" t="s">
        <v>72</v>
      </c>
      <c r="AY298" s="254" t="s">
        <v>187</v>
      </c>
    </row>
    <row r="299" s="13" customFormat="1">
      <c r="A299" s="13"/>
      <c r="B299" s="233"/>
      <c r="C299" s="234"/>
      <c r="D299" s="235" t="s">
        <v>199</v>
      </c>
      <c r="E299" s="236" t="s">
        <v>19</v>
      </c>
      <c r="F299" s="237" t="s">
        <v>1502</v>
      </c>
      <c r="G299" s="234"/>
      <c r="H299" s="236" t="s">
        <v>19</v>
      </c>
      <c r="I299" s="238"/>
      <c r="J299" s="234"/>
      <c r="K299" s="234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199</v>
      </c>
      <c r="AU299" s="243" t="s">
        <v>81</v>
      </c>
      <c r="AV299" s="13" t="s">
        <v>79</v>
      </c>
      <c r="AW299" s="13" t="s">
        <v>33</v>
      </c>
      <c r="AX299" s="13" t="s">
        <v>72</v>
      </c>
      <c r="AY299" s="243" t="s">
        <v>187</v>
      </c>
    </row>
    <row r="300" s="13" customFormat="1">
      <c r="A300" s="13"/>
      <c r="B300" s="233"/>
      <c r="C300" s="234"/>
      <c r="D300" s="235" t="s">
        <v>199</v>
      </c>
      <c r="E300" s="236" t="s">
        <v>19</v>
      </c>
      <c r="F300" s="237" t="s">
        <v>1473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199</v>
      </c>
      <c r="AU300" s="243" t="s">
        <v>81</v>
      </c>
      <c r="AV300" s="13" t="s">
        <v>79</v>
      </c>
      <c r="AW300" s="13" t="s">
        <v>33</v>
      </c>
      <c r="AX300" s="13" t="s">
        <v>72</v>
      </c>
      <c r="AY300" s="243" t="s">
        <v>187</v>
      </c>
    </row>
    <row r="301" s="13" customFormat="1">
      <c r="A301" s="13"/>
      <c r="B301" s="233"/>
      <c r="C301" s="234"/>
      <c r="D301" s="235" t="s">
        <v>199</v>
      </c>
      <c r="E301" s="236" t="s">
        <v>19</v>
      </c>
      <c r="F301" s="237" t="s">
        <v>1002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199</v>
      </c>
      <c r="AU301" s="243" t="s">
        <v>81</v>
      </c>
      <c r="AV301" s="13" t="s">
        <v>79</v>
      </c>
      <c r="AW301" s="13" t="s">
        <v>33</v>
      </c>
      <c r="AX301" s="13" t="s">
        <v>72</v>
      </c>
      <c r="AY301" s="243" t="s">
        <v>187</v>
      </c>
    </row>
    <row r="302" s="13" customFormat="1">
      <c r="A302" s="13"/>
      <c r="B302" s="233"/>
      <c r="C302" s="234"/>
      <c r="D302" s="235" t="s">
        <v>199</v>
      </c>
      <c r="E302" s="236" t="s">
        <v>19</v>
      </c>
      <c r="F302" s="237" t="s">
        <v>1003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199</v>
      </c>
      <c r="AU302" s="243" t="s">
        <v>81</v>
      </c>
      <c r="AV302" s="13" t="s">
        <v>79</v>
      </c>
      <c r="AW302" s="13" t="s">
        <v>33</v>
      </c>
      <c r="AX302" s="13" t="s">
        <v>72</v>
      </c>
      <c r="AY302" s="243" t="s">
        <v>187</v>
      </c>
    </row>
    <row r="303" s="14" customFormat="1">
      <c r="A303" s="14"/>
      <c r="B303" s="244"/>
      <c r="C303" s="245"/>
      <c r="D303" s="235" t="s">
        <v>199</v>
      </c>
      <c r="E303" s="246" t="s">
        <v>19</v>
      </c>
      <c r="F303" s="247" t="s">
        <v>79</v>
      </c>
      <c r="G303" s="245"/>
      <c r="H303" s="248">
        <v>1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199</v>
      </c>
      <c r="AU303" s="254" t="s">
        <v>81</v>
      </c>
      <c r="AV303" s="14" t="s">
        <v>81</v>
      </c>
      <c r="AW303" s="14" t="s">
        <v>33</v>
      </c>
      <c r="AX303" s="14" t="s">
        <v>72</v>
      </c>
      <c r="AY303" s="254" t="s">
        <v>187</v>
      </c>
    </row>
    <row r="304" s="15" customFormat="1">
      <c r="A304" s="15"/>
      <c r="B304" s="255"/>
      <c r="C304" s="256"/>
      <c r="D304" s="235" t="s">
        <v>199</v>
      </c>
      <c r="E304" s="257" t="s">
        <v>19</v>
      </c>
      <c r="F304" s="258" t="s">
        <v>210</v>
      </c>
      <c r="G304" s="256"/>
      <c r="H304" s="259">
        <v>3</v>
      </c>
      <c r="I304" s="260"/>
      <c r="J304" s="256"/>
      <c r="K304" s="256"/>
      <c r="L304" s="261"/>
      <c r="M304" s="262"/>
      <c r="N304" s="263"/>
      <c r="O304" s="263"/>
      <c r="P304" s="263"/>
      <c r="Q304" s="263"/>
      <c r="R304" s="263"/>
      <c r="S304" s="263"/>
      <c r="T304" s="264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5" t="s">
        <v>199</v>
      </c>
      <c r="AU304" s="265" t="s">
        <v>81</v>
      </c>
      <c r="AV304" s="15" t="s">
        <v>195</v>
      </c>
      <c r="AW304" s="15" t="s">
        <v>33</v>
      </c>
      <c r="AX304" s="15" t="s">
        <v>79</v>
      </c>
      <c r="AY304" s="265" t="s">
        <v>187</v>
      </c>
    </row>
    <row r="305" s="2" customFormat="1" ht="16.5" customHeight="1">
      <c r="A305" s="41"/>
      <c r="B305" s="42"/>
      <c r="C305" s="269" t="s">
        <v>413</v>
      </c>
      <c r="D305" s="269" t="s">
        <v>648</v>
      </c>
      <c r="E305" s="270" t="s">
        <v>1004</v>
      </c>
      <c r="F305" s="271" t="s">
        <v>1005</v>
      </c>
      <c r="G305" s="272" t="s">
        <v>287</v>
      </c>
      <c r="H305" s="273">
        <v>3</v>
      </c>
      <c r="I305" s="274"/>
      <c r="J305" s="275">
        <f>ROUND(I305*H305,2)</f>
        <v>0</v>
      </c>
      <c r="K305" s="271" t="s">
        <v>19</v>
      </c>
      <c r="L305" s="276"/>
      <c r="M305" s="277" t="s">
        <v>19</v>
      </c>
      <c r="N305" s="278" t="s">
        <v>43</v>
      </c>
      <c r="O305" s="87"/>
      <c r="P305" s="224">
        <f>O305*H305</f>
        <v>0</v>
      </c>
      <c r="Q305" s="224">
        <v>0.00014999999999999999</v>
      </c>
      <c r="R305" s="224">
        <f>Q305*H305</f>
        <v>0.00044999999999999999</v>
      </c>
      <c r="S305" s="224">
        <v>0</v>
      </c>
      <c r="T305" s="225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6" t="s">
        <v>745</v>
      </c>
      <c r="AT305" s="226" t="s">
        <v>648</v>
      </c>
      <c r="AU305" s="226" t="s">
        <v>81</v>
      </c>
      <c r="AY305" s="20" t="s">
        <v>187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20" t="s">
        <v>79</v>
      </c>
      <c r="BK305" s="227">
        <f>ROUND(I305*H305,2)</f>
        <v>0</v>
      </c>
      <c r="BL305" s="20" t="s">
        <v>265</v>
      </c>
      <c r="BM305" s="226" t="s">
        <v>1503</v>
      </c>
    </row>
    <row r="306" s="13" customFormat="1">
      <c r="A306" s="13"/>
      <c r="B306" s="233"/>
      <c r="C306" s="234"/>
      <c r="D306" s="235" t="s">
        <v>199</v>
      </c>
      <c r="E306" s="236" t="s">
        <v>19</v>
      </c>
      <c r="F306" s="237" t="s">
        <v>1500</v>
      </c>
      <c r="G306" s="234"/>
      <c r="H306" s="236" t="s">
        <v>19</v>
      </c>
      <c r="I306" s="238"/>
      <c r="J306" s="234"/>
      <c r="K306" s="234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199</v>
      </c>
      <c r="AU306" s="243" t="s">
        <v>81</v>
      </c>
      <c r="AV306" s="13" t="s">
        <v>79</v>
      </c>
      <c r="AW306" s="13" t="s">
        <v>33</v>
      </c>
      <c r="AX306" s="13" t="s">
        <v>72</v>
      </c>
      <c r="AY306" s="243" t="s">
        <v>187</v>
      </c>
    </row>
    <row r="307" s="13" customFormat="1">
      <c r="A307" s="13"/>
      <c r="B307" s="233"/>
      <c r="C307" s="234"/>
      <c r="D307" s="235" t="s">
        <v>199</v>
      </c>
      <c r="E307" s="236" t="s">
        <v>19</v>
      </c>
      <c r="F307" s="237" t="s">
        <v>1473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199</v>
      </c>
      <c r="AU307" s="243" t="s">
        <v>81</v>
      </c>
      <c r="AV307" s="13" t="s">
        <v>79</v>
      </c>
      <c r="AW307" s="13" t="s">
        <v>33</v>
      </c>
      <c r="AX307" s="13" t="s">
        <v>72</v>
      </c>
      <c r="AY307" s="243" t="s">
        <v>187</v>
      </c>
    </row>
    <row r="308" s="13" customFormat="1">
      <c r="A308" s="13"/>
      <c r="B308" s="233"/>
      <c r="C308" s="234"/>
      <c r="D308" s="235" t="s">
        <v>199</v>
      </c>
      <c r="E308" s="236" t="s">
        <v>19</v>
      </c>
      <c r="F308" s="237" t="s">
        <v>1002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199</v>
      </c>
      <c r="AU308" s="243" t="s">
        <v>81</v>
      </c>
      <c r="AV308" s="13" t="s">
        <v>79</v>
      </c>
      <c r="AW308" s="13" t="s">
        <v>33</v>
      </c>
      <c r="AX308" s="13" t="s">
        <v>72</v>
      </c>
      <c r="AY308" s="243" t="s">
        <v>187</v>
      </c>
    </row>
    <row r="309" s="13" customFormat="1">
      <c r="A309" s="13"/>
      <c r="B309" s="233"/>
      <c r="C309" s="234"/>
      <c r="D309" s="235" t="s">
        <v>199</v>
      </c>
      <c r="E309" s="236" t="s">
        <v>19</v>
      </c>
      <c r="F309" s="237" t="s">
        <v>1003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199</v>
      </c>
      <c r="AU309" s="243" t="s">
        <v>81</v>
      </c>
      <c r="AV309" s="13" t="s">
        <v>79</v>
      </c>
      <c r="AW309" s="13" t="s">
        <v>33</v>
      </c>
      <c r="AX309" s="13" t="s">
        <v>72</v>
      </c>
      <c r="AY309" s="243" t="s">
        <v>187</v>
      </c>
    </row>
    <row r="310" s="14" customFormat="1">
      <c r="A310" s="14"/>
      <c r="B310" s="244"/>
      <c r="C310" s="245"/>
      <c r="D310" s="235" t="s">
        <v>199</v>
      </c>
      <c r="E310" s="246" t="s">
        <v>19</v>
      </c>
      <c r="F310" s="247" t="s">
        <v>79</v>
      </c>
      <c r="G310" s="245"/>
      <c r="H310" s="248">
        <v>1</v>
      </c>
      <c r="I310" s="249"/>
      <c r="J310" s="245"/>
      <c r="K310" s="245"/>
      <c r="L310" s="250"/>
      <c r="M310" s="251"/>
      <c r="N310" s="252"/>
      <c r="O310" s="252"/>
      <c r="P310" s="252"/>
      <c r="Q310" s="252"/>
      <c r="R310" s="252"/>
      <c r="S310" s="252"/>
      <c r="T310" s="25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4" t="s">
        <v>199</v>
      </c>
      <c r="AU310" s="254" t="s">
        <v>81</v>
      </c>
      <c r="AV310" s="14" t="s">
        <v>81</v>
      </c>
      <c r="AW310" s="14" t="s">
        <v>33</v>
      </c>
      <c r="AX310" s="14" t="s">
        <v>72</v>
      </c>
      <c r="AY310" s="254" t="s">
        <v>187</v>
      </c>
    </row>
    <row r="311" s="13" customFormat="1">
      <c r="A311" s="13"/>
      <c r="B311" s="233"/>
      <c r="C311" s="234"/>
      <c r="D311" s="235" t="s">
        <v>199</v>
      </c>
      <c r="E311" s="236" t="s">
        <v>19</v>
      </c>
      <c r="F311" s="237" t="s">
        <v>1501</v>
      </c>
      <c r="G311" s="234"/>
      <c r="H311" s="236" t="s">
        <v>19</v>
      </c>
      <c r="I311" s="238"/>
      <c r="J311" s="234"/>
      <c r="K311" s="234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199</v>
      </c>
      <c r="AU311" s="243" t="s">
        <v>81</v>
      </c>
      <c r="AV311" s="13" t="s">
        <v>79</v>
      </c>
      <c r="AW311" s="13" t="s">
        <v>33</v>
      </c>
      <c r="AX311" s="13" t="s">
        <v>72</v>
      </c>
      <c r="AY311" s="243" t="s">
        <v>187</v>
      </c>
    </row>
    <row r="312" s="13" customFormat="1">
      <c r="A312" s="13"/>
      <c r="B312" s="233"/>
      <c r="C312" s="234"/>
      <c r="D312" s="235" t="s">
        <v>199</v>
      </c>
      <c r="E312" s="236" t="s">
        <v>19</v>
      </c>
      <c r="F312" s="237" t="s">
        <v>545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199</v>
      </c>
      <c r="AU312" s="243" t="s">
        <v>81</v>
      </c>
      <c r="AV312" s="13" t="s">
        <v>79</v>
      </c>
      <c r="AW312" s="13" t="s">
        <v>33</v>
      </c>
      <c r="AX312" s="13" t="s">
        <v>72</v>
      </c>
      <c r="AY312" s="243" t="s">
        <v>187</v>
      </c>
    </row>
    <row r="313" s="13" customFormat="1">
      <c r="A313" s="13"/>
      <c r="B313" s="233"/>
      <c r="C313" s="234"/>
      <c r="D313" s="235" t="s">
        <v>199</v>
      </c>
      <c r="E313" s="236" t="s">
        <v>19</v>
      </c>
      <c r="F313" s="237" t="s">
        <v>1002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199</v>
      </c>
      <c r="AU313" s="243" t="s">
        <v>81</v>
      </c>
      <c r="AV313" s="13" t="s">
        <v>79</v>
      </c>
      <c r="AW313" s="13" t="s">
        <v>33</v>
      </c>
      <c r="AX313" s="13" t="s">
        <v>72</v>
      </c>
      <c r="AY313" s="243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1003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4" customFormat="1">
      <c r="A315" s="14"/>
      <c r="B315" s="244"/>
      <c r="C315" s="245"/>
      <c r="D315" s="235" t="s">
        <v>199</v>
      </c>
      <c r="E315" s="246" t="s">
        <v>19</v>
      </c>
      <c r="F315" s="247" t="s">
        <v>79</v>
      </c>
      <c r="G315" s="245"/>
      <c r="H315" s="248">
        <v>1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199</v>
      </c>
      <c r="AU315" s="254" t="s">
        <v>81</v>
      </c>
      <c r="AV315" s="14" t="s">
        <v>81</v>
      </c>
      <c r="AW315" s="14" t="s">
        <v>33</v>
      </c>
      <c r="AX315" s="14" t="s">
        <v>72</v>
      </c>
      <c r="AY315" s="254" t="s">
        <v>187</v>
      </c>
    </row>
    <row r="316" s="13" customFormat="1">
      <c r="A316" s="13"/>
      <c r="B316" s="233"/>
      <c r="C316" s="234"/>
      <c r="D316" s="235" t="s">
        <v>199</v>
      </c>
      <c r="E316" s="236" t="s">
        <v>19</v>
      </c>
      <c r="F316" s="237" t="s">
        <v>1502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199</v>
      </c>
      <c r="AU316" s="243" t="s">
        <v>81</v>
      </c>
      <c r="AV316" s="13" t="s">
        <v>79</v>
      </c>
      <c r="AW316" s="13" t="s">
        <v>33</v>
      </c>
      <c r="AX316" s="13" t="s">
        <v>72</v>
      </c>
      <c r="AY316" s="243" t="s">
        <v>187</v>
      </c>
    </row>
    <row r="317" s="13" customFormat="1">
      <c r="A317" s="13"/>
      <c r="B317" s="233"/>
      <c r="C317" s="234"/>
      <c r="D317" s="235" t="s">
        <v>199</v>
      </c>
      <c r="E317" s="236" t="s">
        <v>19</v>
      </c>
      <c r="F317" s="237" t="s">
        <v>1473</v>
      </c>
      <c r="G317" s="234"/>
      <c r="H317" s="236" t="s">
        <v>19</v>
      </c>
      <c r="I317" s="238"/>
      <c r="J317" s="234"/>
      <c r="K317" s="234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199</v>
      </c>
      <c r="AU317" s="243" t="s">
        <v>81</v>
      </c>
      <c r="AV317" s="13" t="s">
        <v>79</v>
      </c>
      <c r="AW317" s="13" t="s">
        <v>33</v>
      </c>
      <c r="AX317" s="13" t="s">
        <v>72</v>
      </c>
      <c r="AY317" s="243" t="s">
        <v>187</v>
      </c>
    </row>
    <row r="318" s="13" customFormat="1">
      <c r="A318" s="13"/>
      <c r="B318" s="233"/>
      <c r="C318" s="234"/>
      <c r="D318" s="235" t="s">
        <v>199</v>
      </c>
      <c r="E318" s="236" t="s">
        <v>19</v>
      </c>
      <c r="F318" s="237" t="s">
        <v>1002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199</v>
      </c>
      <c r="AU318" s="243" t="s">
        <v>81</v>
      </c>
      <c r="AV318" s="13" t="s">
        <v>79</v>
      </c>
      <c r="AW318" s="13" t="s">
        <v>33</v>
      </c>
      <c r="AX318" s="13" t="s">
        <v>72</v>
      </c>
      <c r="AY318" s="243" t="s">
        <v>187</v>
      </c>
    </row>
    <row r="319" s="13" customFormat="1">
      <c r="A319" s="13"/>
      <c r="B319" s="233"/>
      <c r="C319" s="234"/>
      <c r="D319" s="235" t="s">
        <v>199</v>
      </c>
      <c r="E319" s="236" t="s">
        <v>19</v>
      </c>
      <c r="F319" s="237" t="s">
        <v>1003</v>
      </c>
      <c r="G319" s="234"/>
      <c r="H319" s="236" t="s">
        <v>19</v>
      </c>
      <c r="I319" s="238"/>
      <c r="J319" s="234"/>
      <c r="K319" s="234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199</v>
      </c>
      <c r="AU319" s="243" t="s">
        <v>81</v>
      </c>
      <c r="AV319" s="13" t="s">
        <v>79</v>
      </c>
      <c r="AW319" s="13" t="s">
        <v>33</v>
      </c>
      <c r="AX319" s="13" t="s">
        <v>72</v>
      </c>
      <c r="AY319" s="243" t="s">
        <v>187</v>
      </c>
    </row>
    <row r="320" s="14" customFormat="1">
      <c r="A320" s="14"/>
      <c r="B320" s="244"/>
      <c r="C320" s="245"/>
      <c r="D320" s="235" t="s">
        <v>199</v>
      </c>
      <c r="E320" s="246" t="s">
        <v>19</v>
      </c>
      <c r="F320" s="247" t="s">
        <v>79</v>
      </c>
      <c r="G320" s="245"/>
      <c r="H320" s="248">
        <v>1</v>
      </c>
      <c r="I320" s="249"/>
      <c r="J320" s="245"/>
      <c r="K320" s="245"/>
      <c r="L320" s="250"/>
      <c r="M320" s="251"/>
      <c r="N320" s="252"/>
      <c r="O320" s="252"/>
      <c r="P320" s="252"/>
      <c r="Q320" s="252"/>
      <c r="R320" s="252"/>
      <c r="S320" s="252"/>
      <c r="T320" s="25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4" t="s">
        <v>199</v>
      </c>
      <c r="AU320" s="254" t="s">
        <v>81</v>
      </c>
      <c r="AV320" s="14" t="s">
        <v>81</v>
      </c>
      <c r="AW320" s="14" t="s">
        <v>33</v>
      </c>
      <c r="AX320" s="14" t="s">
        <v>72</v>
      </c>
      <c r="AY320" s="254" t="s">
        <v>187</v>
      </c>
    </row>
    <row r="321" s="15" customFormat="1">
      <c r="A321" s="15"/>
      <c r="B321" s="255"/>
      <c r="C321" s="256"/>
      <c r="D321" s="235" t="s">
        <v>199</v>
      </c>
      <c r="E321" s="257" t="s">
        <v>19</v>
      </c>
      <c r="F321" s="258" t="s">
        <v>210</v>
      </c>
      <c r="G321" s="256"/>
      <c r="H321" s="259">
        <v>3</v>
      </c>
      <c r="I321" s="260"/>
      <c r="J321" s="256"/>
      <c r="K321" s="256"/>
      <c r="L321" s="261"/>
      <c r="M321" s="262"/>
      <c r="N321" s="263"/>
      <c r="O321" s="263"/>
      <c r="P321" s="263"/>
      <c r="Q321" s="263"/>
      <c r="R321" s="263"/>
      <c r="S321" s="263"/>
      <c r="T321" s="264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5" t="s">
        <v>199</v>
      </c>
      <c r="AU321" s="265" t="s">
        <v>81</v>
      </c>
      <c r="AV321" s="15" t="s">
        <v>195</v>
      </c>
      <c r="AW321" s="15" t="s">
        <v>33</v>
      </c>
      <c r="AX321" s="15" t="s">
        <v>79</v>
      </c>
      <c r="AY321" s="265" t="s">
        <v>187</v>
      </c>
    </row>
    <row r="322" s="2" customFormat="1" ht="24.15" customHeight="1">
      <c r="A322" s="41"/>
      <c r="B322" s="42"/>
      <c r="C322" s="215" t="s">
        <v>747</v>
      </c>
      <c r="D322" s="215" t="s">
        <v>190</v>
      </c>
      <c r="E322" s="216" t="s">
        <v>1431</v>
      </c>
      <c r="F322" s="217" t="s">
        <v>1432</v>
      </c>
      <c r="G322" s="218" t="s">
        <v>233</v>
      </c>
      <c r="H322" s="219">
        <v>0.11700000000000001</v>
      </c>
      <c r="I322" s="220"/>
      <c r="J322" s="221">
        <f>ROUND(I322*H322,2)</f>
        <v>0</v>
      </c>
      <c r="K322" s="217" t="s">
        <v>194</v>
      </c>
      <c r="L322" s="47"/>
      <c r="M322" s="222" t="s">
        <v>19</v>
      </c>
      <c r="N322" s="223" t="s">
        <v>43</v>
      </c>
      <c r="O322" s="87"/>
      <c r="P322" s="224">
        <f>O322*H322</f>
        <v>0</v>
      </c>
      <c r="Q322" s="224">
        <v>0</v>
      </c>
      <c r="R322" s="224">
        <f>Q322*H322</f>
        <v>0</v>
      </c>
      <c r="S322" s="224">
        <v>0</v>
      </c>
      <c r="T322" s="225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6" t="s">
        <v>265</v>
      </c>
      <c r="AT322" s="226" t="s">
        <v>190</v>
      </c>
      <c r="AU322" s="226" t="s">
        <v>81</v>
      </c>
      <c r="AY322" s="20" t="s">
        <v>187</v>
      </c>
      <c r="BE322" s="227">
        <f>IF(N322="základní",J322,0)</f>
        <v>0</v>
      </c>
      <c r="BF322" s="227">
        <f>IF(N322="snížená",J322,0)</f>
        <v>0</v>
      </c>
      <c r="BG322" s="227">
        <f>IF(N322="zákl. přenesená",J322,0)</f>
        <v>0</v>
      </c>
      <c r="BH322" s="227">
        <f>IF(N322="sníž. přenesená",J322,0)</f>
        <v>0</v>
      </c>
      <c r="BI322" s="227">
        <f>IF(N322="nulová",J322,0)</f>
        <v>0</v>
      </c>
      <c r="BJ322" s="20" t="s">
        <v>79</v>
      </c>
      <c r="BK322" s="227">
        <f>ROUND(I322*H322,2)</f>
        <v>0</v>
      </c>
      <c r="BL322" s="20" t="s">
        <v>265</v>
      </c>
      <c r="BM322" s="226" t="s">
        <v>1504</v>
      </c>
    </row>
    <row r="323" s="2" customFormat="1">
      <c r="A323" s="41"/>
      <c r="B323" s="42"/>
      <c r="C323" s="43"/>
      <c r="D323" s="228" t="s">
        <v>197</v>
      </c>
      <c r="E323" s="43"/>
      <c r="F323" s="229" t="s">
        <v>1434</v>
      </c>
      <c r="G323" s="43"/>
      <c r="H323" s="43"/>
      <c r="I323" s="230"/>
      <c r="J323" s="43"/>
      <c r="K323" s="43"/>
      <c r="L323" s="47"/>
      <c r="M323" s="231"/>
      <c r="N323" s="232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197</v>
      </c>
      <c r="AU323" s="20" t="s">
        <v>81</v>
      </c>
    </row>
    <row r="324" s="12" customFormat="1" ht="22.8" customHeight="1">
      <c r="A324" s="12"/>
      <c r="B324" s="199"/>
      <c r="C324" s="200"/>
      <c r="D324" s="201" t="s">
        <v>71</v>
      </c>
      <c r="E324" s="213" t="s">
        <v>847</v>
      </c>
      <c r="F324" s="213" t="s">
        <v>848</v>
      </c>
      <c r="G324" s="200"/>
      <c r="H324" s="200"/>
      <c r="I324" s="203"/>
      <c r="J324" s="214">
        <f>BK324</f>
        <v>0</v>
      </c>
      <c r="K324" s="200"/>
      <c r="L324" s="205"/>
      <c r="M324" s="206"/>
      <c r="N324" s="207"/>
      <c r="O324" s="207"/>
      <c r="P324" s="208">
        <f>SUM(P325:P590)</f>
        <v>0</v>
      </c>
      <c r="Q324" s="207"/>
      <c r="R324" s="208">
        <f>SUM(R325:R590)</f>
        <v>0.05233576165</v>
      </c>
      <c r="S324" s="207"/>
      <c r="T324" s="209">
        <f>SUM(T325:T590)</f>
        <v>0.00152355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10" t="s">
        <v>81</v>
      </c>
      <c r="AT324" s="211" t="s">
        <v>71</v>
      </c>
      <c r="AU324" s="211" t="s">
        <v>79</v>
      </c>
      <c r="AY324" s="210" t="s">
        <v>187</v>
      </c>
      <c r="BK324" s="212">
        <f>SUM(BK325:BK590)</f>
        <v>0</v>
      </c>
    </row>
    <row r="325" s="2" customFormat="1" ht="16.5" customHeight="1">
      <c r="A325" s="41"/>
      <c r="B325" s="42"/>
      <c r="C325" s="215" t="s">
        <v>751</v>
      </c>
      <c r="D325" s="215" t="s">
        <v>190</v>
      </c>
      <c r="E325" s="216" t="s">
        <v>850</v>
      </c>
      <c r="F325" s="217" t="s">
        <v>851</v>
      </c>
      <c r="G325" s="218" t="s">
        <v>193</v>
      </c>
      <c r="H325" s="219">
        <v>38.215000000000003</v>
      </c>
      <c r="I325" s="220"/>
      <c r="J325" s="221">
        <f>ROUND(I325*H325,2)</f>
        <v>0</v>
      </c>
      <c r="K325" s="217" t="s">
        <v>194</v>
      </c>
      <c r="L325" s="47"/>
      <c r="M325" s="222" t="s">
        <v>19</v>
      </c>
      <c r="N325" s="223" t="s">
        <v>43</v>
      </c>
      <c r="O325" s="87"/>
      <c r="P325" s="224">
        <f>O325*H325</f>
        <v>0</v>
      </c>
      <c r="Q325" s="224">
        <v>0</v>
      </c>
      <c r="R325" s="224">
        <f>Q325*H325</f>
        <v>0</v>
      </c>
      <c r="S325" s="224">
        <v>3.0000000000000001E-05</v>
      </c>
      <c r="T325" s="225">
        <f>S325*H325</f>
        <v>0.00114645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6" t="s">
        <v>265</v>
      </c>
      <c r="AT325" s="226" t="s">
        <v>190</v>
      </c>
      <c r="AU325" s="226" t="s">
        <v>81</v>
      </c>
      <c r="AY325" s="20" t="s">
        <v>187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20" t="s">
        <v>79</v>
      </c>
      <c r="BK325" s="227">
        <f>ROUND(I325*H325,2)</f>
        <v>0</v>
      </c>
      <c r="BL325" s="20" t="s">
        <v>265</v>
      </c>
      <c r="BM325" s="226" t="s">
        <v>1505</v>
      </c>
    </row>
    <row r="326" s="2" customFormat="1">
      <c r="A326" s="41"/>
      <c r="B326" s="42"/>
      <c r="C326" s="43"/>
      <c r="D326" s="228" t="s">
        <v>197</v>
      </c>
      <c r="E326" s="43"/>
      <c r="F326" s="229" t="s">
        <v>853</v>
      </c>
      <c r="G326" s="43"/>
      <c r="H326" s="43"/>
      <c r="I326" s="230"/>
      <c r="J326" s="43"/>
      <c r="K326" s="43"/>
      <c r="L326" s="47"/>
      <c r="M326" s="231"/>
      <c r="N326" s="232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197</v>
      </c>
      <c r="AU326" s="20" t="s">
        <v>81</v>
      </c>
    </row>
    <row r="327" s="13" customFormat="1">
      <c r="A327" s="13"/>
      <c r="B327" s="233"/>
      <c r="C327" s="234"/>
      <c r="D327" s="235" t="s">
        <v>199</v>
      </c>
      <c r="E327" s="236" t="s">
        <v>19</v>
      </c>
      <c r="F327" s="237" t="s">
        <v>1506</v>
      </c>
      <c r="G327" s="234"/>
      <c r="H327" s="236" t="s">
        <v>19</v>
      </c>
      <c r="I327" s="238"/>
      <c r="J327" s="234"/>
      <c r="K327" s="234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199</v>
      </c>
      <c r="AU327" s="243" t="s">
        <v>81</v>
      </c>
      <c r="AV327" s="13" t="s">
        <v>79</v>
      </c>
      <c r="AW327" s="13" t="s">
        <v>33</v>
      </c>
      <c r="AX327" s="13" t="s">
        <v>72</v>
      </c>
      <c r="AY327" s="243" t="s">
        <v>187</v>
      </c>
    </row>
    <row r="328" s="13" customFormat="1">
      <c r="A328" s="13"/>
      <c r="B328" s="233"/>
      <c r="C328" s="234"/>
      <c r="D328" s="235" t="s">
        <v>199</v>
      </c>
      <c r="E328" s="236" t="s">
        <v>19</v>
      </c>
      <c r="F328" s="237" t="s">
        <v>543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199</v>
      </c>
      <c r="AU328" s="243" t="s">
        <v>81</v>
      </c>
      <c r="AV328" s="13" t="s">
        <v>79</v>
      </c>
      <c r="AW328" s="13" t="s">
        <v>33</v>
      </c>
      <c r="AX328" s="13" t="s">
        <v>72</v>
      </c>
      <c r="AY328" s="243" t="s">
        <v>187</v>
      </c>
    </row>
    <row r="329" s="13" customFormat="1">
      <c r="A329" s="13"/>
      <c r="B329" s="233"/>
      <c r="C329" s="234"/>
      <c r="D329" s="235" t="s">
        <v>199</v>
      </c>
      <c r="E329" s="236" t="s">
        <v>19</v>
      </c>
      <c r="F329" s="237" t="s">
        <v>855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199</v>
      </c>
      <c r="AU329" s="243" t="s">
        <v>81</v>
      </c>
      <c r="AV329" s="13" t="s">
        <v>79</v>
      </c>
      <c r="AW329" s="13" t="s">
        <v>33</v>
      </c>
      <c r="AX329" s="13" t="s">
        <v>72</v>
      </c>
      <c r="AY329" s="243" t="s">
        <v>187</v>
      </c>
    </row>
    <row r="330" s="13" customFormat="1">
      <c r="A330" s="13"/>
      <c r="B330" s="233"/>
      <c r="C330" s="234"/>
      <c r="D330" s="235" t="s">
        <v>199</v>
      </c>
      <c r="E330" s="236" t="s">
        <v>19</v>
      </c>
      <c r="F330" s="237" t="s">
        <v>856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199</v>
      </c>
      <c r="AU330" s="243" t="s">
        <v>81</v>
      </c>
      <c r="AV330" s="13" t="s">
        <v>79</v>
      </c>
      <c r="AW330" s="13" t="s">
        <v>33</v>
      </c>
      <c r="AX330" s="13" t="s">
        <v>72</v>
      </c>
      <c r="AY330" s="243" t="s">
        <v>187</v>
      </c>
    </row>
    <row r="331" s="14" customFormat="1">
      <c r="A331" s="14"/>
      <c r="B331" s="244"/>
      <c r="C331" s="245"/>
      <c r="D331" s="235" t="s">
        <v>199</v>
      </c>
      <c r="E331" s="246" t="s">
        <v>19</v>
      </c>
      <c r="F331" s="247" t="s">
        <v>1097</v>
      </c>
      <c r="G331" s="245"/>
      <c r="H331" s="248">
        <v>6.9749999999999996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199</v>
      </c>
      <c r="AU331" s="254" t="s">
        <v>81</v>
      </c>
      <c r="AV331" s="14" t="s">
        <v>81</v>
      </c>
      <c r="AW331" s="14" t="s">
        <v>33</v>
      </c>
      <c r="AX331" s="14" t="s">
        <v>72</v>
      </c>
      <c r="AY331" s="254" t="s">
        <v>187</v>
      </c>
    </row>
    <row r="332" s="13" customFormat="1">
      <c r="A332" s="13"/>
      <c r="B332" s="233"/>
      <c r="C332" s="234"/>
      <c r="D332" s="235" t="s">
        <v>199</v>
      </c>
      <c r="E332" s="236" t="s">
        <v>19</v>
      </c>
      <c r="F332" s="237" t="s">
        <v>1507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199</v>
      </c>
      <c r="AU332" s="243" t="s">
        <v>81</v>
      </c>
      <c r="AV332" s="13" t="s">
        <v>79</v>
      </c>
      <c r="AW332" s="13" t="s">
        <v>33</v>
      </c>
      <c r="AX332" s="13" t="s">
        <v>72</v>
      </c>
      <c r="AY332" s="243" t="s">
        <v>187</v>
      </c>
    </row>
    <row r="333" s="13" customFormat="1">
      <c r="A333" s="13"/>
      <c r="B333" s="233"/>
      <c r="C333" s="234"/>
      <c r="D333" s="235" t="s">
        <v>199</v>
      </c>
      <c r="E333" s="236" t="s">
        <v>19</v>
      </c>
      <c r="F333" s="237" t="s">
        <v>543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199</v>
      </c>
      <c r="AU333" s="243" t="s">
        <v>81</v>
      </c>
      <c r="AV333" s="13" t="s">
        <v>79</v>
      </c>
      <c r="AW333" s="13" t="s">
        <v>33</v>
      </c>
      <c r="AX333" s="13" t="s">
        <v>72</v>
      </c>
      <c r="AY333" s="243" t="s">
        <v>187</v>
      </c>
    </row>
    <row r="334" s="13" customFormat="1">
      <c r="A334" s="13"/>
      <c r="B334" s="233"/>
      <c r="C334" s="234"/>
      <c r="D334" s="235" t="s">
        <v>199</v>
      </c>
      <c r="E334" s="236" t="s">
        <v>19</v>
      </c>
      <c r="F334" s="237" t="s">
        <v>855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199</v>
      </c>
      <c r="AU334" s="243" t="s">
        <v>81</v>
      </c>
      <c r="AV334" s="13" t="s">
        <v>79</v>
      </c>
      <c r="AW334" s="13" t="s">
        <v>33</v>
      </c>
      <c r="AX334" s="13" t="s">
        <v>72</v>
      </c>
      <c r="AY334" s="243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856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4" customFormat="1">
      <c r="A336" s="14"/>
      <c r="B336" s="244"/>
      <c r="C336" s="245"/>
      <c r="D336" s="235" t="s">
        <v>199</v>
      </c>
      <c r="E336" s="246" t="s">
        <v>19</v>
      </c>
      <c r="F336" s="247" t="s">
        <v>606</v>
      </c>
      <c r="G336" s="245"/>
      <c r="H336" s="248">
        <v>9.0739999999999998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199</v>
      </c>
      <c r="AU336" s="254" t="s">
        <v>81</v>
      </c>
      <c r="AV336" s="14" t="s">
        <v>81</v>
      </c>
      <c r="AW336" s="14" t="s">
        <v>33</v>
      </c>
      <c r="AX336" s="14" t="s">
        <v>72</v>
      </c>
      <c r="AY336" s="254" t="s">
        <v>187</v>
      </c>
    </row>
    <row r="337" s="13" customFormat="1">
      <c r="A337" s="13"/>
      <c r="B337" s="233"/>
      <c r="C337" s="234"/>
      <c r="D337" s="235" t="s">
        <v>199</v>
      </c>
      <c r="E337" s="236" t="s">
        <v>19</v>
      </c>
      <c r="F337" s="237" t="s">
        <v>1508</v>
      </c>
      <c r="G337" s="234"/>
      <c r="H337" s="236" t="s">
        <v>19</v>
      </c>
      <c r="I337" s="238"/>
      <c r="J337" s="234"/>
      <c r="K337" s="234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199</v>
      </c>
      <c r="AU337" s="243" t="s">
        <v>81</v>
      </c>
      <c r="AV337" s="13" t="s">
        <v>79</v>
      </c>
      <c r="AW337" s="13" t="s">
        <v>33</v>
      </c>
      <c r="AX337" s="13" t="s">
        <v>72</v>
      </c>
      <c r="AY337" s="243" t="s">
        <v>187</v>
      </c>
    </row>
    <row r="338" s="13" customFormat="1">
      <c r="A338" s="13"/>
      <c r="B338" s="233"/>
      <c r="C338" s="234"/>
      <c r="D338" s="235" t="s">
        <v>199</v>
      </c>
      <c r="E338" s="236" t="s">
        <v>19</v>
      </c>
      <c r="F338" s="237" t="s">
        <v>545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199</v>
      </c>
      <c r="AU338" s="243" t="s">
        <v>81</v>
      </c>
      <c r="AV338" s="13" t="s">
        <v>79</v>
      </c>
      <c r="AW338" s="13" t="s">
        <v>33</v>
      </c>
      <c r="AX338" s="13" t="s">
        <v>72</v>
      </c>
      <c r="AY338" s="243" t="s">
        <v>187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855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3" customFormat="1">
      <c r="A340" s="13"/>
      <c r="B340" s="233"/>
      <c r="C340" s="234"/>
      <c r="D340" s="235" t="s">
        <v>199</v>
      </c>
      <c r="E340" s="236" t="s">
        <v>19</v>
      </c>
      <c r="F340" s="237" t="s">
        <v>856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199</v>
      </c>
      <c r="AU340" s="243" t="s">
        <v>81</v>
      </c>
      <c r="AV340" s="13" t="s">
        <v>79</v>
      </c>
      <c r="AW340" s="13" t="s">
        <v>33</v>
      </c>
      <c r="AX340" s="13" t="s">
        <v>72</v>
      </c>
      <c r="AY340" s="243" t="s">
        <v>187</v>
      </c>
    </row>
    <row r="341" s="14" customFormat="1">
      <c r="A341" s="14"/>
      <c r="B341" s="244"/>
      <c r="C341" s="245"/>
      <c r="D341" s="235" t="s">
        <v>199</v>
      </c>
      <c r="E341" s="246" t="s">
        <v>19</v>
      </c>
      <c r="F341" s="247" t="s">
        <v>950</v>
      </c>
      <c r="G341" s="245"/>
      <c r="H341" s="248">
        <v>1.7250000000000001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199</v>
      </c>
      <c r="AU341" s="254" t="s">
        <v>81</v>
      </c>
      <c r="AV341" s="14" t="s">
        <v>81</v>
      </c>
      <c r="AW341" s="14" t="s">
        <v>33</v>
      </c>
      <c r="AX341" s="14" t="s">
        <v>72</v>
      </c>
      <c r="AY341" s="254" t="s">
        <v>187</v>
      </c>
    </row>
    <row r="342" s="13" customFormat="1">
      <c r="A342" s="13"/>
      <c r="B342" s="233"/>
      <c r="C342" s="234"/>
      <c r="D342" s="235" t="s">
        <v>199</v>
      </c>
      <c r="E342" s="236" t="s">
        <v>19</v>
      </c>
      <c r="F342" s="237" t="s">
        <v>1509</v>
      </c>
      <c r="G342" s="234"/>
      <c r="H342" s="236" t="s">
        <v>19</v>
      </c>
      <c r="I342" s="238"/>
      <c r="J342" s="234"/>
      <c r="K342" s="234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199</v>
      </c>
      <c r="AU342" s="243" t="s">
        <v>81</v>
      </c>
      <c r="AV342" s="13" t="s">
        <v>79</v>
      </c>
      <c r="AW342" s="13" t="s">
        <v>33</v>
      </c>
      <c r="AX342" s="13" t="s">
        <v>72</v>
      </c>
      <c r="AY342" s="243" t="s">
        <v>187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547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3" customFormat="1">
      <c r="A344" s="13"/>
      <c r="B344" s="233"/>
      <c r="C344" s="234"/>
      <c r="D344" s="235" t="s">
        <v>199</v>
      </c>
      <c r="E344" s="236" t="s">
        <v>19</v>
      </c>
      <c r="F344" s="237" t="s">
        <v>855</v>
      </c>
      <c r="G344" s="234"/>
      <c r="H344" s="236" t="s">
        <v>19</v>
      </c>
      <c r="I344" s="238"/>
      <c r="J344" s="234"/>
      <c r="K344" s="234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199</v>
      </c>
      <c r="AU344" s="243" t="s">
        <v>81</v>
      </c>
      <c r="AV344" s="13" t="s">
        <v>79</v>
      </c>
      <c r="AW344" s="13" t="s">
        <v>33</v>
      </c>
      <c r="AX344" s="13" t="s">
        <v>72</v>
      </c>
      <c r="AY344" s="243" t="s">
        <v>187</v>
      </c>
    </row>
    <row r="345" s="13" customFormat="1">
      <c r="A345" s="13"/>
      <c r="B345" s="233"/>
      <c r="C345" s="234"/>
      <c r="D345" s="235" t="s">
        <v>199</v>
      </c>
      <c r="E345" s="236" t="s">
        <v>19</v>
      </c>
      <c r="F345" s="237" t="s">
        <v>856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199</v>
      </c>
      <c r="AU345" s="243" t="s">
        <v>81</v>
      </c>
      <c r="AV345" s="13" t="s">
        <v>79</v>
      </c>
      <c r="AW345" s="13" t="s">
        <v>33</v>
      </c>
      <c r="AX345" s="13" t="s">
        <v>72</v>
      </c>
      <c r="AY345" s="243" t="s">
        <v>187</v>
      </c>
    </row>
    <row r="346" s="14" customFormat="1">
      <c r="A346" s="14"/>
      <c r="B346" s="244"/>
      <c r="C346" s="245"/>
      <c r="D346" s="235" t="s">
        <v>199</v>
      </c>
      <c r="E346" s="246" t="s">
        <v>19</v>
      </c>
      <c r="F346" s="247" t="s">
        <v>1135</v>
      </c>
      <c r="G346" s="245"/>
      <c r="H346" s="248">
        <v>8.9700000000000006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199</v>
      </c>
      <c r="AU346" s="254" t="s">
        <v>81</v>
      </c>
      <c r="AV346" s="14" t="s">
        <v>81</v>
      </c>
      <c r="AW346" s="14" t="s">
        <v>33</v>
      </c>
      <c r="AX346" s="14" t="s">
        <v>72</v>
      </c>
      <c r="AY346" s="254" t="s">
        <v>187</v>
      </c>
    </row>
    <row r="347" s="13" customFormat="1">
      <c r="A347" s="13"/>
      <c r="B347" s="233"/>
      <c r="C347" s="234"/>
      <c r="D347" s="235" t="s">
        <v>199</v>
      </c>
      <c r="E347" s="236" t="s">
        <v>19</v>
      </c>
      <c r="F347" s="237" t="s">
        <v>1510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199</v>
      </c>
      <c r="AU347" s="243" t="s">
        <v>81</v>
      </c>
      <c r="AV347" s="13" t="s">
        <v>79</v>
      </c>
      <c r="AW347" s="13" t="s">
        <v>33</v>
      </c>
      <c r="AX347" s="13" t="s">
        <v>72</v>
      </c>
      <c r="AY347" s="243" t="s">
        <v>187</v>
      </c>
    </row>
    <row r="348" s="13" customFormat="1">
      <c r="A348" s="13"/>
      <c r="B348" s="233"/>
      <c r="C348" s="234"/>
      <c r="D348" s="235" t="s">
        <v>199</v>
      </c>
      <c r="E348" s="236" t="s">
        <v>19</v>
      </c>
      <c r="F348" s="237" t="s">
        <v>547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199</v>
      </c>
      <c r="AU348" s="243" t="s">
        <v>81</v>
      </c>
      <c r="AV348" s="13" t="s">
        <v>79</v>
      </c>
      <c r="AW348" s="13" t="s">
        <v>33</v>
      </c>
      <c r="AX348" s="13" t="s">
        <v>72</v>
      </c>
      <c r="AY348" s="243" t="s">
        <v>187</v>
      </c>
    </row>
    <row r="349" s="13" customFormat="1">
      <c r="A349" s="13"/>
      <c r="B349" s="233"/>
      <c r="C349" s="234"/>
      <c r="D349" s="235" t="s">
        <v>199</v>
      </c>
      <c r="E349" s="236" t="s">
        <v>19</v>
      </c>
      <c r="F349" s="237" t="s">
        <v>855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199</v>
      </c>
      <c r="AU349" s="243" t="s">
        <v>81</v>
      </c>
      <c r="AV349" s="13" t="s">
        <v>79</v>
      </c>
      <c r="AW349" s="13" t="s">
        <v>33</v>
      </c>
      <c r="AX349" s="13" t="s">
        <v>72</v>
      </c>
      <c r="AY349" s="243" t="s">
        <v>187</v>
      </c>
    </row>
    <row r="350" s="13" customFormat="1">
      <c r="A350" s="13"/>
      <c r="B350" s="233"/>
      <c r="C350" s="234"/>
      <c r="D350" s="235" t="s">
        <v>199</v>
      </c>
      <c r="E350" s="236" t="s">
        <v>19</v>
      </c>
      <c r="F350" s="237" t="s">
        <v>856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199</v>
      </c>
      <c r="AU350" s="243" t="s">
        <v>81</v>
      </c>
      <c r="AV350" s="13" t="s">
        <v>79</v>
      </c>
      <c r="AW350" s="13" t="s">
        <v>33</v>
      </c>
      <c r="AX350" s="13" t="s">
        <v>72</v>
      </c>
      <c r="AY350" s="243" t="s">
        <v>187</v>
      </c>
    </row>
    <row r="351" s="14" customFormat="1">
      <c r="A351" s="14"/>
      <c r="B351" s="244"/>
      <c r="C351" s="245"/>
      <c r="D351" s="235" t="s">
        <v>199</v>
      </c>
      <c r="E351" s="246" t="s">
        <v>19</v>
      </c>
      <c r="F351" s="247" t="s">
        <v>1137</v>
      </c>
      <c r="G351" s="245"/>
      <c r="H351" s="248">
        <v>11.471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199</v>
      </c>
      <c r="AU351" s="254" t="s">
        <v>81</v>
      </c>
      <c r="AV351" s="14" t="s">
        <v>81</v>
      </c>
      <c r="AW351" s="14" t="s">
        <v>33</v>
      </c>
      <c r="AX351" s="14" t="s">
        <v>72</v>
      </c>
      <c r="AY351" s="254" t="s">
        <v>187</v>
      </c>
    </row>
    <row r="352" s="15" customFormat="1">
      <c r="A352" s="15"/>
      <c r="B352" s="255"/>
      <c r="C352" s="256"/>
      <c r="D352" s="235" t="s">
        <v>199</v>
      </c>
      <c r="E352" s="257" t="s">
        <v>19</v>
      </c>
      <c r="F352" s="258" t="s">
        <v>210</v>
      </c>
      <c r="G352" s="256"/>
      <c r="H352" s="259">
        <v>38.215000000000003</v>
      </c>
      <c r="I352" s="260"/>
      <c r="J352" s="256"/>
      <c r="K352" s="256"/>
      <c r="L352" s="261"/>
      <c r="M352" s="262"/>
      <c r="N352" s="263"/>
      <c r="O352" s="263"/>
      <c r="P352" s="263"/>
      <c r="Q352" s="263"/>
      <c r="R352" s="263"/>
      <c r="S352" s="263"/>
      <c r="T352" s="264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5" t="s">
        <v>199</v>
      </c>
      <c r="AU352" s="265" t="s">
        <v>81</v>
      </c>
      <c r="AV352" s="15" t="s">
        <v>195</v>
      </c>
      <c r="AW352" s="15" t="s">
        <v>33</v>
      </c>
      <c r="AX352" s="15" t="s">
        <v>79</v>
      </c>
      <c r="AY352" s="265" t="s">
        <v>187</v>
      </c>
    </row>
    <row r="353" s="2" customFormat="1" ht="16.5" customHeight="1">
      <c r="A353" s="41"/>
      <c r="B353" s="42"/>
      <c r="C353" s="269" t="s">
        <v>761</v>
      </c>
      <c r="D353" s="269" t="s">
        <v>648</v>
      </c>
      <c r="E353" s="270" t="s">
        <v>863</v>
      </c>
      <c r="F353" s="271" t="s">
        <v>864</v>
      </c>
      <c r="G353" s="272" t="s">
        <v>193</v>
      </c>
      <c r="H353" s="273">
        <v>42.036999999999999</v>
      </c>
      <c r="I353" s="274"/>
      <c r="J353" s="275">
        <f>ROUND(I353*H353,2)</f>
        <v>0</v>
      </c>
      <c r="K353" s="271" t="s">
        <v>194</v>
      </c>
      <c r="L353" s="276"/>
      <c r="M353" s="277" t="s">
        <v>19</v>
      </c>
      <c r="N353" s="278" t="s">
        <v>43</v>
      </c>
      <c r="O353" s="87"/>
      <c r="P353" s="224">
        <f>O353*H353</f>
        <v>0</v>
      </c>
      <c r="Q353" s="224">
        <v>2.0000000000000002E-05</v>
      </c>
      <c r="R353" s="224">
        <f>Q353*H353</f>
        <v>0.00084074000000000009</v>
      </c>
      <c r="S353" s="224">
        <v>0</v>
      </c>
      <c r="T353" s="225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6" t="s">
        <v>745</v>
      </c>
      <c r="AT353" s="226" t="s">
        <v>648</v>
      </c>
      <c r="AU353" s="226" t="s">
        <v>81</v>
      </c>
      <c r="AY353" s="20" t="s">
        <v>187</v>
      </c>
      <c r="BE353" s="227">
        <f>IF(N353="základní",J353,0)</f>
        <v>0</v>
      </c>
      <c r="BF353" s="227">
        <f>IF(N353="snížená",J353,0)</f>
        <v>0</v>
      </c>
      <c r="BG353" s="227">
        <f>IF(N353="zákl. přenesená",J353,0)</f>
        <v>0</v>
      </c>
      <c r="BH353" s="227">
        <f>IF(N353="sníž. přenesená",J353,0)</f>
        <v>0</v>
      </c>
      <c r="BI353" s="227">
        <f>IF(N353="nulová",J353,0)</f>
        <v>0</v>
      </c>
      <c r="BJ353" s="20" t="s">
        <v>79</v>
      </c>
      <c r="BK353" s="227">
        <f>ROUND(I353*H353,2)</f>
        <v>0</v>
      </c>
      <c r="BL353" s="20" t="s">
        <v>265</v>
      </c>
      <c r="BM353" s="226" t="s">
        <v>1511</v>
      </c>
    </row>
    <row r="354" s="13" customFormat="1">
      <c r="A354" s="13"/>
      <c r="B354" s="233"/>
      <c r="C354" s="234"/>
      <c r="D354" s="235" t="s">
        <v>199</v>
      </c>
      <c r="E354" s="236" t="s">
        <v>19</v>
      </c>
      <c r="F354" s="237" t="s">
        <v>1506</v>
      </c>
      <c r="G354" s="234"/>
      <c r="H354" s="236" t="s">
        <v>19</v>
      </c>
      <c r="I354" s="238"/>
      <c r="J354" s="234"/>
      <c r="K354" s="234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199</v>
      </c>
      <c r="AU354" s="243" t="s">
        <v>81</v>
      </c>
      <c r="AV354" s="13" t="s">
        <v>79</v>
      </c>
      <c r="AW354" s="13" t="s">
        <v>33</v>
      </c>
      <c r="AX354" s="13" t="s">
        <v>72</v>
      </c>
      <c r="AY354" s="243" t="s">
        <v>187</v>
      </c>
    </row>
    <row r="355" s="13" customFormat="1">
      <c r="A355" s="13"/>
      <c r="B355" s="233"/>
      <c r="C355" s="234"/>
      <c r="D355" s="235" t="s">
        <v>199</v>
      </c>
      <c r="E355" s="236" t="s">
        <v>19</v>
      </c>
      <c r="F355" s="237" t="s">
        <v>543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199</v>
      </c>
      <c r="AU355" s="243" t="s">
        <v>81</v>
      </c>
      <c r="AV355" s="13" t="s">
        <v>79</v>
      </c>
      <c r="AW355" s="13" t="s">
        <v>33</v>
      </c>
      <c r="AX355" s="13" t="s">
        <v>72</v>
      </c>
      <c r="AY355" s="243" t="s">
        <v>187</v>
      </c>
    </row>
    <row r="356" s="13" customFormat="1">
      <c r="A356" s="13"/>
      <c r="B356" s="233"/>
      <c r="C356" s="234"/>
      <c r="D356" s="235" t="s">
        <v>199</v>
      </c>
      <c r="E356" s="236" t="s">
        <v>19</v>
      </c>
      <c r="F356" s="237" t="s">
        <v>855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199</v>
      </c>
      <c r="AU356" s="243" t="s">
        <v>81</v>
      </c>
      <c r="AV356" s="13" t="s">
        <v>79</v>
      </c>
      <c r="AW356" s="13" t="s">
        <v>33</v>
      </c>
      <c r="AX356" s="13" t="s">
        <v>72</v>
      </c>
      <c r="AY356" s="243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856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4" customFormat="1">
      <c r="A358" s="14"/>
      <c r="B358" s="244"/>
      <c r="C358" s="245"/>
      <c r="D358" s="235" t="s">
        <v>199</v>
      </c>
      <c r="E358" s="246" t="s">
        <v>19</v>
      </c>
      <c r="F358" s="247" t="s">
        <v>1097</v>
      </c>
      <c r="G358" s="245"/>
      <c r="H358" s="248">
        <v>6.9749999999999996</v>
      </c>
      <c r="I358" s="249"/>
      <c r="J358" s="245"/>
      <c r="K358" s="245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199</v>
      </c>
      <c r="AU358" s="254" t="s">
        <v>81</v>
      </c>
      <c r="AV358" s="14" t="s">
        <v>81</v>
      </c>
      <c r="AW358" s="14" t="s">
        <v>33</v>
      </c>
      <c r="AX358" s="14" t="s">
        <v>72</v>
      </c>
      <c r="AY358" s="254" t="s">
        <v>187</v>
      </c>
    </row>
    <row r="359" s="13" customFormat="1">
      <c r="A359" s="13"/>
      <c r="B359" s="233"/>
      <c r="C359" s="234"/>
      <c r="D359" s="235" t="s">
        <v>199</v>
      </c>
      <c r="E359" s="236" t="s">
        <v>19</v>
      </c>
      <c r="F359" s="237" t="s">
        <v>1507</v>
      </c>
      <c r="G359" s="234"/>
      <c r="H359" s="236" t="s">
        <v>19</v>
      </c>
      <c r="I359" s="238"/>
      <c r="J359" s="234"/>
      <c r="K359" s="234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199</v>
      </c>
      <c r="AU359" s="243" t="s">
        <v>81</v>
      </c>
      <c r="AV359" s="13" t="s">
        <v>79</v>
      </c>
      <c r="AW359" s="13" t="s">
        <v>33</v>
      </c>
      <c r="AX359" s="13" t="s">
        <v>72</v>
      </c>
      <c r="AY359" s="243" t="s">
        <v>187</v>
      </c>
    </row>
    <row r="360" s="13" customFormat="1">
      <c r="A360" s="13"/>
      <c r="B360" s="233"/>
      <c r="C360" s="234"/>
      <c r="D360" s="235" t="s">
        <v>199</v>
      </c>
      <c r="E360" s="236" t="s">
        <v>19</v>
      </c>
      <c r="F360" s="237" t="s">
        <v>543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199</v>
      </c>
      <c r="AU360" s="243" t="s">
        <v>81</v>
      </c>
      <c r="AV360" s="13" t="s">
        <v>79</v>
      </c>
      <c r="AW360" s="13" t="s">
        <v>33</v>
      </c>
      <c r="AX360" s="13" t="s">
        <v>72</v>
      </c>
      <c r="AY360" s="243" t="s">
        <v>187</v>
      </c>
    </row>
    <row r="361" s="13" customFormat="1">
      <c r="A361" s="13"/>
      <c r="B361" s="233"/>
      <c r="C361" s="234"/>
      <c r="D361" s="235" t="s">
        <v>199</v>
      </c>
      <c r="E361" s="236" t="s">
        <v>19</v>
      </c>
      <c r="F361" s="237" t="s">
        <v>855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199</v>
      </c>
      <c r="AU361" s="243" t="s">
        <v>81</v>
      </c>
      <c r="AV361" s="13" t="s">
        <v>79</v>
      </c>
      <c r="AW361" s="13" t="s">
        <v>33</v>
      </c>
      <c r="AX361" s="13" t="s">
        <v>72</v>
      </c>
      <c r="AY361" s="243" t="s">
        <v>187</v>
      </c>
    </row>
    <row r="362" s="13" customFormat="1">
      <c r="A362" s="13"/>
      <c r="B362" s="233"/>
      <c r="C362" s="234"/>
      <c r="D362" s="235" t="s">
        <v>199</v>
      </c>
      <c r="E362" s="236" t="s">
        <v>19</v>
      </c>
      <c r="F362" s="237" t="s">
        <v>856</v>
      </c>
      <c r="G362" s="234"/>
      <c r="H362" s="236" t="s">
        <v>19</v>
      </c>
      <c r="I362" s="238"/>
      <c r="J362" s="234"/>
      <c r="K362" s="234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199</v>
      </c>
      <c r="AU362" s="243" t="s">
        <v>81</v>
      </c>
      <c r="AV362" s="13" t="s">
        <v>79</v>
      </c>
      <c r="AW362" s="13" t="s">
        <v>33</v>
      </c>
      <c r="AX362" s="13" t="s">
        <v>72</v>
      </c>
      <c r="AY362" s="243" t="s">
        <v>187</v>
      </c>
    </row>
    <row r="363" s="14" customFormat="1">
      <c r="A363" s="14"/>
      <c r="B363" s="244"/>
      <c r="C363" s="245"/>
      <c r="D363" s="235" t="s">
        <v>199</v>
      </c>
      <c r="E363" s="246" t="s">
        <v>19</v>
      </c>
      <c r="F363" s="247" t="s">
        <v>606</v>
      </c>
      <c r="G363" s="245"/>
      <c r="H363" s="248">
        <v>9.0739999999999998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199</v>
      </c>
      <c r="AU363" s="254" t="s">
        <v>81</v>
      </c>
      <c r="AV363" s="14" t="s">
        <v>81</v>
      </c>
      <c r="AW363" s="14" t="s">
        <v>33</v>
      </c>
      <c r="AX363" s="14" t="s">
        <v>72</v>
      </c>
      <c r="AY363" s="254" t="s">
        <v>187</v>
      </c>
    </row>
    <row r="364" s="13" customFormat="1">
      <c r="A364" s="13"/>
      <c r="B364" s="233"/>
      <c r="C364" s="234"/>
      <c r="D364" s="235" t="s">
        <v>199</v>
      </c>
      <c r="E364" s="236" t="s">
        <v>19</v>
      </c>
      <c r="F364" s="237" t="s">
        <v>1508</v>
      </c>
      <c r="G364" s="234"/>
      <c r="H364" s="236" t="s">
        <v>19</v>
      </c>
      <c r="I364" s="238"/>
      <c r="J364" s="234"/>
      <c r="K364" s="234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199</v>
      </c>
      <c r="AU364" s="243" t="s">
        <v>81</v>
      </c>
      <c r="AV364" s="13" t="s">
        <v>79</v>
      </c>
      <c r="AW364" s="13" t="s">
        <v>33</v>
      </c>
      <c r="AX364" s="13" t="s">
        <v>72</v>
      </c>
      <c r="AY364" s="243" t="s">
        <v>187</v>
      </c>
    </row>
    <row r="365" s="13" customFormat="1">
      <c r="A365" s="13"/>
      <c r="B365" s="233"/>
      <c r="C365" s="234"/>
      <c r="D365" s="235" t="s">
        <v>199</v>
      </c>
      <c r="E365" s="236" t="s">
        <v>19</v>
      </c>
      <c r="F365" s="237" t="s">
        <v>545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199</v>
      </c>
      <c r="AU365" s="243" t="s">
        <v>81</v>
      </c>
      <c r="AV365" s="13" t="s">
        <v>79</v>
      </c>
      <c r="AW365" s="13" t="s">
        <v>33</v>
      </c>
      <c r="AX365" s="13" t="s">
        <v>72</v>
      </c>
      <c r="AY365" s="243" t="s">
        <v>187</v>
      </c>
    </row>
    <row r="366" s="13" customFormat="1">
      <c r="A366" s="13"/>
      <c r="B366" s="233"/>
      <c r="C366" s="234"/>
      <c r="D366" s="235" t="s">
        <v>199</v>
      </c>
      <c r="E366" s="236" t="s">
        <v>19</v>
      </c>
      <c r="F366" s="237" t="s">
        <v>855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199</v>
      </c>
      <c r="AU366" s="243" t="s">
        <v>81</v>
      </c>
      <c r="AV366" s="13" t="s">
        <v>79</v>
      </c>
      <c r="AW366" s="13" t="s">
        <v>33</v>
      </c>
      <c r="AX366" s="13" t="s">
        <v>72</v>
      </c>
      <c r="AY366" s="243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856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4" customFormat="1">
      <c r="A368" s="14"/>
      <c r="B368" s="244"/>
      <c r="C368" s="245"/>
      <c r="D368" s="235" t="s">
        <v>199</v>
      </c>
      <c r="E368" s="246" t="s">
        <v>19</v>
      </c>
      <c r="F368" s="247" t="s">
        <v>950</v>
      </c>
      <c r="G368" s="245"/>
      <c r="H368" s="248">
        <v>1.7250000000000001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199</v>
      </c>
      <c r="AU368" s="254" t="s">
        <v>81</v>
      </c>
      <c r="AV368" s="14" t="s">
        <v>81</v>
      </c>
      <c r="AW368" s="14" t="s">
        <v>33</v>
      </c>
      <c r="AX368" s="14" t="s">
        <v>72</v>
      </c>
      <c r="AY368" s="254" t="s">
        <v>187</v>
      </c>
    </row>
    <row r="369" s="13" customFormat="1">
      <c r="A369" s="13"/>
      <c r="B369" s="233"/>
      <c r="C369" s="234"/>
      <c r="D369" s="235" t="s">
        <v>199</v>
      </c>
      <c r="E369" s="236" t="s">
        <v>19</v>
      </c>
      <c r="F369" s="237" t="s">
        <v>1509</v>
      </c>
      <c r="G369" s="234"/>
      <c r="H369" s="236" t="s">
        <v>19</v>
      </c>
      <c r="I369" s="238"/>
      <c r="J369" s="234"/>
      <c r="K369" s="234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199</v>
      </c>
      <c r="AU369" s="243" t="s">
        <v>81</v>
      </c>
      <c r="AV369" s="13" t="s">
        <v>79</v>
      </c>
      <c r="AW369" s="13" t="s">
        <v>33</v>
      </c>
      <c r="AX369" s="13" t="s">
        <v>72</v>
      </c>
      <c r="AY369" s="243" t="s">
        <v>187</v>
      </c>
    </row>
    <row r="370" s="13" customFormat="1">
      <c r="A370" s="13"/>
      <c r="B370" s="233"/>
      <c r="C370" s="234"/>
      <c r="D370" s="235" t="s">
        <v>199</v>
      </c>
      <c r="E370" s="236" t="s">
        <v>19</v>
      </c>
      <c r="F370" s="237" t="s">
        <v>547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199</v>
      </c>
      <c r="AU370" s="243" t="s">
        <v>81</v>
      </c>
      <c r="AV370" s="13" t="s">
        <v>79</v>
      </c>
      <c r="AW370" s="13" t="s">
        <v>33</v>
      </c>
      <c r="AX370" s="13" t="s">
        <v>72</v>
      </c>
      <c r="AY370" s="243" t="s">
        <v>187</v>
      </c>
    </row>
    <row r="371" s="13" customFormat="1">
      <c r="A371" s="13"/>
      <c r="B371" s="233"/>
      <c r="C371" s="234"/>
      <c r="D371" s="235" t="s">
        <v>199</v>
      </c>
      <c r="E371" s="236" t="s">
        <v>19</v>
      </c>
      <c r="F371" s="237" t="s">
        <v>855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199</v>
      </c>
      <c r="AU371" s="243" t="s">
        <v>81</v>
      </c>
      <c r="AV371" s="13" t="s">
        <v>79</v>
      </c>
      <c r="AW371" s="13" t="s">
        <v>33</v>
      </c>
      <c r="AX371" s="13" t="s">
        <v>72</v>
      </c>
      <c r="AY371" s="243" t="s">
        <v>187</v>
      </c>
    </row>
    <row r="372" s="13" customFormat="1">
      <c r="A372" s="13"/>
      <c r="B372" s="233"/>
      <c r="C372" s="234"/>
      <c r="D372" s="235" t="s">
        <v>199</v>
      </c>
      <c r="E372" s="236" t="s">
        <v>19</v>
      </c>
      <c r="F372" s="237" t="s">
        <v>856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199</v>
      </c>
      <c r="AU372" s="243" t="s">
        <v>81</v>
      </c>
      <c r="AV372" s="13" t="s">
        <v>79</v>
      </c>
      <c r="AW372" s="13" t="s">
        <v>33</v>
      </c>
      <c r="AX372" s="13" t="s">
        <v>72</v>
      </c>
      <c r="AY372" s="243" t="s">
        <v>187</v>
      </c>
    </row>
    <row r="373" s="14" customFormat="1">
      <c r="A373" s="14"/>
      <c r="B373" s="244"/>
      <c r="C373" s="245"/>
      <c r="D373" s="235" t="s">
        <v>199</v>
      </c>
      <c r="E373" s="246" t="s">
        <v>19</v>
      </c>
      <c r="F373" s="247" t="s">
        <v>1135</v>
      </c>
      <c r="G373" s="245"/>
      <c r="H373" s="248">
        <v>8.9700000000000006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199</v>
      </c>
      <c r="AU373" s="254" t="s">
        <v>81</v>
      </c>
      <c r="AV373" s="14" t="s">
        <v>81</v>
      </c>
      <c r="AW373" s="14" t="s">
        <v>33</v>
      </c>
      <c r="AX373" s="14" t="s">
        <v>72</v>
      </c>
      <c r="AY373" s="254" t="s">
        <v>187</v>
      </c>
    </row>
    <row r="374" s="13" customFormat="1">
      <c r="A374" s="13"/>
      <c r="B374" s="233"/>
      <c r="C374" s="234"/>
      <c r="D374" s="235" t="s">
        <v>199</v>
      </c>
      <c r="E374" s="236" t="s">
        <v>19</v>
      </c>
      <c r="F374" s="237" t="s">
        <v>1510</v>
      </c>
      <c r="G374" s="234"/>
      <c r="H374" s="236" t="s">
        <v>19</v>
      </c>
      <c r="I374" s="238"/>
      <c r="J374" s="234"/>
      <c r="K374" s="234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199</v>
      </c>
      <c r="AU374" s="243" t="s">
        <v>81</v>
      </c>
      <c r="AV374" s="13" t="s">
        <v>79</v>
      </c>
      <c r="AW374" s="13" t="s">
        <v>33</v>
      </c>
      <c r="AX374" s="13" t="s">
        <v>72</v>
      </c>
      <c r="AY374" s="243" t="s">
        <v>187</v>
      </c>
    </row>
    <row r="375" s="13" customFormat="1">
      <c r="A375" s="13"/>
      <c r="B375" s="233"/>
      <c r="C375" s="234"/>
      <c r="D375" s="235" t="s">
        <v>199</v>
      </c>
      <c r="E375" s="236" t="s">
        <v>19</v>
      </c>
      <c r="F375" s="237" t="s">
        <v>547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199</v>
      </c>
      <c r="AU375" s="243" t="s">
        <v>81</v>
      </c>
      <c r="AV375" s="13" t="s">
        <v>79</v>
      </c>
      <c r="AW375" s="13" t="s">
        <v>33</v>
      </c>
      <c r="AX375" s="13" t="s">
        <v>72</v>
      </c>
      <c r="AY375" s="243" t="s">
        <v>187</v>
      </c>
    </row>
    <row r="376" s="13" customFormat="1">
      <c r="A376" s="13"/>
      <c r="B376" s="233"/>
      <c r="C376" s="234"/>
      <c r="D376" s="235" t="s">
        <v>199</v>
      </c>
      <c r="E376" s="236" t="s">
        <v>19</v>
      </c>
      <c r="F376" s="237" t="s">
        <v>855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199</v>
      </c>
      <c r="AU376" s="243" t="s">
        <v>81</v>
      </c>
      <c r="AV376" s="13" t="s">
        <v>79</v>
      </c>
      <c r="AW376" s="13" t="s">
        <v>33</v>
      </c>
      <c r="AX376" s="13" t="s">
        <v>72</v>
      </c>
      <c r="AY376" s="243" t="s">
        <v>187</v>
      </c>
    </row>
    <row r="377" s="13" customFormat="1">
      <c r="A377" s="13"/>
      <c r="B377" s="233"/>
      <c r="C377" s="234"/>
      <c r="D377" s="235" t="s">
        <v>199</v>
      </c>
      <c r="E377" s="236" t="s">
        <v>19</v>
      </c>
      <c r="F377" s="237" t="s">
        <v>856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199</v>
      </c>
      <c r="AU377" s="243" t="s">
        <v>81</v>
      </c>
      <c r="AV377" s="13" t="s">
        <v>79</v>
      </c>
      <c r="AW377" s="13" t="s">
        <v>33</v>
      </c>
      <c r="AX377" s="13" t="s">
        <v>72</v>
      </c>
      <c r="AY377" s="243" t="s">
        <v>187</v>
      </c>
    </row>
    <row r="378" s="14" customFormat="1">
      <c r="A378" s="14"/>
      <c r="B378" s="244"/>
      <c r="C378" s="245"/>
      <c r="D378" s="235" t="s">
        <v>199</v>
      </c>
      <c r="E378" s="246" t="s">
        <v>19</v>
      </c>
      <c r="F378" s="247" t="s">
        <v>1137</v>
      </c>
      <c r="G378" s="245"/>
      <c r="H378" s="248">
        <v>11.471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199</v>
      </c>
      <c r="AU378" s="254" t="s">
        <v>81</v>
      </c>
      <c r="AV378" s="14" t="s">
        <v>81</v>
      </c>
      <c r="AW378" s="14" t="s">
        <v>33</v>
      </c>
      <c r="AX378" s="14" t="s">
        <v>72</v>
      </c>
      <c r="AY378" s="254" t="s">
        <v>187</v>
      </c>
    </row>
    <row r="379" s="15" customFormat="1">
      <c r="A379" s="15"/>
      <c r="B379" s="255"/>
      <c r="C379" s="256"/>
      <c r="D379" s="235" t="s">
        <v>199</v>
      </c>
      <c r="E379" s="257" t="s">
        <v>19</v>
      </c>
      <c r="F379" s="258" t="s">
        <v>210</v>
      </c>
      <c r="G379" s="256"/>
      <c r="H379" s="259">
        <v>38.215000000000003</v>
      </c>
      <c r="I379" s="260"/>
      <c r="J379" s="256"/>
      <c r="K379" s="256"/>
      <c r="L379" s="261"/>
      <c r="M379" s="262"/>
      <c r="N379" s="263"/>
      <c r="O379" s="263"/>
      <c r="P379" s="263"/>
      <c r="Q379" s="263"/>
      <c r="R379" s="263"/>
      <c r="S379" s="263"/>
      <c r="T379" s="264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5" t="s">
        <v>199</v>
      </c>
      <c r="AU379" s="265" t="s">
        <v>81</v>
      </c>
      <c r="AV379" s="15" t="s">
        <v>195</v>
      </c>
      <c r="AW379" s="15" t="s">
        <v>33</v>
      </c>
      <c r="AX379" s="15" t="s">
        <v>79</v>
      </c>
      <c r="AY379" s="265" t="s">
        <v>187</v>
      </c>
    </row>
    <row r="380" s="14" customFormat="1">
      <c r="A380" s="14"/>
      <c r="B380" s="244"/>
      <c r="C380" s="245"/>
      <c r="D380" s="235" t="s">
        <v>199</v>
      </c>
      <c r="E380" s="245"/>
      <c r="F380" s="247" t="s">
        <v>1139</v>
      </c>
      <c r="G380" s="245"/>
      <c r="H380" s="248">
        <v>42.036999999999999</v>
      </c>
      <c r="I380" s="249"/>
      <c r="J380" s="245"/>
      <c r="K380" s="245"/>
      <c r="L380" s="250"/>
      <c r="M380" s="251"/>
      <c r="N380" s="252"/>
      <c r="O380" s="252"/>
      <c r="P380" s="252"/>
      <c r="Q380" s="252"/>
      <c r="R380" s="252"/>
      <c r="S380" s="252"/>
      <c r="T380" s="25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4" t="s">
        <v>199</v>
      </c>
      <c r="AU380" s="254" t="s">
        <v>81</v>
      </c>
      <c r="AV380" s="14" t="s">
        <v>81</v>
      </c>
      <c r="AW380" s="14" t="s">
        <v>4</v>
      </c>
      <c r="AX380" s="14" t="s">
        <v>79</v>
      </c>
      <c r="AY380" s="254" t="s">
        <v>187</v>
      </c>
    </row>
    <row r="381" s="2" customFormat="1" ht="24.15" customHeight="1">
      <c r="A381" s="41"/>
      <c r="B381" s="42"/>
      <c r="C381" s="215" t="s">
        <v>7</v>
      </c>
      <c r="D381" s="215" t="s">
        <v>190</v>
      </c>
      <c r="E381" s="216" t="s">
        <v>868</v>
      </c>
      <c r="F381" s="217" t="s">
        <v>869</v>
      </c>
      <c r="G381" s="218" t="s">
        <v>193</v>
      </c>
      <c r="H381" s="219">
        <v>12.57</v>
      </c>
      <c r="I381" s="220"/>
      <c r="J381" s="221">
        <f>ROUND(I381*H381,2)</f>
        <v>0</v>
      </c>
      <c r="K381" s="217" t="s">
        <v>194</v>
      </c>
      <c r="L381" s="47"/>
      <c r="M381" s="222" t="s">
        <v>19</v>
      </c>
      <c r="N381" s="223" t="s">
        <v>43</v>
      </c>
      <c r="O381" s="87"/>
      <c r="P381" s="224">
        <f>O381*H381</f>
        <v>0</v>
      </c>
      <c r="Q381" s="224">
        <v>0</v>
      </c>
      <c r="R381" s="224">
        <f>Q381*H381</f>
        <v>0</v>
      </c>
      <c r="S381" s="224">
        <v>3.0000000000000001E-05</v>
      </c>
      <c r="T381" s="225">
        <f>S381*H381</f>
        <v>0.0003771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6" t="s">
        <v>265</v>
      </c>
      <c r="AT381" s="226" t="s">
        <v>190</v>
      </c>
      <c r="AU381" s="226" t="s">
        <v>81</v>
      </c>
      <c r="AY381" s="20" t="s">
        <v>187</v>
      </c>
      <c r="BE381" s="227">
        <f>IF(N381="základní",J381,0)</f>
        <v>0</v>
      </c>
      <c r="BF381" s="227">
        <f>IF(N381="snížená",J381,0)</f>
        <v>0</v>
      </c>
      <c r="BG381" s="227">
        <f>IF(N381="zákl. přenesená",J381,0)</f>
        <v>0</v>
      </c>
      <c r="BH381" s="227">
        <f>IF(N381="sníž. přenesená",J381,0)</f>
        <v>0</v>
      </c>
      <c r="BI381" s="227">
        <f>IF(N381="nulová",J381,0)</f>
        <v>0</v>
      </c>
      <c r="BJ381" s="20" t="s">
        <v>79</v>
      </c>
      <c r="BK381" s="227">
        <f>ROUND(I381*H381,2)</f>
        <v>0</v>
      </c>
      <c r="BL381" s="20" t="s">
        <v>265</v>
      </c>
      <c r="BM381" s="226" t="s">
        <v>1512</v>
      </c>
    </row>
    <row r="382" s="2" customFormat="1">
      <c r="A382" s="41"/>
      <c r="B382" s="42"/>
      <c r="C382" s="43"/>
      <c r="D382" s="228" t="s">
        <v>197</v>
      </c>
      <c r="E382" s="43"/>
      <c r="F382" s="229" t="s">
        <v>871</v>
      </c>
      <c r="G382" s="43"/>
      <c r="H382" s="43"/>
      <c r="I382" s="230"/>
      <c r="J382" s="43"/>
      <c r="K382" s="43"/>
      <c r="L382" s="47"/>
      <c r="M382" s="231"/>
      <c r="N382" s="232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197</v>
      </c>
      <c r="AU382" s="20" t="s">
        <v>81</v>
      </c>
    </row>
    <row r="383" s="13" customFormat="1">
      <c r="A383" s="13"/>
      <c r="B383" s="233"/>
      <c r="C383" s="234"/>
      <c r="D383" s="235" t="s">
        <v>199</v>
      </c>
      <c r="E383" s="236" t="s">
        <v>19</v>
      </c>
      <c r="F383" s="237" t="s">
        <v>1513</v>
      </c>
      <c r="G383" s="234"/>
      <c r="H383" s="236" t="s">
        <v>19</v>
      </c>
      <c r="I383" s="238"/>
      <c r="J383" s="234"/>
      <c r="K383" s="234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199</v>
      </c>
      <c r="AU383" s="243" t="s">
        <v>81</v>
      </c>
      <c r="AV383" s="13" t="s">
        <v>79</v>
      </c>
      <c r="AW383" s="13" t="s">
        <v>33</v>
      </c>
      <c r="AX383" s="13" t="s">
        <v>72</v>
      </c>
      <c r="AY383" s="243" t="s">
        <v>187</v>
      </c>
    </row>
    <row r="384" s="13" customFormat="1">
      <c r="A384" s="13"/>
      <c r="B384" s="233"/>
      <c r="C384" s="234"/>
      <c r="D384" s="235" t="s">
        <v>199</v>
      </c>
      <c r="E384" s="236" t="s">
        <v>19</v>
      </c>
      <c r="F384" s="237" t="s">
        <v>543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199</v>
      </c>
      <c r="AU384" s="243" t="s">
        <v>81</v>
      </c>
      <c r="AV384" s="13" t="s">
        <v>79</v>
      </c>
      <c r="AW384" s="13" t="s">
        <v>33</v>
      </c>
      <c r="AX384" s="13" t="s">
        <v>72</v>
      </c>
      <c r="AY384" s="243" t="s">
        <v>187</v>
      </c>
    </row>
    <row r="385" s="13" customFormat="1">
      <c r="A385" s="13"/>
      <c r="B385" s="233"/>
      <c r="C385" s="234"/>
      <c r="D385" s="235" t="s">
        <v>199</v>
      </c>
      <c r="E385" s="236" t="s">
        <v>19</v>
      </c>
      <c r="F385" s="237" t="s">
        <v>855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199</v>
      </c>
      <c r="AU385" s="243" t="s">
        <v>81</v>
      </c>
      <c r="AV385" s="13" t="s">
        <v>79</v>
      </c>
      <c r="AW385" s="13" t="s">
        <v>33</v>
      </c>
      <c r="AX385" s="13" t="s">
        <v>72</v>
      </c>
      <c r="AY385" s="243" t="s">
        <v>187</v>
      </c>
    </row>
    <row r="386" s="13" customFormat="1">
      <c r="A386" s="13"/>
      <c r="B386" s="233"/>
      <c r="C386" s="234"/>
      <c r="D386" s="235" t="s">
        <v>199</v>
      </c>
      <c r="E386" s="236" t="s">
        <v>19</v>
      </c>
      <c r="F386" s="237" t="s">
        <v>1142</v>
      </c>
      <c r="G386" s="234"/>
      <c r="H386" s="236" t="s">
        <v>19</v>
      </c>
      <c r="I386" s="238"/>
      <c r="J386" s="234"/>
      <c r="K386" s="234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199</v>
      </c>
      <c r="AU386" s="243" t="s">
        <v>81</v>
      </c>
      <c r="AV386" s="13" t="s">
        <v>79</v>
      </c>
      <c r="AW386" s="13" t="s">
        <v>33</v>
      </c>
      <c r="AX386" s="13" t="s">
        <v>72</v>
      </c>
      <c r="AY386" s="243" t="s">
        <v>187</v>
      </c>
    </row>
    <row r="387" s="14" customFormat="1">
      <c r="A387" s="14"/>
      <c r="B387" s="244"/>
      <c r="C387" s="245"/>
      <c r="D387" s="235" t="s">
        <v>199</v>
      </c>
      <c r="E387" s="246" t="s">
        <v>19</v>
      </c>
      <c r="F387" s="247" t="s">
        <v>1143</v>
      </c>
      <c r="G387" s="245"/>
      <c r="H387" s="248">
        <v>1.44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199</v>
      </c>
      <c r="AU387" s="254" t="s">
        <v>81</v>
      </c>
      <c r="AV387" s="14" t="s">
        <v>81</v>
      </c>
      <c r="AW387" s="14" t="s">
        <v>33</v>
      </c>
      <c r="AX387" s="14" t="s">
        <v>72</v>
      </c>
      <c r="AY387" s="254" t="s">
        <v>187</v>
      </c>
    </row>
    <row r="388" s="13" customFormat="1">
      <c r="A388" s="13"/>
      <c r="B388" s="233"/>
      <c r="C388" s="234"/>
      <c r="D388" s="235" t="s">
        <v>199</v>
      </c>
      <c r="E388" s="236" t="s">
        <v>19</v>
      </c>
      <c r="F388" s="237" t="s">
        <v>1514</v>
      </c>
      <c r="G388" s="234"/>
      <c r="H388" s="236" t="s">
        <v>19</v>
      </c>
      <c r="I388" s="238"/>
      <c r="J388" s="234"/>
      <c r="K388" s="234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199</v>
      </c>
      <c r="AU388" s="243" t="s">
        <v>81</v>
      </c>
      <c r="AV388" s="13" t="s">
        <v>79</v>
      </c>
      <c r="AW388" s="13" t="s">
        <v>33</v>
      </c>
      <c r="AX388" s="13" t="s">
        <v>72</v>
      </c>
      <c r="AY388" s="243" t="s">
        <v>187</v>
      </c>
    </row>
    <row r="389" s="13" customFormat="1">
      <c r="A389" s="13"/>
      <c r="B389" s="233"/>
      <c r="C389" s="234"/>
      <c r="D389" s="235" t="s">
        <v>199</v>
      </c>
      <c r="E389" s="236" t="s">
        <v>19</v>
      </c>
      <c r="F389" s="237" t="s">
        <v>547</v>
      </c>
      <c r="G389" s="234"/>
      <c r="H389" s="236" t="s">
        <v>19</v>
      </c>
      <c r="I389" s="238"/>
      <c r="J389" s="234"/>
      <c r="K389" s="234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199</v>
      </c>
      <c r="AU389" s="243" t="s">
        <v>81</v>
      </c>
      <c r="AV389" s="13" t="s">
        <v>79</v>
      </c>
      <c r="AW389" s="13" t="s">
        <v>33</v>
      </c>
      <c r="AX389" s="13" t="s">
        <v>72</v>
      </c>
      <c r="AY389" s="243" t="s">
        <v>187</v>
      </c>
    </row>
    <row r="390" s="13" customFormat="1">
      <c r="A390" s="13"/>
      <c r="B390" s="233"/>
      <c r="C390" s="234"/>
      <c r="D390" s="235" t="s">
        <v>199</v>
      </c>
      <c r="E390" s="236" t="s">
        <v>19</v>
      </c>
      <c r="F390" s="237" t="s">
        <v>855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199</v>
      </c>
      <c r="AU390" s="243" t="s">
        <v>81</v>
      </c>
      <c r="AV390" s="13" t="s">
        <v>79</v>
      </c>
      <c r="AW390" s="13" t="s">
        <v>33</v>
      </c>
      <c r="AX390" s="13" t="s">
        <v>72</v>
      </c>
      <c r="AY390" s="243" t="s">
        <v>187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1142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4" customFormat="1">
      <c r="A392" s="14"/>
      <c r="B392" s="244"/>
      <c r="C392" s="245"/>
      <c r="D392" s="235" t="s">
        <v>199</v>
      </c>
      <c r="E392" s="246" t="s">
        <v>19</v>
      </c>
      <c r="F392" s="247" t="s">
        <v>1143</v>
      </c>
      <c r="G392" s="245"/>
      <c r="H392" s="248">
        <v>1.44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199</v>
      </c>
      <c r="AU392" s="254" t="s">
        <v>81</v>
      </c>
      <c r="AV392" s="14" t="s">
        <v>81</v>
      </c>
      <c r="AW392" s="14" t="s">
        <v>33</v>
      </c>
      <c r="AX392" s="14" t="s">
        <v>72</v>
      </c>
      <c r="AY392" s="254" t="s">
        <v>187</v>
      </c>
    </row>
    <row r="393" s="16" customFormat="1">
      <c r="A393" s="16"/>
      <c r="B393" s="279"/>
      <c r="C393" s="280"/>
      <c r="D393" s="235" t="s">
        <v>199</v>
      </c>
      <c r="E393" s="281" t="s">
        <v>19</v>
      </c>
      <c r="F393" s="282" t="s">
        <v>763</v>
      </c>
      <c r="G393" s="280"/>
      <c r="H393" s="283">
        <v>2.8799999999999999</v>
      </c>
      <c r="I393" s="284"/>
      <c r="J393" s="280"/>
      <c r="K393" s="280"/>
      <c r="L393" s="285"/>
      <c r="M393" s="286"/>
      <c r="N393" s="287"/>
      <c r="O393" s="287"/>
      <c r="P393" s="287"/>
      <c r="Q393" s="287"/>
      <c r="R393" s="287"/>
      <c r="S393" s="287"/>
      <c r="T393" s="288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T393" s="289" t="s">
        <v>199</v>
      </c>
      <c r="AU393" s="289" t="s">
        <v>81</v>
      </c>
      <c r="AV393" s="16" t="s">
        <v>230</v>
      </c>
      <c r="AW393" s="16" t="s">
        <v>33</v>
      </c>
      <c r="AX393" s="16" t="s">
        <v>72</v>
      </c>
      <c r="AY393" s="289" t="s">
        <v>187</v>
      </c>
    </row>
    <row r="394" s="13" customFormat="1">
      <c r="A394" s="13"/>
      <c r="B394" s="233"/>
      <c r="C394" s="234"/>
      <c r="D394" s="235" t="s">
        <v>199</v>
      </c>
      <c r="E394" s="236" t="s">
        <v>19</v>
      </c>
      <c r="F394" s="237" t="s">
        <v>1515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199</v>
      </c>
      <c r="AU394" s="243" t="s">
        <v>81</v>
      </c>
      <c r="AV394" s="13" t="s">
        <v>79</v>
      </c>
      <c r="AW394" s="13" t="s">
        <v>33</v>
      </c>
      <c r="AX394" s="13" t="s">
        <v>72</v>
      </c>
      <c r="AY394" s="243" t="s">
        <v>187</v>
      </c>
    </row>
    <row r="395" s="13" customFormat="1">
      <c r="A395" s="13"/>
      <c r="B395" s="233"/>
      <c r="C395" s="234"/>
      <c r="D395" s="235" t="s">
        <v>199</v>
      </c>
      <c r="E395" s="236" t="s">
        <v>19</v>
      </c>
      <c r="F395" s="237" t="s">
        <v>543</v>
      </c>
      <c r="G395" s="234"/>
      <c r="H395" s="236" t="s">
        <v>19</v>
      </c>
      <c r="I395" s="238"/>
      <c r="J395" s="234"/>
      <c r="K395" s="234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199</v>
      </c>
      <c r="AU395" s="243" t="s">
        <v>81</v>
      </c>
      <c r="AV395" s="13" t="s">
        <v>79</v>
      </c>
      <c r="AW395" s="13" t="s">
        <v>33</v>
      </c>
      <c r="AX395" s="13" t="s">
        <v>72</v>
      </c>
      <c r="AY395" s="243" t="s">
        <v>187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855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3" customFormat="1">
      <c r="A397" s="13"/>
      <c r="B397" s="233"/>
      <c r="C397" s="234"/>
      <c r="D397" s="235" t="s">
        <v>199</v>
      </c>
      <c r="E397" s="236" t="s">
        <v>19</v>
      </c>
      <c r="F397" s="237" t="s">
        <v>873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199</v>
      </c>
      <c r="AU397" s="243" t="s">
        <v>81</v>
      </c>
      <c r="AV397" s="13" t="s">
        <v>79</v>
      </c>
      <c r="AW397" s="13" t="s">
        <v>33</v>
      </c>
      <c r="AX397" s="13" t="s">
        <v>72</v>
      </c>
      <c r="AY397" s="243" t="s">
        <v>187</v>
      </c>
    </row>
    <row r="398" s="14" customFormat="1">
      <c r="A398" s="14"/>
      <c r="B398" s="244"/>
      <c r="C398" s="245"/>
      <c r="D398" s="235" t="s">
        <v>199</v>
      </c>
      <c r="E398" s="246" t="s">
        <v>19</v>
      </c>
      <c r="F398" s="247" t="s">
        <v>1046</v>
      </c>
      <c r="G398" s="245"/>
      <c r="H398" s="248">
        <v>2.9550000000000001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199</v>
      </c>
      <c r="AU398" s="254" t="s">
        <v>81</v>
      </c>
      <c r="AV398" s="14" t="s">
        <v>81</v>
      </c>
      <c r="AW398" s="14" t="s">
        <v>33</v>
      </c>
      <c r="AX398" s="14" t="s">
        <v>72</v>
      </c>
      <c r="AY398" s="254" t="s">
        <v>187</v>
      </c>
    </row>
    <row r="399" s="13" customFormat="1">
      <c r="A399" s="13"/>
      <c r="B399" s="233"/>
      <c r="C399" s="234"/>
      <c r="D399" s="235" t="s">
        <v>199</v>
      </c>
      <c r="E399" s="236" t="s">
        <v>19</v>
      </c>
      <c r="F399" s="237" t="s">
        <v>1516</v>
      </c>
      <c r="G399" s="234"/>
      <c r="H399" s="236" t="s">
        <v>19</v>
      </c>
      <c r="I399" s="238"/>
      <c r="J399" s="234"/>
      <c r="K399" s="234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199</v>
      </c>
      <c r="AU399" s="243" t="s">
        <v>81</v>
      </c>
      <c r="AV399" s="13" t="s">
        <v>79</v>
      </c>
      <c r="AW399" s="13" t="s">
        <v>33</v>
      </c>
      <c r="AX399" s="13" t="s">
        <v>72</v>
      </c>
      <c r="AY399" s="243" t="s">
        <v>187</v>
      </c>
    </row>
    <row r="400" s="13" customFormat="1">
      <c r="A400" s="13"/>
      <c r="B400" s="233"/>
      <c r="C400" s="234"/>
      <c r="D400" s="235" t="s">
        <v>199</v>
      </c>
      <c r="E400" s="236" t="s">
        <v>19</v>
      </c>
      <c r="F400" s="237" t="s">
        <v>543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199</v>
      </c>
      <c r="AU400" s="243" t="s">
        <v>81</v>
      </c>
      <c r="AV400" s="13" t="s">
        <v>79</v>
      </c>
      <c r="AW400" s="13" t="s">
        <v>33</v>
      </c>
      <c r="AX400" s="13" t="s">
        <v>72</v>
      </c>
      <c r="AY400" s="243" t="s">
        <v>187</v>
      </c>
    </row>
    <row r="401" s="13" customFormat="1">
      <c r="A401" s="13"/>
      <c r="B401" s="233"/>
      <c r="C401" s="234"/>
      <c r="D401" s="235" t="s">
        <v>199</v>
      </c>
      <c r="E401" s="236" t="s">
        <v>19</v>
      </c>
      <c r="F401" s="237" t="s">
        <v>855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199</v>
      </c>
      <c r="AU401" s="243" t="s">
        <v>81</v>
      </c>
      <c r="AV401" s="13" t="s">
        <v>79</v>
      </c>
      <c r="AW401" s="13" t="s">
        <v>33</v>
      </c>
      <c r="AX401" s="13" t="s">
        <v>72</v>
      </c>
      <c r="AY401" s="243" t="s">
        <v>187</v>
      </c>
    </row>
    <row r="402" s="13" customFormat="1">
      <c r="A402" s="13"/>
      <c r="B402" s="233"/>
      <c r="C402" s="234"/>
      <c r="D402" s="235" t="s">
        <v>199</v>
      </c>
      <c r="E402" s="236" t="s">
        <v>19</v>
      </c>
      <c r="F402" s="237" t="s">
        <v>873</v>
      </c>
      <c r="G402" s="234"/>
      <c r="H402" s="236" t="s">
        <v>19</v>
      </c>
      <c r="I402" s="238"/>
      <c r="J402" s="234"/>
      <c r="K402" s="234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199</v>
      </c>
      <c r="AU402" s="243" t="s">
        <v>81</v>
      </c>
      <c r="AV402" s="13" t="s">
        <v>79</v>
      </c>
      <c r="AW402" s="13" t="s">
        <v>33</v>
      </c>
      <c r="AX402" s="13" t="s">
        <v>72</v>
      </c>
      <c r="AY402" s="243" t="s">
        <v>187</v>
      </c>
    </row>
    <row r="403" s="14" customFormat="1">
      <c r="A403" s="14"/>
      <c r="B403" s="244"/>
      <c r="C403" s="245"/>
      <c r="D403" s="235" t="s">
        <v>199</v>
      </c>
      <c r="E403" s="246" t="s">
        <v>19</v>
      </c>
      <c r="F403" s="247" t="s">
        <v>1147</v>
      </c>
      <c r="G403" s="245"/>
      <c r="H403" s="248">
        <v>1.8899999999999999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199</v>
      </c>
      <c r="AU403" s="254" t="s">
        <v>81</v>
      </c>
      <c r="AV403" s="14" t="s">
        <v>81</v>
      </c>
      <c r="AW403" s="14" t="s">
        <v>33</v>
      </c>
      <c r="AX403" s="14" t="s">
        <v>72</v>
      </c>
      <c r="AY403" s="254" t="s">
        <v>187</v>
      </c>
    </row>
    <row r="404" s="13" customFormat="1">
      <c r="A404" s="13"/>
      <c r="B404" s="233"/>
      <c r="C404" s="234"/>
      <c r="D404" s="235" t="s">
        <v>199</v>
      </c>
      <c r="E404" s="236" t="s">
        <v>19</v>
      </c>
      <c r="F404" s="237" t="s">
        <v>1517</v>
      </c>
      <c r="G404" s="234"/>
      <c r="H404" s="236" t="s">
        <v>19</v>
      </c>
      <c r="I404" s="238"/>
      <c r="J404" s="234"/>
      <c r="K404" s="234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199</v>
      </c>
      <c r="AU404" s="243" t="s">
        <v>81</v>
      </c>
      <c r="AV404" s="13" t="s">
        <v>79</v>
      </c>
      <c r="AW404" s="13" t="s">
        <v>33</v>
      </c>
      <c r="AX404" s="13" t="s">
        <v>72</v>
      </c>
      <c r="AY404" s="243" t="s">
        <v>187</v>
      </c>
    </row>
    <row r="405" s="13" customFormat="1">
      <c r="A405" s="13"/>
      <c r="B405" s="233"/>
      <c r="C405" s="234"/>
      <c r="D405" s="235" t="s">
        <v>199</v>
      </c>
      <c r="E405" s="236" t="s">
        <v>19</v>
      </c>
      <c r="F405" s="237" t="s">
        <v>545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199</v>
      </c>
      <c r="AU405" s="243" t="s">
        <v>81</v>
      </c>
      <c r="AV405" s="13" t="s">
        <v>79</v>
      </c>
      <c r="AW405" s="13" t="s">
        <v>33</v>
      </c>
      <c r="AX405" s="13" t="s">
        <v>72</v>
      </c>
      <c r="AY405" s="243" t="s">
        <v>187</v>
      </c>
    </row>
    <row r="406" s="13" customFormat="1">
      <c r="A406" s="13"/>
      <c r="B406" s="233"/>
      <c r="C406" s="234"/>
      <c r="D406" s="235" t="s">
        <v>199</v>
      </c>
      <c r="E406" s="236" t="s">
        <v>19</v>
      </c>
      <c r="F406" s="237" t="s">
        <v>855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199</v>
      </c>
      <c r="AU406" s="243" t="s">
        <v>81</v>
      </c>
      <c r="AV406" s="13" t="s">
        <v>79</v>
      </c>
      <c r="AW406" s="13" t="s">
        <v>33</v>
      </c>
      <c r="AX406" s="13" t="s">
        <v>72</v>
      </c>
      <c r="AY406" s="243" t="s">
        <v>187</v>
      </c>
    </row>
    <row r="407" s="13" customFormat="1">
      <c r="A407" s="13"/>
      <c r="B407" s="233"/>
      <c r="C407" s="234"/>
      <c r="D407" s="235" t="s">
        <v>199</v>
      </c>
      <c r="E407" s="236" t="s">
        <v>19</v>
      </c>
      <c r="F407" s="237" t="s">
        <v>873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199</v>
      </c>
      <c r="AU407" s="243" t="s">
        <v>81</v>
      </c>
      <c r="AV407" s="13" t="s">
        <v>79</v>
      </c>
      <c r="AW407" s="13" t="s">
        <v>33</v>
      </c>
      <c r="AX407" s="13" t="s">
        <v>72</v>
      </c>
      <c r="AY407" s="243" t="s">
        <v>187</v>
      </c>
    </row>
    <row r="408" s="14" customFormat="1">
      <c r="A408" s="14"/>
      <c r="B408" s="244"/>
      <c r="C408" s="245"/>
      <c r="D408" s="235" t="s">
        <v>199</v>
      </c>
      <c r="E408" s="246" t="s">
        <v>19</v>
      </c>
      <c r="F408" s="247" t="s">
        <v>209</v>
      </c>
      <c r="G408" s="245"/>
      <c r="H408" s="248">
        <v>1.1819999999999999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199</v>
      </c>
      <c r="AU408" s="254" t="s">
        <v>81</v>
      </c>
      <c r="AV408" s="14" t="s">
        <v>81</v>
      </c>
      <c r="AW408" s="14" t="s">
        <v>33</v>
      </c>
      <c r="AX408" s="14" t="s">
        <v>72</v>
      </c>
      <c r="AY408" s="254" t="s">
        <v>187</v>
      </c>
    </row>
    <row r="409" s="13" customFormat="1">
      <c r="A409" s="13"/>
      <c r="B409" s="233"/>
      <c r="C409" s="234"/>
      <c r="D409" s="235" t="s">
        <v>199</v>
      </c>
      <c r="E409" s="236" t="s">
        <v>19</v>
      </c>
      <c r="F409" s="237" t="s">
        <v>1518</v>
      </c>
      <c r="G409" s="234"/>
      <c r="H409" s="236" t="s">
        <v>19</v>
      </c>
      <c r="I409" s="238"/>
      <c r="J409" s="234"/>
      <c r="K409" s="234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199</v>
      </c>
      <c r="AU409" s="243" t="s">
        <v>81</v>
      </c>
      <c r="AV409" s="13" t="s">
        <v>79</v>
      </c>
      <c r="AW409" s="13" t="s">
        <v>33</v>
      </c>
      <c r="AX409" s="13" t="s">
        <v>72</v>
      </c>
      <c r="AY409" s="243" t="s">
        <v>187</v>
      </c>
    </row>
    <row r="410" s="13" customFormat="1">
      <c r="A410" s="13"/>
      <c r="B410" s="233"/>
      <c r="C410" s="234"/>
      <c r="D410" s="235" t="s">
        <v>199</v>
      </c>
      <c r="E410" s="236" t="s">
        <v>19</v>
      </c>
      <c r="F410" s="237" t="s">
        <v>547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199</v>
      </c>
      <c r="AU410" s="243" t="s">
        <v>81</v>
      </c>
      <c r="AV410" s="13" t="s">
        <v>79</v>
      </c>
      <c r="AW410" s="13" t="s">
        <v>33</v>
      </c>
      <c r="AX410" s="13" t="s">
        <v>72</v>
      </c>
      <c r="AY410" s="243" t="s">
        <v>187</v>
      </c>
    </row>
    <row r="411" s="13" customFormat="1">
      <c r="A411" s="13"/>
      <c r="B411" s="233"/>
      <c r="C411" s="234"/>
      <c r="D411" s="235" t="s">
        <v>199</v>
      </c>
      <c r="E411" s="236" t="s">
        <v>19</v>
      </c>
      <c r="F411" s="237" t="s">
        <v>855</v>
      </c>
      <c r="G411" s="234"/>
      <c r="H411" s="236" t="s">
        <v>19</v>
      </c>
      <c r="I411" s="238"/>
      <c r="J411" s="234"/>
      <c r="K411" s="234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199</v>
      </c>
      <c r="AU411" s="243" t="s">
        <v>81</v>
      </c>
      <c r="AV411" s="13" t="s">
        <v>79</v>
      </c>
      <c r="AW411" s="13" t="s">
        <v>33</v>
      </c>
      <c r="AX411" s="13" t="s">
        <v>72</v>
      </c>
      <c r="AY411" s="243" t="s">
        <v>187</v>
      </c>
    </row>
    <row r="412" s="13" customFormat="1">
      <c r="A412" s="13"/>
      <c r="B412" s="233"/>
      <c r="C412" s="234"/>
      <c r="D412" s="235" t="s">
        <v>199</v>
      </c>
      <c r="E412" s="236" t="s">
        <v>19</v>
      </c>
      <c r="F412" s="237" t="s">
        <v>873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199</v>
      </c>
      <c r="AU412" s="243" t="s">
        <v>81</v>
      </c>
      <c r="AV412" s="13" t="s">
        <v>79</v>
      </c>
      <c r="AW412" s="13" t="s">
        <v>33</v>
      </c>
      <c r="AX412" s="13" t="s">
        <v>72</v>
      </c>
      <c r="AY412" s="243" t="s">
        <v>187</v>
      </c>
    </row>
    <row r="413" s="14" customFormat="1">
      <c r="A413" s="14"/>
      <c r="B413" s="244"/>
      <c r="C413" s="245"/>
      <c r="D413" s="235" t="s">
        <v>199</v>
      </c>
      <c r="E413" s="246" t="s">
        <v>19</v>
      </c>
      <c r="F413" s="247" t="s">
        <v>1051</v>
      </c>
      <c r="G413" s="245"/>
      <c r="H413" s="248">
        <v>1.7729999999999999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199</v>
      </c>
      <c r="AU413" s="254" t="s">
        <v>81</v>
      </c>
      <c r="AV413" s="14" t="s">
        <v>81</v>
      </c>
      <c r="AW413" s="14" t="s">
        <v>33</v>
      </c>
      <c r="AX413" s="14" t="s">
        <v>72</v>
      </c>
      <c r="AY413" s="254" t="s">
        <v>187</v>
      </c>
    </row>
    <row r="414" s="13" customFormat="1">
      <c r="A414" s="13"/>
      <c r="B414" s="233"/>
      <c r="C414" s="234"/>
      <c r="D414" s="235" t="s">
        <v>199</v>
      </c>
      <c r="E414" s="236" t="s">
        <v>19</v>
      </c>
      <c r="F414" s="237" t="s">
        <v>1519</v>
      </c>
      <c r="G414" s="234"/>
      <c r="H414" s="236" t="s">
        <v>19</v>
      </c>
      <c r="I414" s="238"/>
      <c r="J414" s="234"/>
      <c r="K414" s="234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199</v>
      </c>
      <c r="AU414" s="243" t="s">
        <v>81</v>
      </c>
      <c r="AV414" s="13" t="s">
        <v>79</v>
      </c>
      <c r="AW414" s="13" t="s">
        <v>33</v>
      </c>
      <c r="AX414" s="13" t="s">
        <v>72</v>
      </c>
      <c r="AY414" s="243" t="s">
        <v>187</v>
      </c>
    </row>
    <row r="415" s="13" customFormat="1">
      <c r="A415" s="13"/>
      <c r="B415" s="233"/>
      <c r="C415" s="234"/>
      <c r="D415" s="235" t="s">
        <v>199</v>
      </c>
      <c r="E415" s="236" t="s">
        <v>19</v>
      </c>
      <c r="F415" s="237" t="s">
        <v>547</v>
      </c>
      <c r="G415" s="234"/>
      <c r="H415" s="236" t="s">
        <v>19</v>
      </c>
      <c r="I415" s="238"/>
      <c r="J415" s="234"/>
      <c r="K415" s="234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199</v>
      </c>
      <c r="AU415" s="243" t="s">
        <v>81</v>
      </c>
      <c r="AV415" s="13" t="s">
        <v>79</v>
      </c>
      <c r="AW415" s="13" t="s">
        <v>33</v>
      </c>
      <c r="AX415" s="13" t="s">
        <v>72</v>
      </c>
      <c r="AY415" s="243" t="s">
        <v>187</v>
      </c>
    </row>
    <row r="416" s="13" customFormat="1">
      <c r="A416" s="13"/>
      <c r="B416" s="233"/>
      <c r="C416" s="234"/>
      <c r="D416" s="235" t="s">
        <v>199</v>
      </c>
      <c r="E416" s="236" t="s">
        <v>19</v>
      </c>
      <c r="F416" s="237" t="s">
        <v>855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199</v>
      </c>
      <c r="AU416" s="243" t="s">
        <v>81</v>
      </c>
      <c r="AV416" s="13" t="s">
        <v>79</v>
      </c>
      <c r="AW416" s="13" t="s">
        <v>33</v>
      </c>
      <c r="AX416" s="13" t="s">
        <v>72</v>
      </c>
      <c r="AY416" s="243" t="s">
        <v>187</v>
      </c>
    </row>
    <row r="417" s="13" customFormat="1">
      <c r="A417" s="13"/>
      <c r="B417" s="233"/>
      <c r="C417" s="234"/>
      <c r="D417" s="235" t="s">
        <v>199</v>
      </c>
      <c r="E417" s="236" t="s">
        <v>19</v>
      </c>
      <c r="F417" s="237" t="s">
        <v>873</v>
      </c>
      <c r="G417" s="234"/>
      <c r="H417" s="236" t="s">
        <v>19</v>
      </c>
      <c r="I417" s="238"/>
      <c r="J417" s="234"/>
      <c r="K417" s="234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199</v>
      </c>
      <c r="AU417" s="243" t="s">
        <v>81</v>
      </c>
      <c r="AV417" s="13" t="s">
        <v>79</v>
      </c>
      <c r="AW417" s="13" t="s">
        <v>33</v>
      </c>
      <c r="AX417" s="13" t="s">
        <v>72</v>
      </c>
      <c r="AY417" s="243" t="s">
        <v>187</v>
      </c>
    </row>
    <row r="418" s="14" customFormat="1">
      <c r="A418" s="14"/>
      <c r="B418" s="244"/>
      <c r="C418" s="245"/>
      <c r="D418" s="235" t="s">
        <v>199</v>
      </c>
      <c r="E418" s="246" t="s">
        <v>19</v>
      </c>
      <c r="F418" s="247" t="s">
        <v>1147</v>
      </c>
      <c r="G418" s="245"/>
      <c r="H418" s="248">
        <v>1.8899999999999999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199</v>
      </c>
      <c r="AU418" s="254" t="s">
        <v>81</v>
      </c>
      <c r="AV418" s="14" t="s">
        <v>81</v>
      </c>
      <c r="AW418" s="14" t="s">
        <v>33</v>
      </c>
      <c r="AX418" s="14" t="s">
        <v>72</v>
      </c>
      <c r="AY418" s="254" t="s">
        <v>187</v>
      </c>
    </row>
    <row r="419" s="16" customFormat="1">
      <c r="A419" s="16"/>
      <c r="B419" s="279"/>
      <c r="C419" s="280"/>
      <c r="D419" s="235" t="s">
        <v>199</v>
      </c>
      <c r="E419" s="281" t="s">
        <v>19</v>
      </c>
      <c r="F419" s="282" t="s">
        <v>763</v>
      </c>
      <c r="G419" s="280"/>
      <c r="H419" s="283">
        <v>9.6899999999999995</v>
      </c>
      <c r="I419" s="284"/>
      <c r="J419" s="280"/>
      <c r="K419" s="280"/>
      <c r="L419" s="285"/>
      <c r="M419" s="286"/>
      <c r="N419" s="287"/>
      <c r="O419" s="287"/>
      <c r="P419" s="287"/>
      <c r="Q419" s="287"/>
      <c r="R419" s="287"/>
      <c r="S419" s="287"/>
      <c r="T419" s="288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T419" s="289" t="s">
        <v>199</v>
      </c>
      <c r="AU419" s="289" t="s">
        <v>81</v>
      </c>
      <c r="AV419" s="16" t="s">
        <v>230</v>
      </c>
      <c r="AW419" s="16" t="s">
        <v>33</v>
      </c>
      <c r="AX419" s="16" t="s">
        <v>72</v>
      </c>
      <c r="AY419" s="289" t="s">
        <v>187</v>
      </c>
    </row>
    <row r="420" s="15" customFormat="1">
      <c r="A420" s="15"/>
      <c r="B420" s="255"/>
      <c r="C420" s="256"/>
      <c r="D420" s="235" t="s">
        <v>199</v>
      </c>
      <c r="E420" s="257" t="s">
        <v>19</v>
      </c>
      <c r="F420" s="258" t="s">
        <v>210</v>
      </c>
      <c r="G420" s="256"/>
      <c r="H420" s="259">
        <v>12.57</v>
      </c>
      <c r="I420" s="260"/>
      <c r="J420" s="256"/>
      <c r="K420" s="256"/>
      <c r="L420" s="261"/>
      <c r="M420" s="262"/>
      <c r="N420" s="263"/>
      <c r="O420" s="263"/>
      <c r="P420" s="263"/>
      <c r="Q420" s="263"/>
      <c r="R420" s="263"/>
      <c r="S420" s="263"/>
      <c r="T420" s="264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5" t="s">
        <v>199</v>
      </c>
      <c r="AU420" s="265" t="s">
        <v>81</v>
      </c>
      <c r="AV420" s="15" t="s">
        <v>195</v>
      </c>
      <c r="AW420" s="15" t="s">
        <v>33</v>
      </c>
      <c r="AX420" s="15" t="s">
        <v>79</v>
      </c>
      <c r="AY420" s="265" t="s">
        <v>187</v>
      </c>
    </row>
    <row r="421" s="2" customFormat="1" ht="16.5" customHeight="1">
      <c r="A421" s="41"/>
      <c r="B421" s="42"/>
      <c r="C421" s="269" t="s">
        <v>772</v>
      </c>
      <c r="D421" s="269" t="s">
        <v>648</v>
      </c>
      <c r="E421" s="270" t="s">
        <v>863</v>
      </c>
      <c r="F421" s="271" t="s">
        <v>864</v>
      </c>
      <c r="G421" s="272" t="s">
        <v>193</v>
      </c>
      <c r="H421" s="273">
        <v>13.827</v>
      </c>
      <c r="I421" s="274"/>
      <c r="J421" s="275">
        <f>ROUND(I421*H421,2)</f>
        <v>0</v>
      </c>
      <c r="K421" s="271" t="s">
        <v>194</v>
      </c>
      <c r="L421" s="276"/>
      <c r="M421" s="277" t="s">
        <v>19</v>
      </c>
      <c r="N421" s="278" t="s">
        <v>43</v>
      </c>
      <c r="O421" s="87"/>
      <c r="P421" s="224">
        <f>O421*H421</f>
        <v>0</v>
      </c>
      <c r="Q421" s="224">
        <v>2.0000000000000002E-05</v>
      </c>
      <c r="R421" s="224">
        <f>Q421*H421</f>
        <v>0.00027654000000000003</v>
      </c>
      <c r="S421" s="224">
        <v>0</v>
      </c>
      <c r="T421" s="225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6" t="s">
        <v>745</v>
      </c>
      <c r="AT421" s="226" t="s">
        <v>648</v>
      </c>
      <c r="AU421" s="226" t="s">
        <v>81</v>
      </c>
      <c r="AY421" s="20" t="s">
        <v>187</v>
      </c>
      <c r="BE421" s="227">
        <f>IF(N421="základní",J421,0)</f>
        <v>0</v>
      </c>
      <c r="BF421" s="227">
        <f>IF(N421="snížená",J421,0)</f>
        <v>0</v>
      </c>
      <c r="BG421" s="227">
        <f>IF(N421="zákl. přenesená",J421,0)</f>
        <v>0</v>
      </c>
      <c r="BH421" s="227">
        <f>IF(N421="sníž. přenesená",J421,0)</f>
        <v>0</v>
      </c>
      <c r="BI421" s="227">
        <f>IF(N421="nulová",J421,0)</f>
        <v>0</v>
      </c>
      <c r="BJ421" s="20" t="s">
        <v>79</v>
      </c>
      <c r="BK421" s="227">
        <f>ROUND(I421*H421,2)</f>
        <v>0</v>
      </c>
      <c r="BL421" s="20" t="s">
        <v>265</v>
      </c>
      <c r="BM421" s="226" t="s">
        <v>1520</v>
      </c>
    </row>
    <row r="422" s="13" customFormat="1">
      <c r="A422" s="13"/>
      <c r="B422" s="233"/>
      <c r="C422" s="234"/>
      <c r="D422" s="235" t="s">
        <v>199</v>
      </c>
      <c r="E422" s="236" t="s">
        <v>19</v>
      </c>
      <c r="F422" s="237" t="s">
        <v>1513</v>
      </c>
      <c r="G422" s="234"/>
      <c r="H422" s="236" t="s">
        <v>19</v>
      </c>
      <c r="I422" s="238"/>
      <c r="J422" s="234"/>
      <c r="K422" s="234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199</v>
      </c>
      <c r="AU422" s="243" t="s">
        <v>81</v>
      </c>
      <c r="AV422" s="13" t="s">
        <v>79</v>
      </c>
      <c r="AW422" s="13" t="s">
        <v>33</v>
      </c>
      <c r="AX422" s="13" t="s">
        <v>72</v>
      </c>
      <c r="AY422" s="243" t="s">
        <v>187</v>
      </c>
    </row>
    <row r="423" s="13" customFormat="1">
      <c r="A423" s="13"/>
      <c r="B423" s="233"/>
      <c r="C423" s="234"/>
      <c r="D423" s="235" t="s">
        <v>199</v>
      </c>
      <c r="E423" s="236" t="s">
        <v>19</v>
      </c>
      <c r="F423" s="237" t="s">
        <v>543</v>
      </c>
      <c r="G423" s="234"/>
      <c r="H423" s="236" t="s">
        <v>19</v>
      </c>
      <c r="I423" s="238"/>
      <c r="J423" s="234"/>
      <c r="K423" s="234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199</v>
      </c>
      <c r="AU423" s="243" t="s">
        <v>81</v>
      </c>
      <c r="AV423" s="13" t="s">
        <v>79</v>
      </c>
      <c r="AW423" s="13" t="s">
        <v>33</v>
      </c>
      <c r="AX423" s="13" t="s">
        <v>72</v>
      </c>
      <c r="AY423" s="243" t="s">
        <v>187</v>
      </c>
    </row>
    <row r="424" s="13" customFormat="1">
      <c r="A424" s="13"/>
      <c r="B424" s="233"/>
      <c r="C424" s="234"/>
      <c r="D424" s="235" t="s">
        <v>199</v>
      </c>
      <c r="E424" s="236" t="s">
        <v>19</v>
      </c>
      <c r="F424" s="237" t="s">
        <v>855</v>
      </c>
      <c r="G424" s="234"/>
      <c r="H424" s="236" t="s">
        <v>19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199</v>
      </c>
      <c r="AU424" s="243" t="s">
        <v>81</v>
      </c>
      <c r="AV424" s="13" t="s">
        <v>79</v>
      </c>
      <c r="AW424" s="13" t="s">
        <v>33</v>
      </c>
      <c r="AX424" s="13" t="s">
        <v>72</v>
      </c>
      <c r="AY424" s="243" t="s">
        <v>187</v>
      </c>
    </row>
    <row r="425" s="13" customFormat="1">
      <c r="A425" s="13"/>
      <c r="B425" s="233"/>
      <c r="C425" s="234"/>
      <c r="D425" s="235" t="s">
        <v>199</v>
      </c>
      <c r="E425" s="236" t="s">
        <v>19</v>
      </c>
      <c r="F425" s="237" t="s">
        <v>1142</v>
      </c>
      <c r="G425" s="234"/>
      <c r="H425" s="236" t="s">
        <v>19</v>
      </c>
      <c r="I425" s="238"/>
      <c r="J425" s="234"/>
      <c r="K425" s="234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199</v>
      </c>
      <c r="AU425" s="243" t="s">
        <v>81</v>
      </c>
      <c r="AV425" s="13" t="s">
        <v>79</v>
      </c>
      <c r="AW425" s="13" t="s">
        <v>33</v>
      </c>
      <c r="AX425" s="13" t="s">
        <v>72</v>
      </c>
      <c r="AY425" s="243" t="s">
        <v>187</v>
      </c>
    </row>
    <row r="426" s="14" customFormat="1">
      <c r="A426" s="14"/>
      <c r="B426" s="244"/>
      <c r="C426" s="245"/>
      <c r="D426" s="235" t="s">
        <v>199</v>
      </c>
      <c r="E426" s="246" t="s">
        <v>19</v>
      </c>
      <c r="F426" s="247" t="s">
        <v>1143</v>
      </c>
      <c r="G426" s="245"/>
      <c r="H426" s="248">
        <v>1.44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199</v>
      </c>
      <c r="AU426" s="254" t="s">
        <v>81</v>
      </c>
      <c r="AV426" s="14" t="s">
        <v>81</v>
      </c>
      <c r="AW426" s="14" t="s">
        <v>33</v>
      </c>
      <c r="AX426" s="14" t="s">
        <v>72</v>
      </c>
      <c r="AY426" s="254" t="s">
        <v>187</v>
      </c>
    </row>
    <row r="427" s="13" customFormat="1">
      <c r="A427" s="13"/>
      <c r="B427" s="233"/>
      <c r="C427" s="234"/>
      <c r="D427" s="235" t="s">
        <v>199</v>
      </c>
      <c r="E427" s="236" t="s">
        <v>19</v>
      </c>
      <c r="F427" s="237" t="s">
        <v>1514</v>
      </c>
      <c r="G427" s="234"/>
      <c r="H427" s="236" t="s">
        <v>19</v>
      </c>
      <c r="I427" s="238"/>
      <c r="J427" s="234"/>
      <c r="K427" s="234"/>
      <c r="L427" s="239"/>
      <c r="M427" s="240"/>
      <c r="N427" s="241"/>
      <c r="O427" s="241"/>
      <c r="P427" s="241"/>
      <c r="Q427" s="241"/>
      <c r="R427" s="241"/>
      <c r="S427" s="241"/>
      <c r="T427" s="24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199</v>
      </c>
      <c r="AU427" s="243" t="s">
        <v>81</v>
      </c>
      <c r="AV427" s="13" t="s">
        <v>79</v>
      </c>
      <c r="AW427" s="13" t="s">
        <v>33</v>
      </c>
      <c r="AX427" s="13" t="s">
        <v>72</v>
      </c>
      <c r="AY427" s="243" t="s">
        <v>187</v>
      </c>
    </row>
    <row r="428" s="13" customFormat="1">
      <c r="A428" s="13"/>
      <c r="B428" s="233"/>
      <c r="C428" s="234"/>
      <c r="D428" s="235" t="s">
        <v>199</v>
      </c>
      <c r="E428" s="236" t="s">
        <v>19</v>
      </c>
      <c r="F428" s="237" t="s">
        <v>547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199</v>
      </c>
      <c r="AU428" s="243" t="s">
        <v>81</v>
      </c>
      <c r="AV428" s="13" t="s">
        <v>79</v>
      </c>
      <c r="AW428" s="13" t="s">
        <v>33</v>
      </c>
      <c r="AX428" s="13" t="s">
        <v>72</v>
      </c>
      <c r="AY428" s="243" t="s">
        <v>187</v>
      </c>
    </row>
    <row r="429" s="13" customFormat="1">
      <c r="A429" s="13"/>
      <c r="B429" s="233"/>
      <c r="C429" s="234"/>
      <c r="D429" s="235" t="s">
        <v>199</v>
      </c>
      <c r="E429" s="236" t="s">
        <v>19</v>
      </c>
      <c r="F429" s="237" t="s">
        <v>855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199</v>
      </c>
      <c r="AU429" s="243" t="s">
        <v>81</v>
      </c>
      <c r="AV429" s="13" t="s">
        <v>79</v>
      </c>
      <c r="AW429" s="13" t="s">
        <v>33</v>
      </c>
      <c r="AX429" s="13" t="s">
        <v>72</v>
      </c>
      <c r="AY429" s="243" t="s">
        <v>187</v>
      </c>
    </row>
    <row r="430" s="13" customFormat="1">
      <c r="A430" s="13"/>
      <c r="B430" s="233"/>
      <c r="C430" s="234"/>
      <c r="D430" s="235" t="s">
        <v>199</v>
      </c>
      <c r="E430" s="236" t="s">
        <v>19</v>
      </c>
      <c r="F430" s="237" t="s">
        <v>1142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199</v>
      </c>
      <c r="AU430" s="243" t="s">
        <v>81</v>
      </c>
      <c r="AV430" s="13" t="s">
        <v>79</v>
      </c>
      <c r="AW430" s="13" t="s">
        <v>33</v>
      </c>
      <c r="AX430" s="13" t="s">
        <v>72</v>
      </c>
      <c r="AY430" s="243" t="s">
        <v>187</v>
      </c>
    </row>
    <row r="431" s="14" customFormat="1">
      <c r="A431" s="14"/>
      <c r="B431" s="244"/>
      <c r="C431" s="245"/>
      <c r="D431" s="235" t="s">
        <v>199</v>
      </c>
      <c r="E431" s="246" t="s">
        <v>19</v>
      </c>
      <c r="F431" s="247" t="s">
        <v>1143</v>
      </c>
      <c r="G431" s="245"/>
      <c r="H431" s="248">
        <v>1.44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199</v>
      </c>
      <c r="AU431" s="254" t="s">
        <v>81</v>
      </c>
      <c r="AV431" s="14" t="s">
        <v>81</v>
      </c>
      <c r="AW431" s="14" t="s">
        <v>33</v>
      </c>
      <c r="AX431" s="14" t="s">
        <v>72</v>
      </c>
      <c r="AY431" s="254" t="s">
        <v>187</v>
      </c>
    </row>
    <row r="432" s="16" customFormat="1">
      <c r="A432" s="16"/>
      <c r="B432" s="279"/>
      <c r="C432" s="280"/>
      <c r="D432" s="235" t="s">
        <v>199</v>
      </c>
      <c r="E432" s="281" t="s">
        <v>19</v>
      </c>
      <c r="F432" s="282" t="s">
        <v>763</v>
      </c>
      <c r="G432" s="280"/>
      <c r="H432" s="283">
        <v>2.8799999999999999</v>
      </c>
      <c r="I432" s="284"/>
      <c r="J432" s="280"/>
      <c r="K432" s="280"/>
      <c r="L432" s="285"/>
      <c r="M432" s="286"/>
      <c r="N432" s="287"/>
      <c r="O432" s="287"/>
      <c r="P432" s="287"/>
      <c r="Q432" s="287"/>
      <c r="R432" s="287"/>
      <c r="S432" s="287"/>
      <c r="T432" s="288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T432" s="289" t="s">
        <v>199</v>
      </c>
      <c r="AU432" s="289" t="s">
        <v>81</v>
      </c>
      <c r="AV432" s="16" t="s">
        <v>230</v>
      </c>
      <c r="AW432" s="16" t="s">
        <v>33</v>
      </c>
      <c r="AX432" s="16" t="s">
        <v>72</v>
      </c>
      <c r="AY432" s="289" t="s">
        <v>187</v>
      </c>
    </row>
    <row r="433" s="13" customFormat="1">
      <c r="A433" s="13"/>
      <c r="B433" s="233"/>
      <c r="C433" s="234"/>
      <c r="D433" s="235" t="s">
        <v>199</v>
      </c>
      <c r="E433" s="236" t="s">
        <v>19</v>
      </c>
      <c r="F433" s="237" t="s">
        <v>1515</v>
      </c>
      <c r="G433" s="234"/>
      <c r="H433" s="236" t="s">
        <v>19</v>
      </c>
      <c r="I433" s="238"/>
      <c r="J433" s="234"/>
      <c r="K433" s="234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199</v>
      </c>
      <c r="AU433" s="243" t="s">
        <v>81</v>
      </c>
      <c r="AV433" s="13" t="s">
        <v>79</v>
      </c>
      <c r="AW433" s="13" t="s">
        <v>33</v>
      </c>
      <c r="AX433" s="13" t="s">
        <v>72</v>
      </c>
      <c r="AY433" s="243" t="s">
        <v>187</v>
      </c>
    </row>
    <row r="434" s="13" customFormat="1">
      <c r="A434" s="13"/>
      <c r="B434" s="233"/>
      <c r="C434" s="234"/>
      <c r="D434" s="235" t="s">
        <v>199</v>
      </c>
      <c r="E434" s="236" t="s">
        <v>19</v>
      </c>
      <c r="F434" s="237" t="s">
        <v>543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199</v>
      </c>
      <c r="AU434" s="243" t="s">
        <v>81</v>
      </c>
      <c r="AV434" s="13" t="s">
        <v>79</v>
      </c>
      <c r="AW434" s="13" t="s">
        <v>33</v>
      </c>
      <c r="AX434" s="13" t="s">
        <v>72</v>
      </c>
      <c r="AY434" s="243" t="s">
        <v>187</v>
      </c>
    </row>
    <row r="435" s="13" customFormat="1">
      <c r="A435" s="13"/>
      <c r="B435" s="233"/>
      <c r="C435" s="234"/>
      <c r="D435" s="235" t="s">
        <v>199</v>
      </c>
      <c r="E435" s="236" t="s">
        <v>19</v>
      </c>
      <c r="F435" s="237" t="s">
        <v>855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199</v>
      </c>
      <c r="AU435" s="243" t="s">
        <v>81</v>
      </c>
      <c r="AV435" s="13" t="s">
        <v>79</v>
      </c>
      <c r="AW435" s="13" t="s">
        <v>33</v>
      </c>
      <c r="AX435" s="13" t="s">
        <v>72</v>
      </c>
      <c r="AY435" s="243" t="s">
        <v>187</v>
      </c>
    </row>
    <row r="436" s="13" customFormat="1">
      <c r="A436" s="13"/>
      <c r="B436" s="233"/>
      <c r="C436" s="234"/>
      <c r="D436" s="235" t="s">
        <v>199</v>
      </c>
      <c r="E436" s="236" t="s">
        <v>19</v>
      </c>
      <c r="F436" s="237" t="s">
        <v>873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199</v>
      </c>
      <c r="AU436" s="243" t="s">
        <v>81</v>
      </c>
      <c r="AV436" s="13" t="s">
        <v>79</v>
      </c>
      <c r="AW436" s="13" t="s">
        <v>33</v>
      </c>
      <c r="AX436" s="13" t="s">
        <v>72</v>
      </c>
      <c r="AY436" s="243" t="s">
        <v>187</v>
      </c>
    </row>
    <row r="437" s="14" customFormat="1">
      <c r="A437" s="14"/>
      <c r="B437" s="244"/>
      <c r="C437" s="245"/>
      <c r="D437" s="235" t="s">
        <v>199</v>
      </c>
      <c r="E437" s="246" t="s">
        <v>19</v>
      </c>
      <c r="F437" s="247" t="s">
        <v>1046</v>
      </c>
      <c r="G437" s="245"/>
      <c r="H437" s="248">
        <v>2.9550000000000001</v>
      </c>
      <c r="I437" s="249"/>
      <c r="J437" s="245"/>
      <c r="K437" s="245"/>
      <c r="L437" s="250"/>
      <c r="M437" s="251"/>
      <c r="N437" s="252"/>
      <c r="O437" s="252"/>
      <c r="P437" s="252"/>
      <c r="Q437" s="252"/>
      <c r="R437" s="252"/>
      <c r="S437" s="252"/>
      <c r="T437" s="253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4" t="s">
        <v>199</v>
      </c>
      <c r="AU437" s="254" t="s">
        <v>81</v>
      </c>
      <c r="AV437" s="14" t="s">
        <v>81</v>
      </c>
      <c r="AW437" s="14" t="s">
        <v>33</v>
      </c>
      <c r="AX437" s="14" t="s">
        <v>72</v>
      </c>
      <c r="AY437" s="254" t="s">
        <v>187</v>
      </c>
    </row>
    <row r="438" s="13" customFormat="1">
      <c r="A438" s="13"/>
      <c r="B438" s="233"/>
      <c r="C438" s="234"/>
      <c r="D438" s="235" t="s">
        <v>199</v>
      </c>
      <c r="E438" s="236" t="s">
        <v>19</v>
      </c>
      <c r="F438" s="237" t="s">
        <v>1516</v>
      </c>
      <c r="G438" s="234"/>
      <c r="H438" s="236" t="s">
        <v>19</v>
      </c>
      <c r="I438" s="238"/>
      <c r="J438" s="234"/>
      <c r="K438" s="234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199</v>
      </c>
      <c r="AU438" s="243" t="s">
        <v>81</v>
      </c>
      <c r="AV438" s="13" t="s">
        <v>79</v>
      </c>
      <c r="AW438" s="13" t="s">
        <v>33</v>
      </c>
      <c r="AX438" s="13" t="s">
        <v>72</v>
      </c>
      <c r="AY438" s="243" t="s">
        <v>187</v>
      </c>
    </row>
    <row r="439" s="13" customFormat="1">
      <c r="A439" s="13"/>
      <c r="B439" s="233"/>
      <c r="C439" s="234"/>
      <c r="D439" s="235" t="s">
        <v>199</v>
      </c>
      <c r="E439" s="236" t="s">
        <v>19</v>
      </c>
      <c r="F439" s="237" t="s">
        <v>543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199</v>
      </c>
      <c r="AU439" s="243" t="s">
        <v>81</v>
      </c>
      <c r="AV439" s="13" t="s">
        <v>79</v>
      </c>
      <c r="AW439" s="13" t="s">
        <v>33</v>
      </c>
      <c r="AX439" s="13" t="s">
        <v>72</v>
      </c>
      <c r="AY439" s="243" t="s">
        <v>187</v>
      </c>
    </row>
    <row r="440" s="13" customFormat="1">
      <c r="A440" s="13"/>
      <c r="B440" s="233"/>
      <c r="C440" s="234"/>
      <c r="D440" s="235" t="s">
        <v>199</v>
      </c>
      <c r="E440" s="236" t="s">
        <v>19</v>
      </c>
      <c r="F440" s="237" t="s">
        <v>855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199</v>
      </c>
      <c r="AU440" s="243" t="s">
        <v>81</v>
      </c>
      <c r="AV440" s="13" t="s">
        <v>79</v>
      </c>
      <c r="AW440" s="13" t="s">
        <v>33</v>
      </c>
      <c r="AX440" s="13" t="s">
        <v>72</v>
      </c>
      <c r="AY440" s="243" t="s">
        <v>187</v>
      </c>
    </row>
    <row r="441" s="13" customFormat="1">
      <c r="A441" s="13"/>
      <c r="B441" s="233"/>
      <c r="C441" s="234"/>
      <c r="D441" s="235" t="s">
        <v>199</v>
      </c>
      <c r="E441" s="236" t="s">
        <v>19</v>
      </c>
      <c r="F441" s="237" t="s">
        <v>873</v>
      </c>
      <c r="G441" s="234"/>
      <c r="H441" s="236" t="s">
        <v>19</v>
      </c>
      <c r="I441" s="238"/>
      <c r="J441" s="234"/>
      <c r="K441" s="234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199</v>
      </c>
      <c r="AU441" s="243" t="s">
        <v>81</v>
      </c>
      <c r="AV441" s="13" t="s">
        <v>79</v>
      </c>
      <c r="AW441" s="13" t="s">
        <v>33</v>
      </c>
      <c r="AX441" s="13" t="s">
        <v>72</v>
      </c>
      <c r="AY441" s="243" t="s">
        <v>187</v>
      </c>
    </row>
    <row r="442" s="14" customFormat="1">
      <c r="A442" s="14"/>
      <c r="B442" s="244"/>
      <c r="C442" s="245"/>
      <c r="D442" s="235" t="s">
        <v>199</v>
      </c>
      <c r="E442" s="246" t="s">
        <v>19</v>
      </c>
      <c r="F442" s="247" t="s">
        <v>1147</v>
      </c>
      <c r="G442" s="245"/>
      <c r="H442" s="248">
        <v>1.8899999999999999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199</v>
      </c>
      <c r="AU442" s="254" t="s">
        <v>81</v>
      </c>
      <c r="AV442" s="14" t="s">
        <v>81</v>
      </c>
      <c r="AW442" s="14" t="s">
        <v>33</v>
      </c>
      <c r="AX442" s="14" t="s">
        <v>72</v>
      </c>
      <c r="AY442" s="254" t="s">
        <v>187</v>
      </c>
    </row>
    <row r="443" s="13" customFormat="1">
      <c r="A443" s="13"/>
      <c r="B443" s="233"/>
      <c r="C443" s="234"/>
      <c r="D443" s="235" t="s">
        <v>199</v>
      </c>
      <c r="E443" s="236" t="s">
        <v>19</v>
      </c>
      <c r="F443" s="237" t="s">
        <v>1517</v>
      </c>
      <c r="G443" s="234"/>
      <c r="H443" s="236" t="s">
        <v>19</v>
      </c>
      <c r="I443" s="238"/>
      <c r="J443" s="234"/>
      <c r="K443" s="234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199</v>
      </c>
      <c r="AU443" s="243" t="s">
        <v>81</v>
      </c>
      <c r="AV443" s="13" t="s">
        <v>79</v>
      </c>
      <c r="AW443" s="13" t="s">
        <v>33</v>
      </c>
      <c r="AX443" s="13" t="s">
        <v>72</v>
      </c>
      <c r="AY443" s="243" t="s">
        <v>187</v>
      </c>
    </row>
    <row r="444" s="13" customFormat="1">
      <c r="A444" s="13"/>
      <c r="B444" s="233"/>
      <c r="C444" s="234"/>
      <c r="D444" s="235" t="s">
        <v>199</v>
      </c>
      <c r="E444" s="236" t="s">
        <v>19</v>
      </c>
      <c r="F444" s="237" t="s">
        <v>545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199</v>
      </c>
      <c r="AU444" s="243" t="s">
        <v>81</v>
      </c>
      <c r="AV444" s="13" t="s">
        <v>79</v>
      </c>
      <c r="AW444" s="13" t="s">
        <v>33</v>
      </c>
      <c r="AX444" s="13" t="s">
        <v>72</v>
      </c>
      <c r="AY444" s="243" t="s">
        <v>187</v>
      </c>
    </row>
    <row r="445" s="13" customFormat="1">
      <c r="A445" s="13"/>
      <c r="B445" s="233"/>
      <c r="C445" s="234"/>
      <c r="D445" s="235" t="s">
        <v>199</v>
      </c>
      <c r="E445" s="236" t="s">
        <v>19</v>
      </c>
      <c r="F445" s="237" t="s">
        <v>855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199</v>
      </c>
      <c r="AU445" s="243" t="s">
        <v>81</v>
      </c>
      <c r="AV445" s="13" t="s">
        <v>79</v>
      </c>
      <c r="AW445" s="13" t="s">
        <v>33</v>
      </c>
      <c r="AX445" s="13" t="s">
        <v>72</v>
      </c>
      <c r="AY445" s="243" t="s">
        <v>187</v>
      </c>
    </row>
    <row r="446" s="13" customFormat="1">
      <c r="A446" s="13"/>
      <c r="B446" s="233"/>
      <c r="C446" s="234"/>
      <c r="D446" s="235" t="s">
        <v>199</v>
      </c>
      <c r="E446" s="236" t="s">
        <v>19</v>
      </c>
      <c r="F446" s="237" t="s">
        <v>873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199</v>
      </c>
      <c r="AU446" s="243" t="s">
        <v>81</v>
      </c>
      <c r="AV446" s="13" t="s">
        <v>79</v>
      </c>
      <c r="AW446" s="13" t="s">
        <v>33</v>
      </c>
      <c r="AX446" s="13" t="s">
        <v>72</v>
      </c>
      <c r="AY446" s="243" t="s">
        <v>187</v>
      </c>
    </row>
    <row r="447" s="14" customFormat="1">
      <c r="A447" s="14"/>
      <c r="B447" s="244"/>
      <c r="C447" s="245"/>
      <c r="D447" s="235" t="s">
        <v>199</v>
      </c>
      <c r="E447" s="246" t="s">
        <v>19</v>
      </c>
      <c r="F447" s="247" t="s">
        <v>209</v>
      </c>
      <c r="G447" s="245"/>
      <c r="H447" s="248">
        <v>1.1819999999999999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199</v>
      </c>
      <c r="AU447" s="254" t="s">
        <v>81</v>
      </c>
      <c r="AV447" s="14" t="s">
        <v>81</v>
      </c>
      <c r="AW447" s="14" t="s">
        <v>33</v>
      </c>
      <c r="AX447" s="14" t="s">
        <v>72</v>
      </c>
      <c r="AY447" s="254" t="s">
        <v>187</v>
      </c>
    </row>
    <row r="448" s="13" customFormat="1">
      <c r="A448" s="13"/>
      <c r="B448" s="233"/>
      <c r="C448" s="234"/>
      <c r="D448" s="235" t="s">
        <v>199</v>
      </c>
      <c r="E448" s="236" t="s">
        <v>19</v>
      </c>
      <c r="F448" s="237" t="s">
        <v>1518</v>
      </c>
      <c r="G448" s="234"/>
      <c r="H448" s="236" t="s">
        <v>19</v>
      </c>
      <c r="I448" s="238"/>
      <c r="J448" s="234"/>
      <c r="K448" s="234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199</v>
      </c>
      <c r="AU448" s="243" t="s">
        <v>81</v>
      </c>
      <c r="AV448" s="13" t="s">
        <v>79</v>
      </c>
      <c r="AW448" s="13" t="s">
        <v>33</v>
      </c>
      <c r="AX448" s="13" t="s">
        <v>72</v>
      </c>
      <c r="AY448" s="243" t="s">
        <v>187</v>
      </c>
    </row>
    <row r="449" s="13" customFormat="1">
      <c r="A449" s="13"/>
      <c r="B449" s="233"/>
      <c r="C449" s="234"/>
      <c r="D449" s="235" t="s">
        <v>199</v>
      </c>
      <c r="E449" s="236" t="s">
        <v>19</v>
      </c>
      <c r="F449" s="237" t="s">
        <v>547</v>
      </c>
      <c r="G449" s="234"/>
      <c r="H449" s="236" t="s">
        <v>19</v>
      </c>
      <c r="I449" s="238"/>
      <c r="J449" s="234"/>
      <c r="K449" s="234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199</v>
      </c>
      <c r="AU449" s="243" t="s">
        <v>81</v>
      </c>
      <c r="AV449" s="13" t="s">
        <v>79</v>
      </c>
      <c r="AW449" s="13" t="s">
        <v>33</v>
      </c>
      <c r="AX449" s="13" t="s">
        <v>72</v>
      </c>
      <c r="AY449" s="243" t="s">
        <v>187</v>
      </c>
    </row>
    <row r="450" s="13" customFormat="1">
      <c r="A450" s="13"/>
      <c r="B450" s="233"/>
      <c r="C450" s="234"/>
      <c r="D450" s="235" t="s">
        <v>199</v>
      </c>
      <c r="E450" s="236" t="s">
        <v>19</v>
      </c>
      <c r="F450" s="237" t="s">
        <v>855</v>
      </c>
      <c r="G450" s="234"/>
      <c r="H450" s="236" t="s">
        <v>19</v>
      </c>
      <c r="I450" s="238"/>
      <c r="J450" s="234"/>
      <c r="K450" s="234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199</v>
      </c>
      <c r="AU450" s="243" t="s">
        <v>81</v>
      </c>
      <c r="AV450" s="13" t="s">
        <v>79</v>
      </c>
      <c r="AW450" s="13" t="s">
        <v>33</v>
      </c>
      <c r="AX450" s="13" t="s">
        <v>72</v>
      </c>
      <c r="AY450" s="243" t="s">
        <v>187</v>
      </c>
    </row>
    <row r="451" s="13" customFormat="1">
      <c r="A451" s="13"/>
      <c r="B451" s="233"/>
      <c r="C451" s="234"/>
      <c r="D451" s="235" t="s">
        <v>199</v>
      </c>
      <c r="E451" s="236" t="s">
        <v>19</v>
      </c>
      <c r="F451" s="237" t="s">
        <v>873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199</v>
      </c>
      <c r="AU451" s="243" t="s">
        <v>81</v>
      </c>
      <c r="AV451" s="13" t="s">
        <v>79</v>
      </c>
      <c r="AW451" s="13" t="s">
        <v>33</v>
      </c>
      <c r="AX451" s="13" t="s">
        <v>72</v>
      </c>
      <c r="AY451" s="243" t="s">
        <v>187</v>
      </c>
    </row>
    <row r="452" s="14" customFormat="1">
      <c r="A452" s="14"/>
      <c r="B452" s="244"/>
      <c r="C452" s="245"/>
      <c r="D452" s="235" t="s">
        <v>199</v>
      </c>
      <c r="E452" s="246" t="s">
        <v>19</v>
      </c>
      <c r="F452" s="247" t="s">
        <v>1051</v>
      </c>
      <c r="G452" s="245"/>
      <c r="H452" s="248">
        <v>1.7729999999999999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199</v>
      </c>
      <c r="AU452" s="254" t="s">
        <v>81</v>
      </c>
      <c r="AV452" s="14" t="s">
        <v>81</v>
      </c>
      <c r="AW452" s="14" t="s">
        <v>33</v>
      </c>
      <c r="AX452" s="14" t="s">
        <v>72</v>
      </c>
      <c r="AY452" s="254" t="s">
        <v>187</v>
      </c>
    </row>
    <row r="453" s="13" customFormat="1">
      <c r="A453" s="13"/>
      <c r="B453" s="233"/>
      <c r="C453" s="234"/>
      <c r="D453" s="235" t="s">
        <v>199</v>
      </c>
      <c r="E453" s="236" t="s">
        <v>19</v>
      </c>
      <c r="F453" s="237" t="s">
        <v>1519</v>
      </c>
      <c r="G453" s="234"/>
      <c r="H453" s="236" t="s">
        <v>19</v>
      </c>
      <c r="I453" s="238"/>
      <c r="J453" s="234"/>
      <c r="K453" s="234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199</v>
      </c>
      <c r="AU453" s="243" t="s">
        <v>81</v>
      </c>
      <c r="AV453" s="13" t="s">
        <v>79</v>
      </c>
      <c r="AW453" s="13" t="s">
        <v>33</v>
      </c>
      <c r="AX453" s="13" t="s">
        <v>72</v>
      </c>
      <c r="AY453" s="243" t="s">
        <v>187</v>
      </c>
    </row>
    <row r="454" s="13" customFormat="1">
      <c r="A454" s="13"/>
      <c r="B454" s="233"/>
      <c r="C454" s="234"/>
      <c r="D454" s="235" t="s">
        <v>199</v>
      </c>
      <c r="E454" s="236" t="s">
        <v>19</v>
      </c>
      <c r="F454" s="237" t="s">
        <v>547</v>
      </c>
      <c r="G454" s="234"/>
      <c r="H454" s="236" t="s">
        <v>19</v>
      </c>
      <c r="I454" s="238"/>
      <c r="J454" s="234"/>
      <c r="K454" s="234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199</v>
      </c>
      <c r="AU454" s="243" t="s">
        <v>81</v>
      </c>
      <c r="AV454" s="13" t="s">
        <v>79</v>
      </c>
      <c r="AW454" s="13" t="s">
        <v>33</v>
      </c>
      <c r="AX454" s="13" t="s">
        <v>72</v>
      </c>
      <c r="AY454" s="243" t="s">
        <v>187</v>
      </c>
    </row>
    <row r="455" s="13" customFormat="1">
      <c r="A455" s="13"/>
      <c r="B455" s="233"/>
      <c r="C455" s="234"/>
      <c r="D455" s="235" t="s">
        <v>199</v>
      </c>
      <c r="E455" s="236" t="s">
        <v>19</v>
      </c>
      <c r="F455" s="237" t="s">
        <v>855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199</v>
      </c>
      <c r="AU455" s="243" t="s">
        <v>81</v>
      </c>
      <c r="AV455" s="13" t="s">
        <v>79</v>
      </c>
      <c r="AW455" s="13" t="s">
        <v>33</v>
      </c>
      <c r="AX455" s="13" t="s">
        <v>72</v>
      </c>
      <c r="AY455" s="243" t="s">
        <v>187</v>
      </c>
    </row>
    <row r="456" s="13" customFormat="1">
      <c r="A456" s="13"/>
      <c r="B456" s="233"/>
      <c r="C456" s="234"/>
      <c r="D456" s="235" t="s">
        <v>199</v>
      </c>
      <c r="E456" s="236" t="s">
        <v>19</v>
      </c>
      <c r="F456" s="237" t="s">
        <v>873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199</v>
      </c>
      <c r="AU456" s="243" t="s">
        <v>81</v>
      </c>
      <c r="AV456" s="13" t="s">
        <v>79</v>
      </c>
      <c r="AW456" s="13" t="s">
        <v>33</v>
      </c>
      <c r="AX456" s="13" t="s">
        <v>72</v>
      </c>
      <c r="AY456" s="243" t="s">
        <v>187</v>
      </c>
    </row>
    <row r="457" s="14" customFormat="1">
      <c r="A457" s="14"/>
      <c r="B457" s="244"/>
      <c r="C457" s="245"/>
      <c r="D457" s="235" t="s">
        <v>199</v>
      </c>
      <c r="E457" s="246" t="s">
        <v>19</v>
      </c>
      <c r="F457" s="247" t="s">
        <v>1147</v>
      </c>
      <c r="G457" s="245"/>
      <c r="H457" s="248">
        <v>1.8899999999999999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199</v>
      </c>
      <c r="AU457" s="254" t="s">
        <v>81</v>
      </c>
      <c r="AV457" s="14" t="s">
        <v>81</v>
      </c>
      <c r="AW457" s="14" t="s">
        <v>33</v>
      </c>
      <c r="AX457" s="14" t="s">
        <v>72</v>
      </c>
      <c r="AY457" s="254" t="s">
        <v>187</v>
      </c>
    </row>
    <row r="458" s="16" customFormat="1">
      <c r="A458" s="16"/>
      <c r="B458" s="279"/>
      <c r="C458" s="280"/>
      <c r="D458" s="235" t="s">
        <v>199</v>
      </c>
      <c r="E458" s="281" t="s">
        <v>19</v>
      </c>
      <c r="F458" s="282" t="s">
        <v>763</v>
      </c>
      <c r="G458" s="280"/>
      <c r="H458" s="283">
        <v>9.6899999999999995</v>
      </c>
      <c r="I458" s="284"/>
      <c r="J458" s="280"/>
      <c r="K458" s="280"/>
      <c r="L458" s="285"/>
      <c r="M458" s="286"/>
      <c r="N458" s="287"/>
      <c r="O458" s="287"/>
      <c r="P458" s="287"/>
      <c r="Q458" s="287"/>
      <c r="R458" s="287"/>
      <c r="S458" s="287"/>
      <c r="T458" s="288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T458" s="289" t="s">
        <v>199</v>
      </c>
      <c r="AU458" s="289" t="s">
        <v>81</v>
      </c>
      <c r="AV458" s="16" t="s">
        <v>230</v>
      </c>
      <c r="AW458" s="16" t="s">
        <v>33</v>
      </c>
      <c r="AX458" s="16" t="s">
        <v>72</v>
      </c>
      <c r="AY458" s="289" t="s">
        <v>187</v>
      </c>
    </row>
    <row r="459" s="15" customFormat="1">
      <c r="A459" s="15"/>
      <c r="B459" s="255"/>
      <c r="C459" s="256"/>
      <c r="D459" s="235" t="s">
        <v>199</v>
      </c>
      <c r="E459" s="257" t="s">
        <v>19</v>
      </c>
      <c r="F459" s="258" t="s">
        <v>210</v>
      </c>
      <c r="G459" s="256"/>
      <c r="H459" s="259">
        <v>12.57</v>
      </c>
      <c r="I459" s="260"/>
      <c r="J459" s="256"/>
      <c r="K459" s="256"/>
      <c r="L459" s="261"/>
      <c r="M459" s="262"/>
      <c r="N459" s="263"/>
      <c r="O459" s="263"/>
      <c r="P459" s="263"/>
      <c r="Q459" s="263"/>
      <c r="R459" s="263"/>
      <c r="S459" s="263"/>
      <c r="T459" s="264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65" t="s">
        <v>199</v>
      </c>
      <c r="AU459" s="265" t="s">
        <v>81</v>
      </c>
      <c r="AV459" s="15" t="s">
        <v>195</v>
      </c>
      <c r="AW459" s="15" t="s">
        <v>33</v>
      </c>
      <c r="AX459" s="15" t="s">
        <v>79</v>
      </c>
      <c r="AY459" s="265" t="s">
        <v>187</v>
      </c>
    </row>
    <row r="460" s="14" customFormat="1">
      <c r="A460" s="14"/>
      <c r="B460" s="244"/>
      <c r="C460" s="245"/>
      <c r="D460" s="235" t="s">
        <v>199</v>
      </c>
      <c r="E460" s="245"/>
      <c r="F460" s="247" t="s">
        <v>1152</v>
      </c>
      <c r="G460" s="245"/>
      <c r="H460" s="248">
        <v>13.827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199</v>
      </c>
      <c r="AU460" s="254" t="s">
        <v>81</v>
      </c>
      <c r="AV460" s="14" t="s">
        <v>81</v>
      </c>
      <c r="AW460" s="14" t="s">
        <v>4</v>
      </c>
      <c r="AX460" s="14" t="s">
        <v>79</v>
      </c>
      <c r="AY460" s="254" t="s">
        <v>187</v>
      </c>
    </row>
    <row r="461" s="2" customFormat="1" ht="16.5" customHeight="1">
      <c r="A461" s="41"/>
      <c r="B461" s="42"/>
      <c r="C461" s="215" t="s">
        <v>777</v>
      </c>
      <c r="D461" s="215" t="s">
        <v>190</v>
      </c>
      <c r="E461" s="216" t="s">
        <v>887</v>
      </c>
      <c r="F461" s="217" t="s">
        <v>888</v>
      </c>
      <c r="G461" s="218" t="s">
        <v>193</v>
      </c>
      <c r="H461" s="219">
        <v>103.798</v>
      </c>
      <c r="I461" s="220"/>
      <c r="J461" s="221">
        <f>ROUND(I461*H461,2)</f>
        <v>0</v>
      </c>
      <c r="K461" s="217" t="s">
        <v>194</v>
      </c>
      <c r="L461" s="47"/>
      <c r="M461" s="222" t="s">
        <v>19</v>
      </c>
      <c r="N461" s="223" t="s">
        <v>43</v>
      </c>
      <c r="O461" s="87"/>
      <c r="P461" s="224">
        <f>O461*H461</f>
        <v>0</v>
      </c>
      <c r="Q461" s="224">
        <v>0.000205</v>
      </c>
      <c r="R461" s="224">
        <f>Q461*H461</f>
        <v>0.02127859</v>
      </c>
      <c r="S461" s="224">
        <v>0</v>
      </c>
      <c r="T461" s="225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6" t="s">
        <v>265</v>
      </c>
      <c r="AT461" s="226" t="s">
        <v>190</v>
      </c>
      <c r="AU461" s="226" t="s">
        <v>81</v>
      </c>
      <c r="AY461" s="20" t="s">
        <v>187</v>
      </c>
      <c r="BE461" s="227">
        <f>IF(N461="základní",J461,0)</f>
        <v>0</v>
      </c>
      <c r="BF461" s="227">
        <f>IF(N461="snížená",J461,0)</f>
        <v>0</v>
      </c>
      <c r="BG461" s="227">
        <f>IF(N461="zákl. přenesená",J461,0)</f>
        <v>0</v>
      </c>
      <c r="BH461" s="227">
        <f>IF(N461="sníž. přenesená",J461,0)</f>
        <v>0</v>
      </c>
      <c r="BI461" s="227">
        <f>IF(N461="nulová",J461,0)</f>
        <v>0</v>
      </c>
      <c r="BJ461" s="20" t="s">
        <v>79</v>
      </c>
      <c r="BK461" s="227">
        <f>ROUND(I461*H461,2)</f>
        <v>0</v>
      </c>
      <c r="BL461" s="20" t="s">
        <v>265</v>
      </c>
      <c r="BM461" s="226" t="s">
        <v>1521</v>
      </c>
    </row>
    <row r="462" s="2" customFormat="1">
      <c r="A462" s="41"/>
      <c r="B462" s="42"/>
      <c r="C462" s="43"/>
      <c r="D462" s="228" t="s">
        <v>197</v>
      </c>
      <c r="E462" s="43"/>
      <c r="F462" s="229" t="s">
        <v>890</v>
      </c>
      <c r="G462" s="43"/>
      <c r="H462" s="43"/>
      <c r="I462" s="230"/>
      <c r="J462" s="43"/>
      <c r="K462" s="43"/>
      <c r="L462" s="47"/>
      <c r="M462" s="231"/>
      <c r="N462" s="232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197</v>
      </c>
      <c r="AU462" s="20" t="s">
        <v>81</v>
      </c>
    </row>
    <row r="463" s="13" customFormat="1">
      <c r="A463" s="13"/>
      <c r="B463" s="233"/>
      <c r="C463" s="234"/>
      <c r="D463" s="235" t="s">
        <v>199</v>
      </c>
      <c r="E463" s="236" t="s">
        <v>19</v>
      </c>
      <c r="F463" s="237" t="s">
        <v>1522</v>
      </c>
      <c r="G463" s="234"/>
      <c r="H463" s="236" t="s">
        <v>19</v>
      </c>
      <c r="I463" s="238"/>
      <c r="J463" s="234"/>
      <c r="K463" s="234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199</v>
      </c>
      <c r="AU463" s="243" t="s">
        <v>81</v>
      </c>
      <c r="AV463" s="13" t="s">
        <v>79</v>
      </c>
      <c r="AW463" s="13" t="s">
        <v>33</v>
      </c>
      <c r="AX463" s="13" t="s">
        <v>72</v>
      </c>
      <c r="AY463" s="243" t="s">
        <v>187</v>
      </c>
    </row>
    <row r="464" s="13" customFormat="1">
      <c r="A464" s="13"/>
      <c r="B464" s="233"/>
      <c r="C464" s="234"/>
      <c r="D464" s="235" t="s">
        <v>199</v>
      </c>
      <c r="E464" s="236" t="s">
        <v>19</v>
      </c>
      <c r="F464" s="237" t="s">
        <v>543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199</v>
      </c>
      <c r="AU464" s="243" t="s">
        <v>81</v>
      </c>
      <c r="AV464" s="13" t="s">
        <v>79</v>
      </c>
      <c r="AW464" s="13" t="s">
        <v>33</v>
      </c>
      <c r="AX464" s="13" t="s">
        <v>72</v>
      </c>
      <c r="AY464" s="243" t="s">
        <v>187</v>
      </c>
    </row>
    <row r="465" s="13" customFormat="1">
      <c r="A465" s="13"/>
      <c r="B465" s="233"/>
      <c r="C465" s="234"/>
      <c r="D465" s="235" t="s">
        <v>199</v>
      </c>
      <c r="E465" s="236" t="s">
        <v>19</v>
      </c>
      <c r="F465" s="237" t="s">
        <v>892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199</v>
      </c>
      <c r="AU465" s="243" t="s">
        <v>81</v>
      </c>
      <c r="AV465" s="13" t="s">
        <v>79</v>
      </c>
      <c r="AW465" s="13" t="s">
        <v>33</v>
      </c>
      <c r="AX465" s="13" t="s">
        <v>72</v>
      </c>
      <c r="AY465" s="243" t="s">
        <v>187</v>
      </c>
    </row>
    <row r="466" s="13" customFormat="1">
      <c r="A466" s="13"/>
      <c r="B466" s="233"/>
      <c r="C466" s="234"/>
      <c r="D466" s="235" t="s">
        <v>199</v>
      </c>
      <c r="E466" s="236" t="s">
        <v>19</v>
      </c>
      <c r="F466" s="237" t="s">
        <v>893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199</v>
      </c>
      <c r="AU466" s="243" t="s">
        <v>81</v>
      </c>
      <c r="AV466" s="13" t="s">
        <v>79</v>
      </c>
      <c r="AW466" s="13" t="s">
        <v>33</v>
      </c>
      <c r="AX466" s="13" t="s">
        <v>72</v>
      </c>
      <c r="AY466" s="243" t="s">
        <v>187</v>
      </c>
    </row>
    <row r="467" s="14" customFormat="1">
      <c r="A467" s="14"/>
      <c r="B467" s="244"/>
      <c r="C467" s="245"/>
      <c r="D467" s="235" t="s">
        <v>199</v>
      </c>
      <c r="E467" s="246" t="s">
        <v>19</v>
      </c>
      <c r="F467" s="247" t="s">
        <v>1080</v>
      </c>
      <c r="G467" s="245"/>
      <c r="H467" s="248">
        <v>23.276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199</v>
      </c>
      <c r="AU467" s="254" t="s">
        <v>81</v>
      </c>
      <c r="AV467" s="14" t="s">
        <v>81</v>
      </c>
      <c r="AW467" s="14" t="s">
        <v>33</v>
      </c>
      <c r="AX467" s="14" t="s">
        <v>72</v>
      </c>
      <c r="AY467" s="254" t="s">
        <v>187</v>
      </c>
    </row>
    <row r="468" s="13" customFormat="1">
      <c r="A468" s="13"/>
      <c r="B468" s="233"/>
      <c r="C468" s="234"/>
      <c r="D468" s="235" t="s">
        <v>199</v>
      </c>
      <c r="E468" s="236" t="s">
        <v>19</v>
      </c>
      <c r="F468" s="237" t="s">
        <v>1523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199</v>
      </c>
      <c r="AU468" s="243" t="s">
        <v>81</v>
      </c>
      <c r="AV468" s="13" t="s">
        <v>79</v>
      </c>
      <c r="AW468" s="13" t="s">
        <v>33</v>
      </c>
      <c r="AX468" s="13" t="s">
        <v>72</v>
      </c>
      <c r="AY468" s="243" t="s">
        <v>187</v>
      </c>
    </row>
    <row r="469" s="13" customFormat="1">
      <c r="A469" s="13"/>
      <c r="B469" s="233"/>
      <c r="C469" s="234"/>
      <c r="D469" s="235" t="s">
        <v>199</v>
      </c>
      <c r="E469" s="236" t="s">
        <v>19</v>
      </c>
      <c r="F469" s="237" t="s">
        <v>545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199</v>
      </c>
      <c r="AU469" s="243" t="s">
        <v>81</v>
      </c>
      <c r="AV469" s="13" t="s">
        <v>79</v>
      </c>
      <c r="AW469" s="13" t="s">
        <v>33</v>
      </c>
      <c r="AX469" s="13" t="s">
        <v>72</v>
      </c>
      <c r="AY469" s="243" t="s">
        <v>187</v>
      </c>
    </row>
    <row r="470" s="13" customFormat="1">
      <c r="A470" s="13"/>
      <c r="B470" s="233"/>
      <c r="C470" s="234"/>
      <c r="D470" s="235" t="s">
        <v>199</v>
      </c>
      <c r="E470" s="236" t="s">
        <v>19</v>
      </c>
      <c r="F470" s="237" t="s">
        <v>892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199</v>
      </c>
      <c r="AU470" s="243" t="s">
        <v>81</v>
      </c>
      <c r="AV470" s="13" t="s">
        <v>79</v>
      </c>
      <c r="AW470" s="13" t="s">
        <v>33</v>
      </c>
      <c r="AX470" s="13" t="s">
        <v>72</v>
      </c>
      <c r="AY470" s="243" t="s">
        <v>187</v>
      </c>
    </row>
    <row r="471" s="13" customFormat="1">
      <c r="A471" s="13"/>
      <c r="B471" s="233"/>
      <c r="C471" s="234"/>
      <c r="D471" s="235" t="s">
        <v>199</v>
      </c>
      <c r="E471" s="236" t="s">
        <v>19</v>
      </c>
      <c r="F471" s="237" t="s">
        <v>893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199</v>
      </c>
      <c r="AU471" s="243" t="s">
        <v>81</v>
      </c>
      <c r="AV471" s="13" t="s">
        <v>79</v>
      </c>
      <c r="AW471" s="13" t="s">
        <v>33</v>
      </c>
      <c r="AX471" s="13" t="s">
        <v>72</v>
      </c>
      <c r="AY471" s="243" t="s">
        <v>187</v>
      </c>
    </row>
    <row r="472" s="14" customFormat="1">
      <c r="A472" s="14"/>
      <c r="B472" s="244"/>
      <c r="C472" s="245"/>
      <c r="D472" s="235" t="s">
        <v>199</v>
      </c>
      <c r="E472" s="246" t="s">
        <v>19</v>
      </c>
      <c r="F472" s="247" t="s">
        <v>923</v>
      </c>
      <c r="G472" s="245"/>
      <c r="H472" s="248">
        <v>13.939</v>
      </c>
      <c r="I472" s="249"/>
      <c r="J472" s="245"/>
      <c r="K472" s="245"/>
      <c r="L472" s="250"/>
      <c r="M472" s="251"/>
      <c r="N472" s="252"/>
      <c r="O472" s="252"/>
      <c r="P472" s="252"/>
      <c r="Q472" s="252"/>
      <c r="R472" s="252"/>
      <c r="S472" s="252"/>
      <c r="T472" s="253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4" t="s">
        <v>199</v>
      </c>
      <c r="AU472" s="254" t="s">
        <v>81</v>
      </c>
      <c r="AV472" s="14" t="s">
        <v>81</v>
      </c>
      <c r="AW472" s="14" t="s">
        <v>33</v>
      </c>
      <c r="AX472" s="14" t="s">
        <v>72</v>
      </c>
      <c r="AY472" s="254" t="s">
        <v>187</v>
      </c>
    </row>
    <row r="473" s="13" customFormat="1">
      <c r="A473" s="13"/>
      <c r="B473" s="233"/>
      <c r="C473" s="234"/>
      <c r="D473" s="235" t="s">
        <v>199</v>
      </c>
      <c r="E473" s="236" t="s">
        <v>19</v>
      </c>
      <c r="F473" s="237" t="s">
        <v>1524</v>
      </c>
      <c r="G473" s="234"/>
      <c r="H473" s="236" t="s">
        <v>19</v>
      </c>
      <c r="I473" s="238"/>
      <c r="J473" s="234"/>
      <c r="K473" s="234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199</v>
      </c>
      <c r="AU473" s="243" t="s">
        <v>81</v>
      </c>
      <c r="AV473" s="13" t="s">
        <v>79</v>
      </c>
      <c r="AW473" s="13" t="s">
        <v>33</v>
      </c>
      <c r="AX473" s="13" t="s">
        <v>72</v>
      </c>
      <c r="AY473" s="243" t="s">
        <v>187</v>
      </c>
    </row>
    <row r="474" s="13" customFormat="1">
      <c r="A474" s="13"/>
      <c r="B474" s="233"/>
      <c r="C474" s="234"/>
      <c r="D474" s="235" t="s">
        <v>199</v>
      </c>
      <c r="E474" s="236" t="s">
        <v>19</v>
      </c>
      <c r="F474" s="237" t="s">
        <v>547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199</v>
      </c>
      <c r="AU474" s="243" t="s">
        <v>81</v>
      </c>
      <c r="AV474" s="13" t="s">
        <v>79</v>
      </c>
      <c r="AW474" s="13" t="s">
        <v>33</v>
      </c>
      <c r="AX474" s="13" t="s">
        <v>72</v>
      </c>
      <c r="AY474" s="243" t="s">
        <v>187</v>
      </c>
    </row>
    <row r="475" s="13" customFormat="1">
      <c r="A475" s="13"/>
      <c r="B475" s="233"/>
      <c r="C475" s="234"/>
      <c r="D475" s="235" t="s">
        <v>199</v>
      </c>
      <c r="E475" s="236" t="s">
        <v>19</v>
      </c>
      <c r="F475" s="237" t="s">
        <v>892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199</v>
      </c>
      <c r="AU475" s="243" t="s">
        <v>81</v>
      </c>
      <c r="AV475" s="13" t="s">
        <v>79</v>
      </c>
      <c r="AW475" s="13" t="s">
        <v>33</v>
      </c>
      <c r="AX475" s="13" t="s">
        <v>72</v>
      </c>
      <c r="AY475" s="243" t="s">
        <v>187</v>
      </c>
    </row>
    <row r="476" s="13" customFormat="1">
      <c r="A476" s="13"/>
      <c r="B476" s="233"/>
      <c r="C476" s="234"/>
      <c r="D476" s="235" t="s">
        <v>199</v>
      </c>
      <c r="E476" s="236" t="s">
        <v>19</v>
      </c>
      <c r="F476" s="237" t="s">
        <v>893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199</v>
      </c>
      <c r="AU476" s="243" t="s">
        <v>81</v>
      </c>
      <c r="AV476" s="13" t="s">
        <v>79</v>
      </c>
      <c r="AW476" s="13" t="s">
        <v>33</v>
      </c>
      <c r="AX476" s="13" t="s">
        <v>72</v>
      </c>
      <c r="AY476" s="243" t="s">
        <v>187</v>
      </c>
    </row>
    <row r="477" s="14" customFormat="1">
      <c r="A477" s="14"/>
      <c r="B477" s="244"/>
      <c r="C477" s="245"/>
      <c r="D477" s="235" t="s">
        <v>199</v>
      </c>
      <c r="E477" s="246" t="s">
        <v>19</v>
      </c>
      <c r="F477" s="247" t="s">
        <v>1080</v>
      </c>
      <c r="G477" s="245"/>
      <c r="H477" s="248">
        <v>23.276</v>
      </c>
      <c r="I477" s="249"/>
      <c r="J477" s="245"/>
      <c r="K477" s="245"/>
      <c r="L477" s="250"/>
      <c r="M477" s="251"/>
      <c r="N477" s="252"/>
      <c r="O477" s="252"/>
      <c r="P477" s="252"/>
      <c r="Q477" s="252"/>
      <c r="R477" s="252"/>
      <c r="S477" s="252"/>
      <c r="T477" s="25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4" t="s">
        <v>199</v>
      </c>
      <c r="AU477" s="254" t="s">
        <v>81</v>
      </c>
      <c r="AV477" s="14" t="s">
        <v>81</v>
      </c>
      <c r="AW477" s="14" t="s">
        <v>33</v>
      </c>
      <c r="AX477" s="14" t="s">
        <v>72</v>
      </c>
      <c r="AY477" s="254" t="s">
        <v>187</v>
      </c>
    </row>
    <row r="478" s="16" customFormat="1">
      <c r="A478" s="16"/>
      <c r="B478" s="279"/>
      <c r="C478" s="280"/>
      <c r="D478" s="235" t="s">
        <v>199</v>
      </c>
      <c r="E478" s="281" t="s">
        <v>19</v>
      </c>
      <c r="F478" s="282" t="s">
        <v>763</v>
      </c>
      <c r="G478" s="280"/>
      <c r="H478" s="283">
        <v>60.491</v>
      </c>
      <c r="I478" s="284"/>
      <c r="J478" s="280"/>
      <c r="K478" s="280"/>
      <c r="L478" s="285"/>
      <c r="M478" s="286"/>
      <c r="N478" s="287"/>
      <c r="O478" s="287"/>
      <c r="P478" s="287"/>
      <c r="Q478" s="287"/>
      <c r="R478" s="287"/>
      <c r="S478" s="287"/>
      <c r="T478" s="288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T478" s="289" t="s">
        <v>199</v>
      </c>
      <c r="AU478" s="289" t="s">
        <v>81</v>
      </c>
      <c r="AV478" s="16" t="s">
        <v>230</v>
      </c>
      <c r="AW478" s="16" t="s">
        <v>33</v>
      </c>
      <c r="AX478" s="16" t="s">
        <v>72</v>
      </c>
      <c r="AY478" s="289" t="s">
        <v>187</v>
      </c>
    </row>
    <row r="479" s="13" customFormat="1">
      <c r="A479" s="13"/>
      <c r="B479" s="233"/>
      <c r="C479" s="234"/>
      <c r="D479" s="235" t="s">
        <v>199</v>
      </c>
      <c r="E479" s="236" t="s">
        <v>19</v>
      </c>
      <c r="F479" s="237" t="s">
        <v>1525</v>
      </c>
      <c r="G479" s="234"/>
      <c r="H479" s="236" t="s">
        <v>19</v>
      </c>
      <c r="I479" s="238"/>
      <c r="J479" s="234"/>
      <c r="K479" s="234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199</v>
      </c>
      <c r="AU479" s="243" t="s">
        <v>81</v>
      </c>
      <c r="AV479" s="13" t="s">
        <v>79</v>
      </c>
      <c r="AW479" s="13" t="s">
        <v>33</v>
      </c>
      <c r="AX479" s="13" t="s">
        <v>72</v>
      </c>
      <c r="AY479" s="243" t="s">
        <v>187</v>
      </c>
    </row>
    <row r="480" s="13" customFormat="1">
      <c r="A480" s="13"/>
      <c r="B480" s="233"/>
      <c r="C480" s="234"/>
      <c r="D480" s="235" t="s">
        <v>199</v>
      </c>
      <c r="E480" s="236" t="s">
        <v>19</v>
      </c>
      <c r="F480" s="237" t="s">
        <v>543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199</v>
      </c>
      <c r="AU480" s="243" t="s">
        <v>81</v>
      </c>
      <c r="AV480" s="13" t="s">
        <v>79</v>
      </c>
      <c r="AW480" s="13" t="s">
        <v>33</v>
      </c>
      <c r="AX480" s="13" t="s">
        <v>72</v>
      </c>
      <c r="AY480" s="243" t="s">
        <v>187</v>
      </c>
    </row>
    <row r="481" s="13" customFormat="1">
      <c r="A481" s="13"/>
      <c r="B481" s="233"/>
      <c r="C481" s="234"/>
      <c r="D481" s="235" t="s">
        <v>199</v>
      </c>
      <c r="E481" s="236" t="s">
        <v>19</v>
      </c>
      <c r="F481" s="237" t="s">
        <v>1062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199</v>
      </c>
      <c r="AU481" s="243" t="s">
        <v>81</v>
      </c>
      <c r="AV481" s="13" t="s">
        <v>79</v>
      </c>
      <c r="AW481" s="13" t="s">
        <v>33</v>
      </c>
      <c r="AX481" s="13" t="s">
        <v>72</v>
      </c>
      <c r="AY481" s="243" t="s">
        <v>187</v>
      </c>
    </row>
    <row r="482" s="13" customFormat="1">
      <c r="A482" s="13"/>
      <c r="B482" s="233"/>
      <c r="C482" s="234"/>
      <c r="D482" s="235" t="s">
        <v>199</v>
      </c>
      <c r="E482" s="236" t="s">
        <v>19</v>
      </c>
      <c r="F482" s="237" t="s">
        <v>893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199</v>
      </c>
      <c r="AU482" s="243" t="s">
        <v>81</v>
      </c>
      <c r="AV482" s="13" t="s">
        <v>79</v>
      </c>
      <c r="AW482" s="13" t="s">
        <v>33</v>
      </c>
      <c r="AX482" s="13" t="s">
        <v>72</v>
      </c>
      <c r="AY482" s="243" t="s">
        <v>187</v>
      </c>
    </row>
    <row r="483" s="14" customFormat="1">
      <c r="A483" s="14"/>
      <c r="B483" s="244"/>
      <c r="C483" s="245"/>
      <c r="D483" s="235" t="s">
        <v>199</v>
      </c>
      <c r="E483" s="246" t="s">
        <v>19</v>
      </c>
      <c r="F483" s="247" t="s">
        <v>1158</v>
      </c>
      <c r="G483" s="245"/>
      <c r="H483" s="248">
        <v>22.135000000000002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199</v>
      </c>
      <c r="AU483" s="254" t="s">
        <v>81</v>
      </c>
      <c r="AV483" s="14" t="s">
        <v>81</v>
      </c>
      <c r="AW483" s="14" t="s">
        <v>33</v>
      </c>
      <c r="AX483" s="14" t="s">
        <v>72</v>
      </c>
      <c r="AY483" s="254" t="s">
        <v>187</v>
      </c>
    </row>
    <row r="484" s="13" customFormat="1">
      <c r="A484" s="13"/>
      <c r="B484" s="233"/>
      <c r="C484" s="234"/>
      <c r="D484" s="235" t="s">
        <v>199</v>
      </c>
      <c r="E484" s="236" t="s">
        <v>19</v>
      </c>
      <c r="F484" s="237" t="s">
        <v>1526</v>
      </c>
      <c r="G484" s="234"/>
      <c r="H484" s="236" t="s">
        <v>19</v>
      </c>
      <c r="I484" s="238"/>
      <c r="J484" s="234"/>
      <c r="K484" s="234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199</v>
      </c>
      <c r="AU484" s="243" t="s">
        <v>81</v>
      </c>
      <c r="AV484" s="13" t="s">
        <v>79</v>
      </c>
      <c r="AW484" s="13" t="s">
        <v>33</v>
      </c>
      <c r="AX484" s="13" t="s">
        <v>72</v>
      </c>
      <c r="AY484" s="243" t="s">
        <v>187</v>
      </c>
    </row>
    <row r="485" s="13" customFormat="1">
      <c r="A485" s="13"/>
      <c r="B485" s="233"/>
      <c r="C485" s="234"/>
      <c r="D485" s="235" t="s">
        <v>199</v>
      </c>
      <c r="E485" s="236" t="s">
        <v>19</v>
      </c>
      <c r="F485" s="237" t="s">
        <v>547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199</v>
      </c>
      <c r="AU485" s="243" t="s">
        <v>81</v>
      </c>
      <c r="AV485" s="13" t="s">
        <v>79</v>
      </c>
      <c r="AW485" s="13" t="s">
        <v>33</v>
      </c>
      <c r="AX485" s="13" t="s">
        <v>72</v>
      </c>
      <c r="AY485" s="243" t="s">
        <v>187</v>
      </c>
    </row>
    <row r="486" s="13" customFormat="1">
      <c r="A486" s="13"/>
      <c r="B486" s="233"/>
      <c r="C486" s="234"/>
      <c r="D486" s="235" t="s">
        <v>199</v>
      </c>
      <c r="E486" s="236" t="s">
        <v>19</v>
      </c>
      <c r="F486" s="237" t="s">
        <v>1062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199</v>
      </c>
      <c r="AU486" s="243" t="s">
        <v>81</v>
      </c>
      <c r="AV486" s="13" t="s">
        <v>79</v>
      </c>
      <c r="AW486" s="13" t="s">
        <v>33</v>
      </c>
      <c r="AX486" s="13" t="s">
        <v>72</v>
      </c>
      <c r="AY486" s="243" t="s">
        <v>187</v>
      </c>
    </row>
    <row r="487" s="13" customFormat="1">
      <c r="A487" s="13"/>
      <c r="B487" s="233"/>
      <c r="C487" s="234"/>
      <c r="D487" s="235" t="s">
        <v>199</v>
      </c>
      <c r="E487" s="236" t="s">
        <v>19</v>
      </c>
      <c r="F487" s="237" t="s">
        <v>893</v>
      </c>
      <c r="G487" s="234"/>
      <c r="H487" s="236" t="s">
        <v>19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199</v>
      </c>
      <c r="AU487" s="243" t="s">
        <v>81</v>
      </c>
      <c r="AV487" s="13" t="s">
        <v>79</v>
      </c>
      <c r="AW487" s="13" t="s">
        <v>33</v>
      </c>
      <c r="AX487" s="13" t="s">
        <v>72</v>
      </c>
      <c r="AY487" s="243" t="s">
        <v>187</v>
      </c>
    </row>
    <row r="488" s="14" customFormat="1">
      <c r="A488" s="14"/>
      <c r="B488" s="244"/>
      <c r="C488" s="245"/>
      <c r="D488" s="235" t="s">
        <v>199</v>
      </c>
      <c r="E488" s="246" t="s">
        <v>19</v>
      </c>
      <c r="F488" s="247" t="s">
        <v>1160</v>
      </c>
      <c r="G488" s="245"/>
      <c r="H488" s="248">
        <v>21.172000000000001</v>
      </c>
      <c r="I488" s="249"/>
      <c r="J488" s="245"/>
      <c r="K488" s="245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199</v>
      </c>
      <c r="AU488" s="254" t="s">
        <v>81</v>
      </c>
      <c r="AV488" s="14" t="s">
        <v>81</v>
      </c>
      <c r="AW488" s="14" t="s">
        <v>33</v>
      </c>
      <c r="AX488" s="14" t="s">
        <v>72</v>
      </c>
      <c r="AY488" s="254" t="s">
        <v>187</v>
      </c>
    </row>
    <row r="489" s="16" customFormat="1">
      <c r="A489" s="16"/>
      <c r="B489" s="279"/>
      <c r="C489" s="280"/>
      <c r="D489" s="235" t="s">
        <v>199</v>
      </c>
      <c r="E489" s="281" t="s">
        <v>19</v>
      </c>
      <c r="F489" s="282" t="s">
        <v>763</v>
      </c>
      <c r="G489" s="280"/>
      <c r="H489" s="283">
        <v>43.307000000000002</v>
      </c>
      <c r="I489" s="284"/>
      <c r="J489" s="280"/>
      <c r="K489" s="280"/>
      <c r="L489" s="285"/>
      <c r="M489" s="286"/>
      <c r="N489" s="287"/>
      <c r="O489" s="287"/>
      <c r="P489" s="287"/>
      <c r="Q489" s="287"/>
      <c r="R489" s="287"/>
      <c r="S489" s="287"/>
      <c r="T489" s="288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T489" s="289" t="s">
        <v>199</v>
      </c>
      <c r="AU489" s="289" t="s">
        <v>81</v>
      </c>
      <c r="AV489" s="16" t="s">
        <v>230</v>
      </c>
      <c r="AW489" s="16" t="s">
        <v>33</v>
      </c>
      <c r="AX489" s="16" t="s">
        <v>72</v>
      </c>
      <c r="AY489" s="289" t="s">
        <v>187</v>
      </c>
    </row>
    <row r="490" s="15" customFormat="1">
      <c r="A490" s="15"/>
      <c r="B490" s="255"/>
      <c r="C490" s="256"/>
      <c r="D490" s="235" t="s">
        <v>199</v>
      </c>
      <c r="E490" s="257" t="s">
        <v>19</v>
      </c>
      <c r="F490" s="258" t="s">
        <v>210</v>
      </c>
      <c r="G490" s="256"/>
      <c r="H490" s="259">
        <v>103.798</v>
      </c>
      <c r="I490" s="260"/>
      <c r="J490" s="256"/>
      <c r="K490" s="256"/>
      <c r="L490" s="261"/>
      <c r="M490" s="262"/>
      <c r="N490" s="263"/>
      <c r="O490" s="263"/>
      <c r="P490" s="263"/>
      <c r="Q490" s="263"/>
      <c r="R490" s="263"/>
      <c r="S490" s="263"/>
      <c r="T490" s="264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65" t="s">
        <v>199</v>
      </c>
      <c r="AU490" s="265" t="s">
        <v>81</v>
      </c>
      <c r="AV490" s="15" t="s">
        <v>195</v>
      </c>
      <c r="AW490" s="15" t="s">
        <v>33</v>
      </c>
      <c r="AX490" s="15" t="s">
        <v>79</v>
      </c>
      <c r="AY490" s="265" t="s">
        <v>187</v>
      </c>
    </row>
    <row r="491" s="2" customFormat="1" ht="21.75" customHeight="1">
      <c r="A491" s="41"/>
      <c r="B491" s="42"/>
      <c r="C491" s="215" t="s">
        <v>781</v>
      </c>
      <c r="D491" s="215" t="s">
        <v>190</v>
      </c>
      <c r="E491" s="216" t="s">
        <v>1161</v>
      </c>
      <c r="F491" s="217" t="s">
        <v>1162</v>
      </c>
      <c r="G491" s="218" t="s">
        <v>193</v>
      </c>
      <c r="H491" s="219">
        <v>2.8799999999999999</v>
      </c>
      <c r="I491" s="220"/>
      <c r="J491" s="221">
        <f>ROUND(I491*H491,2)</f>
        <v>0</v>
      </c>
      <c r="K491" s="217" t="s">
        <v>194</v>
      </c>
      <c r="L491" s="47"/>
      <c r="M491" s="222" t="s">
        <v>19</v>
      </c>
      <c r="N491" s="223" t="s">
        <v>43</v>
      </c>
      <c r="O491" s="87"/>
      <c r="P491" s="224">
        <f>O491*H491</f>
        <v>0</v>
      </c>
      <c r="Q491" s="224">
        <v>1.713E-05</v>
      </c>
      <c r="R491" s="224">
        <f>Q491*H491</f>
        <v>4.93344E-05</v>
      </c>
      <c r="S491" s="224">
        <v>0</v>
      </c>
      <c r="T491" s="225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6" t="s">
        <v>265</v>
      </c>
      <c r="AT491" s="226" t="s">
        <v>190</v>
      </c>
      <c r="AU491" s="226" t="s">
        <v>81</v>
      </c>
      <c r="AY491" s="20" t="s">
        <v>187</v>
      </c>
      <c r="BE491" s="227">
        <f>IF(N491="základní",J491,0)</f>
        <v>0</v>
      </c>
      <c r="BF491" s="227">
        <f>IF(N491="snížená",J491,0)</f>
        <v>0</v>
      </c>
      <c r="BG491" s="227">
        <f>IF(N491="zákl. přenesená",J491,0)</f>
        <v>0</v>
      </c>
      <c r="BH491" s="227">
        <f>IF(N491="sníž. přenesená",J491,0)</f>
        <v>0</v>
      </c>
      <c r="BI491" s="227">
        <f>IF(N491="nulová",J491,0)</f>
        <v>0</v>
      </c>
      <c r="BJ491" s="20" t="s">
        <v>79</v>
      </c>
      <c r="BK491" s="227">
        <f>ROUND(I491*H491,2)</f>
        <v>0</v>
      </c>
      <c r="BL491" s="20" t="s">
        <v>265</v>
      </c>
      <c r="BM491" s="226" t="s">
        <v>1527</v>
      </c>
    </row>
    <row r="492" s="2" customFormat="1">
      <c r="A492" s="41"/>
      <c r="B492" s="42"/>
      <c r="C492" s="43"/>
      <c r="D492" s="228" t="s">
        <v>197</v>
      </c>
      <c r="E492" s="43"/>
      <c r="F492" s="229" t="s">
        <v>1164</v>
      </c>
      <c r="G492" s="43"/>
      <c r="H492" s="43"/>
      <c r="I492" s="230"/>
      <c r="J492" s="43"/>
      <c r="K492" s="43"/>
      <c r="L492" s="47"/>
      <c r="M492" s="231"/>
      <c r="N492" s="232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197</v>
      </c>
      <c r="AU492" s="20" t="s">
        <v>81</v>
      </c>
    </row>
    <row r="493" s="13" customFormat="1">
      <c r="A493" s="13"/>
      <c r="B493" s="233"/>
      <c r="C493" s="234"/>
      <c r="D493" s="235" t="s">
        <v>199</v>
      </c>
      <c r="E493" s="236" t="s">
        <v>19</v>
      </c>
      <c r="F493" s="237" t="s">
        <v>1513</v>
      </c>
      <c r="G493" s="234"/>
      <c r="H493" s="236" t="s">
        <v>19</v>
      </c>
      <c r="I493" s="238"/>
      <c r="J493" s="234"/>
      <c r="K493" s="234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199</v>
      </c>
      <c r="AU493" s="243" t="s">
        <v>81</v>
      </c>
      <c r="AV493" s="13" t="s">
        <v>79</v>
      </c>
      <c r="AW493" s="13" t="s">
        <v>33</v>
      </c>
      <c r="AX493" s="13" t="s">
        <v>72</v>
      </c>
      <c r="AY493" s="243" t="s">
        <v>187</v>
      </c>
    </row>
    <row r="494" s="13" customFormat="1">
      <c r="A494" s="13"/>
      <c r="B494" s="233"/>
      <c r="C494" s="234"/>
      <c r="D494" s="235" t="s">
        <v>199</v>
      </c>
      <c r="E494" s="236" t="s">
        <v>19</v>
      </c>
      <c r="F494" s="237" t="s">
        <v>543</v>
      </c>
      <c r="G494" s="234"/>
      <c r="H494" s="236" t="s">
        <v>19</v>
      </c>
      <c r="I494" s="238"/>
      <c r="J494" s="234"/>
      <c r="K494" s="234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199</v>
      </c>
      <c r="AU494" s="243" t="s">
        <v>81</v>
      </c>
      <c r="AV494" s="13" t="s">
        <v>79</v>
      </c>
      <c r="AW494" s="13" t="s">
        <v>33</v>
      </c>
      <c r="AX494" s="13" t="s">
        <v>72</v>
      </c>
      <c r="AY494" s="243" t="s">
        <v>187</v>
      </c>
    </row>
    <row r="495" s="13" customFormat="1">
      <c r="A495" s="13"/>
      <c r="B495" s="233"/>
      <c r="C495" s="234"/>
      <c r="D495" s="235" t="s">
        <v>199</v>
      </c>
      <c r="E495" s="236" t="s">
        <v>19</v>
      </c>
      <c r="F495" s="237" t="s">
        <v>855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199</v>
      </c>
      <c r="AU495" s="243" t="s">
        <v>81</v>
      </c>
      <c r="AV495" s="13" t="s">
        <v>79</v>
      </c>
      <c r="AW495" s="13" t="s">
        <v>33</v>
      </c>
      <c r="AX495" s="13" t="s">
        <v>72</v>
      </c>
      <c r="AY495" s="243" t="s">
        <v>187</v>
      </c>
    </row>
    <row r="496" s="13" customFormat="1">
      <c r="A496" s="13"/>
      <c r="B496" s="233"/>
      <c r="C496" s="234"/>
      <c r="D496" s="235" t="s">
        <v>199</v>
      </c>
      <c r="E496" s="236" t="s">
        <v>19</v>
      </c>
      <c r="F496" s="237" t="s">
        <v>1142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199</v>
      </c>
      <c r="AU496" s="243" t="s">
        <v>81</v>
      </c>
      <c r="AV496" s="13" t="s">
        <v>79</v>
      </c>
      <c r="AW496" s="13" t="s">
        <v>33</v>
      </c>
      <c r="AX496" s="13" t="s">
        <v>72</v>
      </c>
      <c r="AY496" s="243" t="s">
        <v>187</v>
      </c>
    </row>
    <row r="497" s="14" customFormat="1">
      <c r="A497" s="14"/>
      <c r="B497" s="244"/>
      <c r="C497" s="245"/>
      <c r="D497" s="235" t="s">
        <v>199</v>
      </c>
      <c r="E497" s="246" t="s">
        <v>19</v>
      </c>
      <c r="F497" s="247" t="s">
        <v>1143</v>
      </c>
      <c r="G497" s="245"/>
      <c r="H497" s="248">
        <v>1.44</v>
      </c>
      <c r="I497" s="249"/>
      <c r="J497" s="245"/>
      <c r="K497" s="245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199</v>
      </c>
      <c r="AU497" s="254" t="s">
        <v>81</v>
      </c>
      <c r="AV497" s="14" t="s">
        <v>81</v>
      </c>
      <c r="AW497" s="14" t="s">
        <v>33</v>
      </c>
      <c r="AX497" s="14" t="s">
        <v>72</v>
      </c>
      <c r="AY497" s="254" t="s">
        <v>187</v>
      </c>
    </row>
    <row r="498" s="13" customFormat="1">
      <c r="A498" s="13"/>
      <c r="B498" s="233"/>
      <c r="C498" s="234"/>
      <c r="D498" s="235" t="s">
        <v>199</v>
      </c>
      <c r="E498" s="236" t="s">
        <v>19</v>
      </c>
      <c r="F498" s="237" t="s">
        <v>1514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199</v>
      </c>
      <c r="AU498" s="243" t="s">
        <v>81</v>
      </c>
      <c r="AV498" s="13" t="s">
        <v>79</v>
      </c>
      <c r="AW498" s="13" t="s">
        <v>33</v>
      </c>
      <c r="AX498" s="13" t="s">
        <v>72</v>
      </c>
      <c r="AY498" s="243" t="s">
        <v>187</v>
      </c>
    </row>
    <row r="499" s="13" customFormat="1">
      <c r="A499" s="13"/>
      <c r="B499" s="233"/>
      <c r="C499" s="234"/>
      <c r="D499" s="235" t="s">
        <v>199</v>
      </c>
      <c r="E499" s="236" t="s">
        <v>19</v>
      </c>
      <c r="F499" s="237" t="s">
        <v>547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199</v>
      </c>
      <c r="AU499" s="243" t="s">
        <v>81</v>
      </c>
      <c r="AV499" s="13" t="s">
        <v>79</v>
      </c>
      <c r="AW499" s="13" t="s">
        <v>33</v>
      </c>
      <c r="AX499" s="13" t="s">
        <v>72</v>
      </c>
      <c r="AY499" s="243" t="s">
        <v>187</v>
      </c>
    </row>
    <row r="500" s="13" customFormat="1">
      <c r="A500" s="13"/>
      <c r="B500" s="233"/>
      <c r="C500" s="234"/>
      <c r="D500" s="235" t="s">
        <v>199</v>
      </c>
      <c r="E500" s="236" t="s">
        <v>19</v>
      </c>
      <c r="F500" s="237" t="s">
        <v>855</v>
      </c>
      <c r="G500" s="234"/>
      <c r="H500" s="236" t="s">
        <v>19</v>
      </c>
      <c r="I500" s="238"/>
      <c r="J500" s="234"/>
      <c r="K500" s="234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199</v>
      </c>
      <c r="AU500" s="243" t="s">
        <v>81</v>
      </c>
      <c r="AV500" s="13" t="s">
        <v>79</v>
      </c>
      <c r="AW500" s="13" t="s">
        <v>33</v>
      </c>
      <c r="AX500" s="13" t="s">
        <v>72</v>
      </c>
      <c r="AY500" s="243" t="s">
        <v>187</v>
      </c>
    </row>
    <row r="501" s="13" customFormat="1">
      <c r="A501" s="13"/>
      <c r="B501" s="233"/>
      <c r="C501" s="234"/>
      <c r="D501" s="235" t="s">
        <v>199</v>
      </c>
      <c r="E501" s="236" t="s">
        <v>19</v>
      </c>
      <c r="F501" s="237" t="s">
        <v>1142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199</v>
      </c>
      <c r="AU501" s="243" t="s">
        <v>81</v>
      </c>
      <c r="AV501" s="13" t="s">
        <v>79</v>
      </c>
      <c r="AW501" s="13" t="s">
        <v>33</v>
      </c>
      <c r="AX501" s="13" t="s">
        <v>72</v>
      </c>
      <c r="AY501" s="243" t="s">
        <v>187</v>
      </c>
    </row>
    <row r="502" s="14" customFormat="1">
      <c r="A502" s="14"/>
      <c r="B502" s="244"/>
      <c r="C502" s="245"/>
      <c r="D502" s="235" t="s">
        <v>199</v>
      </c>
      <c r="E502" s="246" t="s">
        <v>19</v>
      </c>
      <c r="F502" s="247" t="s">
        <v>1143</v>
      </c>
      <c r="G502" s="245"/>
      <c r="H502" s="248">
        <v>1.44</v>
      </c>
      <c r="I502" s="249"/>
      <c r="J502" s="245"/>
      <c r="K502" s="245"/>
      <c r="L502" s="250"/>
      <c r="M502" s="251"/>
      <c r="N502" s="252"/>
      <c r="O502" s="252"/>
      <c r="P502" s="252"/>
      <c r="Q502" s="252"/>
      <c r="R502" s="252"/>
      <c r="S502" s="252"/>
      <c r="T502" s="253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4" t="s">
        <v>199</v>
      </c>
      <c r="AU502" s="254" t="s">
        <v>81</v>
      </c>
      <c r="AV502" s="14" t="s">
        <v>81</v>
      </c>
      <c r="AW502" s="14" t="s">
        <v>33</v>
      </c>
      <c r="AX502" s="14" t="s">
        <v>72</v>
      </c>
      <c r="AY502" s="254" t="s">
        <v>187</v>
      </c>
    </row>
    <row r="503" s="15" customFormat="1">
      <c r="A503" s="15"/>
      <c r="B503" s="255"/>
      <c r="C503" s="256"/>
      <c r="D503" s="235" t="s">
        <v>199</v>
      </c>
      <c r="E503" s="257" t="s">
        <v>19</v>
      </c>
      <c r="F503" s="258" t="s">
        <v>210</v>
      </c>
      <c r="G503" s="256"/>
      <c r="H503" s="259">
        <v>2.8799999999999999</v>
      </c>
      <c r="I503" s="260"/>
      <c r="J503" s="256"/>
      <c r="K503" s="256"/>
      <c r="L503" s="261"/>
      <c r="M503" s="262"/>
      <c r="N503" s="263"/>
      <c r="O503" s="263"/>
      <c r="P503" s="263"/>
      <c r="Q503" s="263"/>
      <c r="R503" s="263"/>
      <c r="S503" s="263"/>
      <c r="T503" s="264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5" t="s">
        <v>199</v>
      </c>
      <c r="AU503" s="265" t="s">
        <v>81</v>
      </c>
      <c r="AV503" s="15" t="s">
        <v>195</v>
      </c>
      <c r="AW503" s="15" t="s">
        <v>33</v>
      </c>
      <c r="AX503" s="15" t="s">
        <v>79</v>
      </c>
      <c r="AY503" s="265" t="s">
        <v>187</v>
      </c>
    </row>
    <row r="504" s="2" customFormat="1" ht="16.5" customHeight="1">
      <c r="A504" s="41"/>
      <c r="B504" s="42"/>
      <c r="C504" s="215" t="s">
        <v>789</v>
      </c>
      <c r="D504" s="215" t="s">
        <v>190</v>
      </c>
      <c r="E504" s="216" t="s">
        <v>904</v>
      </c>
      <c r="F504" s="217" t="s">
        <v>905</v>
      </c>
      <c r="G504" s="218" t="s">
        <v>193</v>
      </c>
      <c r="H504" s="219">
        <v>9.6899999999999995</v>
      </c>
      <c r="I504" s="220"/>
      <c r="J504" s="221">
        <f>ROUND(I504*H504,2)</f>
        <v>0</v>
      </c>
      <c r="K504" s="217" t="s">
        <v>194</v>
      </c>
      <c r="L504" s="47"/>
      <c r="M504" s="222" t="s">
        <v>19</v>
      </c>
      <c r="N504" s="223" t="s">
        <v>43</v>
      </c>
      <c r="O504" s="87"/>
      <c r="P504" s="224">
        <f>O504*H504</f>
        <v>0</v>
      </c>
      <c r="Q504" s="224">
        <v>7.1500000000000002E-06</v>
      </c>
      <c r="R504" s="224">
        <f>Q504*H504</f>
        <v>6.9283500000000002E-05</v>
      </c>
      <c r="S504" s="224">
        <v>0</v>
      </c>
      <c r="T504" s="225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6" t="s">
        <v>265</v>
      </c>
      <c r="AT504" s="226" t="s">
        <v>190</v>
      </c>
      <c r="AU504" s="226" t="s">
        <v>81</v>
      </c>
      <c r="AY504" s="20" t="s">
        <v>187</v>
      </c>
      <c r="BE504" s="227">
        <f>IF(N504="základní",J504,0)</f>
        <v>0</v>
      </c>
      <c r="BF504" s="227">
        <f>IF(N504="snížená",J504,0)</f>
        <v>0</v>
      </c>
      <c r="BG504" s="227">
        <f>IF(N504="zákl. přenesená",J504,0)</f>
        <v>0</v>
      </c>
      <c r="BH504" s="227">
        <f>IF(N504="sníž. přenesená",J504,0)</f>
        <v>0</v>
      </c>
      <c r="BI504" s="227">
        <f>IF(N504="nulová",J504,0)</f>
        <v>0</v>
      </c>
      <c r="BJ504" s="20" t="s">
        <v>79</v>
      </c>
      <c r="BK504" s="227">
        <f>ROUND(I504*H504,2)</f>
        <v>0</v>
      </c>
      <c r="BL504" s="20" t="s">
        <v>265</v>
      </c>
      <c r="BM504" s="226" t="s">
        <v>1528</v>
      </c>
    </row>
    <row r="505" s="2" customFormat="1">
      <c r="A505" s="41"/>
      <c r="B505" s="42"/>
      <c r="C505" s="43"/>
      <c r="D505" s="228" t="s">
        <v>197</v>
      </c>
      <c r="E505" s="43"/>
      <c r="F505" s="229" t="s">
        <v>907</v>
      </c>
      <c r="G505" s="43"/>
      <c r="H505" s="43"/>
      <c r="I505" s="230"/>
      <c r="J505" s="43"/>
      <c r="K505" s="43"/>
      <c r="L505" s="47"/>
      <c r="M505" s="231"/>
      <c r="N505" s="232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197</v>
      </c>
      <c r="AU505" s="20" t="s">
        <v>81</v>
      </c>
    </row>
    <row r="506" s="13" customFormat="1">
      <c r="A506" s="13"/>
      <c r="B506" s="233"/>
      <c r="C506" s="234"/>
      <c r="D506" s="235" t="s">
        <v>199</v>
      </c>
      <c r="E506" s="236" t="s">
        <v>19</v>
      </c>
      <c r="F506" s="237" t="s">
        <v>1515</v>
      </c>
      <c r="G506" s="234"/>
      <c r="H506" s="236" t="s">
        <v>19</v>
      </c>
      <c r="I506" s="238"/>
      <c r="J506" s="234"/>
      <c r="K506" s="234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199</v>
      </c>
      <c r="AU506" s="243" t="s">
        <v>81</v>
      </c>
      <c r="AV506" s="13" t="s">
        <v>79</v>
      </c>
      <c r="AW506" s="13" t="s">
        <v>33</v>
      </c>
      <c r="AX506" s="13" t="s">
        <v>72</v>
      </c>
      <c r="AY506" s="243" t="s">
        <v>187</v>
      </c>
    </row>
    <row r="507" s="13" customFormat="1">
      <c r="A507" s="13"/>
      <c r="B507" s="233"/>
      <c r="C507" s="234"/>
      <c r="D507" s="235" t="s">
        <v>199</v>
      </c>
      <c r="E507" s="236" t="s">
        <v>19</v>
      </c>
      <c r="F507" s="237" t="s">
        <v>543</v>
      </c>
      <c r="G507" s="234"/>
      <c r="H507" s="236" t="s">
        <v>19</v>
      </c>
      <c r="I507" s="238"/>
      <c r="J507" s="234"/>
      <c r="K507" s="234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199</v>
      </c>
      <c r="AU507" s="243" t="s">
        <v>81</v>
      </c>
      <c r="AV507" s="13" t="s">
        <v>79</v>
      </c>
      <c r="AW507" s="13" t="s">
        <v>33</v>
      </c>
      <c r="AX507" s="13" t="s">
        <v>72</v>
      </c>
      <c r="AY507" s="243" t="s">
        <v>187</v>
      </c>
    </row>
    <row r="508" s="13" customFormat="1">
      <c r="A508" s="13"/>
      <c r="B508" s="233"/>
      <c r="C508" s="234"/>
      <c r="D508" s="235" t="s">
        <v>199</v>
      </c>
      <c r="E508" s="236" t="s">
        <v>19</v>
      </c>
      <c r="F508" s="237" t="s">
        <v>855</v>
      </c>
      <c r="G508" s="234"/>
      <c r="H508" s="236" t="s">
        <v>19</v>
      </c>
      <c r="I508" s="238"/>
      <c r="J508" s="234"/>
      <c r="K508" s="234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199</v>
      </c>
      <c r="AU508" s="243" t="s">
        <v>81</v>
      </c>
      <c r="AV508" s="13" t="s">
        <v>79</v>
      </c>
      <c r="AW508" s="13" t="s">
        <v>33</v>
      </c>
      <c r="AX508" s="13" t="s">
        <v>72</v>
      </c>
      <c r="AY508" s="243" t="s">
        <v>187</v>
      </c>
    </row>
    <row r="509" s="13" customFormat="1">
      <c r="A509" s="13"/>
      <c r="B509" s="233"/>
      <c r="C509" s="234"/>
      <c r="D509" s="235" t="s">
        <v>199</v>
      </c>
      <c r="E509" s="236" t="s">
        <v>19</v>
      </c>
      <c r="F509" s="237" t="s">
        <v>873</v>
      </c>
      <c r="G509" s="234"/>
      <c r="H509" s="236" t="s">
        <v>19</v>
      </c>
      <c r="I509" s="238"/>
      <c r="J509" s="234"/>
      <c r="K509" s="234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199</v>
      </c>
      <c r="AU509" s="243" t="s">
        <v>81</v>
      </c>
      <c r="AV509" s="13" t="s">
        <v>79</v>
      </c>
      <c r="AW509" s="13" t="s">
        <v>33</v>
      </c>
      <c r="AX509" s="13" t="s">
        <v>72</v>
      </c>
      <c r="AY509" s="243" t="s">
        <v>187</v>
      </c>
    </row>
    <row r="510" s="14" customFormat="1">
      <c r="A510" s="14"/>
      <c r="B510" s="244"/>
      <c r="C510" s="245"/>
      <c r="D510" s="235" t="s">
        <v>199</v>
      </c>
      <c r="E510" s="246" t="s">
        <v>19</v>
      </c>
      <c r="F510" s="247" t="s">
        <v>1046</v>
      </c>
      <c r="G510" s="245"/>
      <c r="H510" s="248">
        <v>2.9550000000000001</v>
      </c>
      <c r="I510" s="249"/>
      <c r="J510" s="245"/>
      <c r="K510" s="245"/>
      <c r="L510" s="250"/>
      <c r="M510" s="251"/>
      <c r="N510" s="252"/>
      <c r="O510" s="252"/>
      <c r="P510" s="252"/>
      <c r="Q510" s="252"/>
      <c r="R510" s="252"/>
      <c r="S510" s="252"/>
      <c r="T510" s="253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4" t="s">
        <v>199</v>
      </c>
      <c r="AU510" s="254" t="s">
        <v>81</v>
      </c>
      <c r="AV510" s="14" t="s">
        <v>81</v>
      </c>
      <c r="AW510" s="14" t="s">
        <v>33</v>
      </c>
      <c r="AX510" s="14" t="s">
        <v>72</v>
      </c>
      <c r="AY510" s="254" t="s">
        <v>187</v>
      </c>
    </row>
    <row r="511" s="13" customFormat="1">
      <c r="A511" s="13"/>
      <c r="B511" s="233"/>
      <c r="C511" s="234"/>
      <c r="D511" s="235" t="s">
        <v>199</v>
      </c>
      <c r="E511" s="236" t="s">
        <v>19</v>
      </c>
      <c r="F511" s="237" t="s">
        <v>1516</v>
      </c>
      <c r="G511" s="234"/>
      <c r="H511" s="236" t="s">
        <v>19</v>
      </c>
      <c r="I511" s="238"/>
      <c r="J511" s="234"/>
      <c r="K511" s="234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199</v>
      </c>
      <c r="AU511" s="243" t="s">
        <v>81</v>
      </c>
      <c r="AV511" s="13" t="s">
        <v>79</v>
      </c>
      <c r="AW511" s="13" t="s">
        <v>33</v>
      </c>
      <c r="AX511" s="13" t="s">
        <v>72</v>
      </c>
      <c r="AY511" s="243" t="s">
        <v>187</v>
      </c>
    </row>
    <row r="512" s="13" customFormat="1">
      <c r="A512" s="13"/>
      <c r="B512" s="233"/>
      <c r="C512" s="234"/>
      <c r="D512" s="235" t="s">
        <v>199</v>
      </c>
      <c r="E512" s="236" t="s">
        <v>19</v>
      </c>
      <c r="F512" s="237" t="s">
        <v>543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199</v>
      </c>
      <c r="AU512" s="243" t="s">
        <v>81</v>
      </c>
      <c r="AV512" s="13" t="s">
        <v>79</v>
      </c>
      <c r="AW512" s="13" t="s">
        <v>33</v>
      </c>
      <c r="AX512" s="13" t="s">
        <v>72</v>
      </c>
      <c r="AY512" s="243" t="s">
        <v>187</v>
      </c>
    </row>
    <row r="513" s="13" customFormat="1">
      <c r="A513" s="13"/>
      <c r="B513" s="233"/>
      <c r="C513" s="234"/>
      <c r="D513" s="235" t="s">
        <v>199</v>
      </c>
      <c r="E513" s="236" t="s">
        <v>19</v>
      </c>
      <c r="F513" s="237" t="s">
        <v>855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199</v>
      </c>
      <c r="AU513" s="243" t="s">
        <v>81</v>
      </c>
      <c r="AV513" s="13" t="s">
        <v>79</v>
      </c>
      <c r="AW513" s="13" t="s">
        <v>33</v>
      </c>
      <c r="AX513" s="13" t="s">
        <v>72</v>
      </c>
      <c r="AY513" s="243" t="s">
        <v>187</v>
      </c>
    </row>
    <row r="514" s="13" customFormat="1">
      <c r="A514" s="13"/>
      <c r="B514" s="233"/>
      <c r="C514" s="234"/>
      <c r="D514" s="235" t="s">
        <v>199</v>
      </c>
      <c r="E514" s="236" t="s">
        <v>19</v>
      </c>
      <c r="F514" s="237" t="s">
        <v>873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199</v>
      </c>
      <c r="AU514" s="243" t="s">
        <v>81</v>
      </c>
      <c r="AV514" s="13" t="s">
        <v>79</v>
      </c>
      <c r="AW514" s="13" t="s">
        <v>33</v>
      </c>
      <c r="AX514" s="13" t="s">
        <v>72</v>
      </c>
      <c r="AY514" s="243" t="s">
        <v>187</v>
      </c>
    </row>
    <row r="515" s="14" customFormat="1">
      <c r="A515" s="14"/>
      <c r="B515" s="244"/>
      <c r="C515" s="245"/>
      <c r="D515" s="235" t="s">
        <v>199</v>
      </c>
      <c r="E515" s="246" t="s">
        <v>19</v>
      </c>
      <c r="F515" s="247" t="s">
        <v>1147</v>
      </c>
      <c r="G515" s="245"/>
      <c r="H515" s="248">
        <v>1.8899999999999999</v>
      </c>
      <c r="I515" s="249"/>
      <c r="J515" s="245"/>
      <c r="K515" s="245"/>
      <c r="L515" s="250"/>
      <c r="M515" s="251"/>
      <c r="N515" s="252"/>
      <c r="O515" s="252"/>
      <c r="P515" s="252"/>
      <c r="Q515" s="252"/>
      <c r="R515" s="252"/>
      <c r="S515" s="252"/>
      <c r="T515" s="253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4" t="s">
        <v>199</v>
      </c>
      <c r="AU515" s="254" t="s">
        <v>81</v>
      </c>
      <c r="AV515" s="14" t="s">
        <v>81</v>
      </c>
      <c r="AW515" s="14" t="s">
        <v>33</v>
      </c>
      <c r="AX515" s="14" t="s">
        <v>72</v>
      </c>
      <c r="AY515" s="254" t="s">
        <v>187</v>
      </c>
    </row>
    <row r="516" s="13" customFormat="1">
      <c r="A516" s="13"/>
      <c r="B516" s="233"/>
      <c r="C516" s="234"/>
      <c r="D516" s="235" t="s">
        <v>199</v>
      </c>
      <c r="E516" s="236" t="s">
        <v>19</v>
      </c>
      <c r="F516" s="237" t="s">
        <v>1517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199</v>
      </c>
      <c r="AU516" s="243" t="s">
        <v>81</v>
      </c>
      <c r="AV516" s="13" t="s">
        <v>79</v>
      </c>
      <c r="AW516" s="13" t="s">
        <v>33</v>
      </c>
      <c r="AX516" s="13" t="s">
        <v>72</v>
      </c>
      <c r="AY516" s="243" t="s">
        <v>187</v>
      </c>
    </row>
    <row r="517" s="13" customFormat="1">
      <c r="A517" s="13"/>
      <c r="B517" s="233"/>
      <c r="C517" s="234"/>
      <c r="D517" s="235" t="s">
        <v>199</v>
      </c>
      <c r="E517" s="236" t="s">
        <v>19</v>
      </c>
      <c r="F517" s="237" t="s">
        <v>545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199</v>
      </c>
      <c r="AU517" s="243" t="s">
        <v>81</v>
      </c>
      <c r="AV517" s="13" t="s">
        <v>79</v>
      </c>
      <c r="AW517" s="13" t="s">
        <v>33</v>
      </c>
      <c r="AX517" s="13" t="s">
        <v>72</v>
      </c>
      <c r="AY517" s="243" t="s">
        <v>187</v>
      </c>
    </row>
    <row r="518" s="13" customFormat="1">
      <c r="A518" s="13"/>
      <c r="B518" s="233"/>
      <c r="C518" s="234"/>
      <c r="D518" s="235" t="s">
        <v>199</v>
      </c>
      <c r="E518" s="236" t="s">
        <v>19</v>
      </c>
      <c r="F518" s="237" t="s">
        <v>855</v>
      </c>
      <c r="G518" s="234"/>
      <c r="H518" s="236" t="s">
        <v>19</v>
      </c>
      <c r="I518" s="238"/>
      <c r="J518" s="234"/>
      <c r="K518" s="234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199</v>
      </c>
      <c r="AU518" s="243" t="s">
        <v>81</v>
      </c>
      <c r="AV518" s="13" t="s">
        <v>79</v>
      </c>
      <c r="AW518" s="13" t="s">
        <v>33</v>
      </c>
      <c r="AX518" s="13" t="s">
        <v>72</v>
      </c>
      <c r="AY518" s="243" t="s">
        <v>187</v>
      </c>
    </row>
    <row r="519" s="13" customFormat="1">
      <c r="A519" s="13"/>
      <c r="B519" s="233"/>
      <c r="C519" s="234"/>
      <c r="D519" s="235" t="s">
        <v>199</v>
      </c>
      <c r="E519" s="236" t="s">
        <v>19</v>
      </c>
      <c r="F519" s="237" t="s">
        <v>873</v>
      </c>
      <c r="G519" s="234"/>
      <c r="H519" s="236" t="s">
        <v>19</v>
      </c>
      <c r="I519" s="238"/>
      <c r="J519" s="234"/>
      <c r="K519" s="234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199</v>
      </c>
      <c r="AU519" s="243" t="s">
        <v>81</v>
      </c>
      <c r="AV519" s="13" t="s">
        <v>79</v>
      </c>
      <c r="AW519" s="13" t="s">
        <v>33</v>
      </c>
      <c r="AX519" s="13" t="s">
        <v>72</v>
      </c>
      <c r="AY519" s="243" t="s">
        <v>187</v>
      </c>
    </row>
    <row r="520" s="14" customFormat="1">
      <c r="A520" s="14"/>
      <c r="B520" s="244"/>
      <c r="C520" s="245"/>
      <c r="D520" s="235" t="s">
        <v>199</v>
      </c>
      <c r="E520" s="246" t="s">
        <v>19</v>
      </c>
      <c r="F520" s="247" t="s">
        <v>209</v>
      </c>
      <c r="G520" s="245"/>
      <c r="H520" s="248">
        <v>1.1819999999999999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199</v>
      </c>
      <c r="AU520" s="254" t="s">
        <v>81</v>
      </c>
      <c r="AV520" s="14" t="s">
        <v>81</v>
      </c>
      <c r="AW520" s="14" t="s">
        <v>33</v>
      </c>
      <c r="AX520" s="14" t="s">
        <v>72</v>
      </c>
      <c r="AY520" s="254" t="s">
        <v>187</v>
      </c>
    </row>
    <row r="521" s="13" customFormat="1">
      <c r="A521" s="13"/>
      <c r="B521" s="233"/>
      <c r="C521" s="234"/>
      <c r="D521" s="235" t="s">
        <v>199</v>
      </c>
      <c r="E521" s="236" t="s">
        <v>19</v>
      </c>
      <c r="F521" s="237" t="s">
        <v>1518</v>
      </c>
      <c r="G521" s="234"/>
      <c r="H521" s="236" t="s">
        <v>19</v>
      </c>
      <c r="I521" s="238"/>
      <c r="J521" s="234"/>
      <c r="K521" s="234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199</v>
      </c>
      <c r="AU521" s="243" t="s">
        <v>81</v>
      </c>
      <c r="AV521" s="13" t="s">
        <v>79</v>
      </c>
      <c r="AW521" s="13" t="s">
        <v>33</v>
      </c>
      <c r="AX521" s="13" t="s">
        <v>72</v>
      </c>
      <c r="AY521" s="243" t="s">
        <v>187</v>
      </c>
    </row>
    <row r="522" s="13" customFormat="1">
      <c r="A522" s="13"/>
      <c r="B522" s="233"/>
      <c r="C522" s="234"/>
      <c r="D522" s="235" t="s">
        <v>199</v>
      </c>
      <c r="E522" s="236" t="s">
        <v>19</v>
      </c>
      <c r="F522" s="237" t="s">
        <v>547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199</v>
      </c>
      <c r="AU522" s="243" t="s">
        <v>81</v>
      </c>
      <c r="AV522" s="13" t="s">
        <v>79</v>
      </c>
      <c r="AW522" s="13" t="s">
        <v>33</v>
      </c>
      <c r="AX522" s="13" t="s">
        <v>72</v>
      </c>
      <c r="AY522" s="243" t="s">
        <v>187</v>
      </c>
    </row>
    <row r="523" s="13" customFormat="1">
      <c r="A523" s="13"/>
      <c r="B523" s="233"/>
      <c r="C523" s="234"/>
      <c r="D523" s="235" t="s">
        <v>199</v>
      </c>
      <c r="E523" s="236" t="s">
        <v>19</v>
      </c>
      <c r="F523" s="237" t="s">
        <v>855</v>
      </c>
      <c r="G523" s="234"/>
      <c r="H523" s="236" t="s">
        <v>19</v>
      </c>
      <c r="I523" s="238"/>
      <c r="J523" s="234"/>
      <c r="K523" s="234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199</v>
      </c>
      <c r="AU523" s="243" t="s">
        <v>81</v>
      </c>
      <c r="AV523" s="13" t="s">
        <v>79</v>
      </c>
      <c r="AW523" s="13" t="s">
        <v>33</v>
      </c>
      <c r="AX523" s="13" t="s">
        <v>72</v>
      </c>
      <c r="AY523" s="243" t="s">
        <v>187</v>
      </c>
    </row>
    <row r="524" s="13" customFormat="1">
      <c r="A524" s="13"/>
      <c r="B524" s="233"/>
      <c r="C524" s="234"/>
      <c r="D524" s="235" t="s">
        <v>199</v>
      </c>
      <c r="E524" s="236" t="s">
        <v>19</v>
      </c>
      <c r="F524" s="237" t="s">
        <v>873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199</v>
      </c>
      <c r="AU524" s="243" t="s">
        <v>81</v>
      </c>
      <c r="AV524" s="13" t="s">
        <v>79</v>
      </c>
      <c r="AW524" s="13" t="s">
        <v>33</v>
      </c>
      <c r="AX524" s="13" t="s">
        <v>72</v>
      </c>
      <c r="AY524" s="243" t="s">
        <v>187</v>
      </c>
    </row>
    <row r="525" s="14" customFormat="1">
      <c r="A525" s="14"/>
      <c r="B525" s="244"/>
      <c r="C525" s="245"/>
      <c r="D525" s="235" t="s">
        <v>199</v>
      </c>
      <c r="E525" s="246" t="s">
        <v>19</v>
      </c>
      <c r="F525" s="247" t="s">
        <v>1051</v>
      </c>
      <c r="G525" s="245"/>
      <c r="H525" s="248">
        <v>1.7729999999999999</v>
      </c>
      <c r="I525" s="249"/>
      <c r="J525" s="245"/>
      <c r="K525" s="245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199</v>
      </c>
      <c r="AU525" s="254" t="s">
        <v>81</v>
      </c>
      <c r="AV525" s="14" t="s">
        <v>81</v>
      </c>
      <c r="AW525" s="14" t="s">
        <v>33</v>
      </c>
      <c r="AX525" s="14" t="s">
        <v>72</v>
      </c>
      <c r="AY525" s="254" t="s">
        <v>187</v>
      </c>
    </row>
    <row r="526" s="13" customFormat="1">
      <c r="A526" s="13"/>
      <c r="B526" s="233"/>
      <c r="C526" s="234"/>
      <c r="D526" s="235" t="s">
        <v>199</v>
      </c>
      <c r="E526" s="236" t="s">
        <v>19</v>
      </c>
      <c r="F526" s="237" t="s">
        <v>1519</v>
      </c>
      <c r="G526" s="234"/>
      <c r="H526" s="236" t="s">
        <v>19</v>
      </c>
      <c r="I526" s="238"/>
      <c r="J526" s="234"/>
      <c r="K526" s="234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199</v>
      </c>
      <c r="AU526" s="243" t="s">
        <v>81</v>
      </c>
      <c r="AV526" s="13" t="s">
        <v>79</v>
      </c>
      <c r="AW526" s="13" t="s">
        <v>33</v>
      </c>
      <c r="AX526" s="13" t="s">
        <v>72</v>
      </c>
      <c r="AY526" s="243" t="s">
        <v>187</v>
      </c>
    </row>
    <row r="527" s="13" customFormat="1">
      <c r="A527" s="13"/>
      <c r="B527" s="233"/>
      <c r="C527" s="234"/>
      <c r="D527" s="235" t="s">
        <v>199</v>
      </c>
      <c r="E527" s="236" t="s">
        <v>19</v>
      </c>
      <c r="F527" s="237" t="s">
        <v>547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199</v>
      </c>
      <c r="AU527" s="243" t="s">
        <v>81</v>
      </c>
      <c r="AV527" s="13" t="s">
        <v>79</v>
      </c>
      <c r="AW527" s="13" t="s">
        <v>33</v>
      </c>
      <c r="AX527" s="13" t="s">
        <v>72</v>
      </c>
      <c r="AY527" s="243" t="s">
        <v>187</v>
      </c>
    </row>
    <row r="528" s="13" customFormat="1">
      <c r="A528" s="13"/>
      <c r="B528" s="233"/>
      <c r="C528" s="234"/>
      <c r="D528" s="235" t="s">
        <v>199</v>
      </c>
      <c r="E528" s="236" t="s">
        <v>19</v>
      </c>
      <c r="F528" s="237" t="s">
        <v>855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199</v>
      </c>
      <c r="AU528" s="243" t="s">
        <v>81</v>
      </c>
      <c r="AV528" s="13" t="s">
        <v>79</v>
      </c>
      <c r="AW528" s="13" t="s">
        <v>33</v>
      </c>
      <c r="AX528" s="13" t="s">
        <v>72</v>
      </c>
      <c r="AY528" s="243" t="s">
        <v>187</v>
      </c>
    </row>
    <row r="529" s="13" customFormat="1">
      <c r="A529" s="13"/>
      <c r="B529" s="233"/>
      <c r="C529" s="234"/>
      <c r="D529" s="235" t="s">
        <v>199</v>
      </c>
      <c r="E529" s="236" t="s">
        <v>19</v>
      </c>
      <c r="F529" s="237" t="s">
        <v>873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199</v>
      </c>
      <c r="AU529" s="243" t="s">
        <v>81</v>
      </c>
      <c r="AV529" s="13" t="s">
        <v>79</v>
      </c>
      <c r="AW529" s="13" t="s">
        <v>33</v>
      </c>
      <c r="AX529" s="13" t="s">
        <v>72</v>
      </c>
      <c r="AY529" s="243" t="s">
        <v>187</v>
      </c>
    </row>
    <row r="530" s="14" customFormat="1">
      <c r="A530" s="14"/>
      <c r="B530" s="244"/>
      <c r="C530" s="245"/>
      <c r="D530" s="235" t="s">
        <v>199</v>
      </c>
      <c r="E530" s="246" t="s">
        <v>19</v>
      </c>
      <c r="F530" s="247" t="s">
        <v>1147</v>
      </c>
      <c r="G530" s="245"/>
      <c r="H530" s="248">
        <v>1.8899999999999999</v>
      </c>
      <c r="I530" s="249"/>
      <c r="J530" s="245"/>
      <c r="K530" s="245"/>
      <c r="L530" s="250"/>
      <c r="M530" s="251"/>
      <c r="N530" s="252"/>
      <c r="O530" s="252"/>
      <c r="P530" s="252"/>
      <c r="Q530" s="252"/>
      <c r="R530" s="252"/>
      <c r="S530" s="252"/>
      <c r="T530" s="253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4" t="s">
        <v>199</v>
      </c>
      <c r="AU530" s="254" t="s">
        <v>81</v>
      </c>
      <c r="AV530" s="14" t="s">
        <v>81</v>
      </c>
      <c r="AW530" s="14" t="s">
        <v>33</v>
      </c>
      <c r="AX530" s="14" t="s">
        <v>72</v>
      </c>
      <c r="AY530" s="254" t="s">
        <v>187</v>
      </c>
    </row>
    <row r="531" s="15" customFormat="1">
      <c r="A531" s="15"/>
      <c r="B531" s="255"/>
      <c r="C531" s="256"/>
      <c r="D531" s="235" t="s">
        <v>199</v>
      </c>
      <c r="E531" s="257" t="s">
        <v>19</v>
      </c>
      <c r="F531" s="258" t="s">
        <v>210</v>
      </c>
      <c r="G531" s="256"/>
      <c r="H531" s="259">
        <v>9.6899999999999995</v>
      </c>
      <c r="I531" s="260"/>
      <c r="J531" s="256"/>
      <c r="K531" s="256"/>
      <c r="L531" s="261"/>
      <c r="M531" s="262"/>
      <c r="N531" s="263"/>
      <c r="O531" s="263"/>
      <c r="P531" s="263"/>
      <c r="Q531" s="263"/>
      <c r="R531" s="263"/>
      <c r="S531" s="263"/>
      <c r="T531" s="264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5" t="s">
        <v>199</v>
      </c>
      <c r="AU531" s="265" t="s">
        <v>81</v>
      </c>
      <c r="AV531" s="15" t="s">
        <v>195</v>
      </c>
      <c r="AW531" s="15" t="s">
        <v>33</v>
      </c>
      <c r="AX531" s="15" t="s">
        <v>79</v>
      </c>
      <c r="AY531" s="265" t="s">
        <v>187</v>
      </c>
    </row>
    <row r="532" s="2" customFormat="1" ht="16.5" customHeight="1">
      <c r="A532" s="41"/>
      <c r="B532" s="42"/>
      <c r="C532" s="215" t="s">
        <v>796</v>
      </c>
      <c r="D532" s="215" t="s">
        <v>190</v>
      </c>
      <c r="E532" s="216" t="s">
        <v>909</v>
      </c>
      <c r="F532" s="217" t="s">
        <v>910</v>
      </c>
      <c r="G532" s="218" t="s">
        <v>193</v>
      </c>
      <c r="H532" s="219">
        <v>38.215000000000003</v>
      </c>
      <c r="I532" s="220"/>
      <c r="J532" s="221">
        <f>ROUND(I532*H532,2)</f>
        <v>0</v>
      </c>
      <c r="K532" s="217" t="s">
        <v>194</v>
      </c>
      <c r="L532" s="47"/>
      <c r="M532" s="222" t="s">
        <v>19</v>
      </c>
      <c r="N532" s="223" t="s">
        <v>43</v>
      </c>
      <c r="O532" s="87"/>
      <c r="P532" s="224">
        <f>O532*H532</f>
        <v>0</v>
      </c>
      <c r="Q532" s="224">
        <v>6.2500000000000003E-06</v>
      </c>
      <c r="R532" s="224">
        <f>Q532*H532</f>
        <v>0.00023884375000000004</v>
      </c>
      <c r="S532" s="224">
        <v>0</v>
      </c>
      <c r="T532" s="225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6" t="s">
        <v>265</v>
      </c>
      <c r="AT532" s="226" t="s">
        <v>190</v>
      </c>
      <c r="AU532" s="226" t="s">
        <v>81</v>
      </c>
      <c r="AY532" s="20" t="s">
        <v>187</v>
      </c>
      <c r="BE532" s="227">
        <f>IF(N532="základní",J532,0)</f>
        <v>0</v>
      </c>
      <c r="BF532" s="227">
        <f>IF(N532="snížená",J532,0)</f>
        <v>0</v>
      </c>
      <c r="BG532" s="227">
        <f>IF(N532="zákl. přenesená",J532,0)</f>
        <v>0</v>
      </c>
      <c r="BH532" s="227">
        <f>IF(N532="sníž. přenesená",J532,0)</f>
        <v>0</v>
      </c>
      <c r="BI532" s="227">
        <f>IF(N532="nulová",J532,0)</f>
        <v>0</v>
      </c>
      <c r="BJ532" s="20" t="s">
        <v>79</v>
      </c>
      <c r="BK532" s="227">
        <f>ROUND(I532*H532,2)</f>
        <v>0</v>
      </c>
      <c r="BL532" s="20" t="s">
        <v>265</v>
      </c>
      <c r="BM532" s="226" t="s">
        <v>1529</v>
      </c>
    </row>
    <row r="533" s="2" customFormat="1">
      <c r="A533" s="41"/>
      <c r="B533" s="42"/>
      <c r="C533" s="43"/>
      <c r="D533" s="228" t="s">
        <v>197</v>
      </c>
      <c r="E533" s="43"/>
      <c r="F533" s="229" t="s">
        <v>912</v>
      </c>
      <c r="G533" s="43"/>
      <c r="H533" s="43"/>
      <c r="I533" s="230"/>
      <c r="J533" s="43"/>
      <c r="K533" s="43"/>
      <c r="L533" s="47"/>
      <c r="M533" s="231"/>
      <c r="N533" s="232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197</v>
      </c>
      <c r="AU533" s="20" t="s">
        <v>81</v>
      </c>
    </row>
    <row r="534" s="13" customFormat="1">
      <c r="A534" s="13"/>
      <c r="B534" s="233"/>
      <c r="C534" s="234"/>
      <c r="D534" s="235" t="s">
        <v>199</v>
      </c>
      <c r="E534" s="236" t="s">
        <v>19</v>
      </c>
      <c r="F534" s="237" t="s">
        <v>1506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199</v>
      </c>
      <c r="AU534" s="243" t="s">
        <v>81</v>
      </c>
      <c r="AV534" s="13" t="s">
        <v>79</v>
      </c>
      <c r="AW534" s="13" t="s">
        <v>33</v>
      </c>
      <c r="AX534" s="13" t="s">
        <v>72</v>
      </c>
      <c r="AY534" s="243" t="s">
        <v>187</v>
      </c>
    </row>
    <row r="535" s="13" customFormat="1">
      <c r="A535" s="13"/>
      <c r="B535" s="233"/>
      <c r="C535" s="234"/>
      <c r="D535" s="235" t="s">
        <v>199</v>
      </c>
      <c r="E535" s="236" t="s">
        <v>19</v>
      </c>
      <c r="F535" s="237" t="s">
        <v>543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199</v>
      </c>
      <c r="AU535" s="243" t="s">
        <v>81</v>
      </c>
      <c r="AV535" s="13" t="s">
        <v>79</v>
      </c>
      <c r="AW535" s="13" t="s">
        <v>33</v>
      </c>
      <c r="AX535" s="13" t="s">
        <v>72</v>
      </c>
      <c r="AY535" s="243" t="s">
        <v>187</v>
      </c>
    </row>
    <row r="536" s="13" customFormat="1">
      <c r="A536" s="13"/>
      <c r="B536" s="233"/>
      <c r="C536" s="234"/>
      <c r="D536" s="235" t="s">
        <v>199</v>
      </c>
      <c r="E536" s="236" t="s">
        <v>19</v>
      </c>
      <c r="F536" s="237" t="s">
        <v>855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199</v>
      </c>
      <c r="AU536" s="243" t="s">
        <v>81</v>
      </c>
      <c r="AV536" s="13" t="s">
        <v>79</v>
      </c>
      <c r="AW536" s="13" t="s">
        <v>33</v>
      </c>
      <c r="AX536" s="13" t="s">
        <v>72</v>
      </c>
      <c r="AY536" s="243" t="s">
        <v>187</v>
      </c>
    </row>
    <row r="537" s="13" customFormat="1">
      <c r="A537" s="13"/>
      <c r="B537" s="233"/>
      <c r="C537" s="234"/>
      <c r="D537" s="235" t="s">
        <v>199</v>
      </c>
      <c r="E537" s="236" t="s">
        <v>19</v>
      </c>
      <c r="F537" s="237" t="s">
        <v>856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199</v>
      </c>
      <c r="AU537" s="243" t="s">
        <v>81</v>
      </c>
      <c r="AV537" s="13" t="s">
        <v>79</v>
      </c>
      <c r="AW537" s="13" t="s">
        <v>33</v>
      </c>
      <c r="AX537" s="13" t="s">
        <v>72</v>
      </c>
      <c r="AY537" s="243" t="s">
        <v>187</v>
      </c>
    </row>
    <row r="538" s="14" customFormat="1">
      <c r="A538" s="14"/>
      <c r="B538" s="244"/>
      <c r="C538" s="245"/>
      <c r="D538" s="235" t="s">
        <v>199</v>
      </c>
      <c r="E538" s="246" t="s">
        <v>19</v>
      </c>
      <c r="F538" s="247" t="s">
        <v>1097</v>
      </c>
      <c r="G538" s="245"/>
      <c r="H538" s="248">
        <v>6.9749999999999996</v>
      </c>
      <c r="I538" s="249"/>
      <c r="J538" s="245"/>
      <c r="K538" s="245"/>
      <c r="L538" s="250"/>
      <c r="M538" s="251"/>
      <c r="N538" s="252"/>
      <c r="O538" s="252"/>
      <c r="P538" s="252"/>
      <c r="Q538" s="252"/>
      <c r="R538" s="252"/>
      <c r="S538" s="252"/>
      <c r="T538" s="25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4" t="s">
        <v>199</v>
      </c>
      <c r="AU538" s="254" t="s">
        <v>81</v>
      </c>
      <c r="AV538" s="14" t="s">
        <v>81</v>
      </c>
      <c r="AW538" s="14" t="s">
        <v>33</v>
      </c>
      <c r="AX538" s="14" t="s">
        <v>72</v>
      </c>
      <c r="AY538" s="254" t="s">
        <v>187</v>
      </c>
    </row>
    <row r="539" s="13" customFormat="1">
      <c r="A539" s="13"/>
      <c r="B539" s="233"/>
      <c r="C539" s="234"/>
      <c r="D539" s="235" t="s">
        <v>199</v>
      </c>
      <c r="E539" s="236" t="s">
        <v>19</v>
      </c>
      <c r="F539" s="237" t="s">
        <v>1507</v>
      </c>
      <c r="G539" s="234"/>
      <c r="H539" s="236" t="s">
        <v>19</v>
      </c>
      <c r="I539" s="238"/>
      <c r="J539" s="234"/>
      <c r="K539" s="234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199</v>
      </c>
      <c r="AU539" s="243" t="s">
        <v>81</v>
      </c>
      <c r="AV539" s="13" t="s">
        <v>79</v>
      </c>
      <c r="AW539" s="13" t="s">
        <v>33</v>
      </c>
      <c r="AX539" s="13" t="s">
        <v>72</v>
      </c>
      <c r="AY539" s="243" t="s">
        <v>187</v>
      </c>
    </row>
    <row r="540" s="13" customFormat="1">
      <c r="A540" s="13"/>
      <c r="B540" s="233"/>
      <c r="C540" s="234"/>
      <c r="D540" s="235" t="s">
        <v>199</v>
      </c>
      <c r="E540" s="236" t="s">
        <v>19</v>
      </c>
      <c r="F540" s="237" t="s">
        <v>543</v>
      </c>
      <c r="G540" s="234"/>
      <c r="H540" s="236" t="s">
        <v>19</v>
      </c>
      <c r="I540" s="238"/>
      <c r="J540" s="234"/>
      <c r="K540" s="234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199</v>
      </c>
      <c r="AU540" s="243" t="s">
        <v>81</v>
      </c>
      <c r="AV540" s="13" t="s">
        <v>79</v>
      </c>
      <c r="AW540" s="13" t="s">
        <v>33</v>
      </c>
      <c r="AX540" s="13" t="s">
        <v>72</v>
      </c>
      <c r="AY540" s="243" t="s">
        <v>187</v>
      </c>
    </row>
    <row r="541" s="13" customFormat="1">
      <c r="A541" s="13"/>
      <c r="B541" s="233"/>
      <c r="C541" s="234"/>
      <c r="D541" s="235" t="s">
        <v>199</v>
      </c>
      <c r="E541" s="236" t="s">
        <v>19</v>
      </c>
      <c r="F541" s="237" t="s">
        <v>855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199</v>
      </c>
      <c r="AU541" s="243" t="s">
        <v>81</v>
      </c>
      <c r="AV541" s="13" t="s">
        <v>79</v>
      </c>
      <c r="AW541" s="13" t="s">
        <v>33</v>
      </c>
      <c r="AX541" s="13" t="s">
        <v>72</v>
      </c>
      <c r="AY541" s="243" t="s">
        <v>187</v>
      </c>
    </row>
    <row r="542" s="13" customFormat="1">
      <c r="A542" s="13"/>
      <c r="B542" s="233"/>
      <c r="C542" s="234"/>
      <c r="D542" s="235" t="s">
        <v>199</v>
      </c>
      <c r="E542" s="236" t="s">
        <v>19</v>
      </c>
      <c r="F542" s="237" t="s">
        <v>856</v>
      </c>
      <c r="G542" s="234"/>
      <c r="H542" s="236" t="s">
        <v>19</v>
      </c>
      <c r="I542" s="238"/>
      <c r="J542" s="234"/>
      <c r="K542" s="234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199</v>
      </c>
      <c r="AU542" s="243" t="s">
        <v>81</v>
      </c>
      <c r="AV542" s="13" t="s">
        <v>79</v>
      </c>
      <c r="AW542" s="13" t="s">
        <v>33</v>
      </c>
      <c r="AX542" s="13" t="s">
        <v>72</v>
      </c>
      <c r="AY542" s="243" t="s">
        <v>187</v>
      </c>
    </row>
    <row r="543" s="14" customFormat="1">
      <c r="A543" s="14"/>
      <c r="B543" s="244"/>
      <c r="C543" s="245"/>
      <c r="D543" s="235" t="s">
        <v>199</v>
      </c>
      <c r="E543" s="246" t="s">
        <v>19</v>
      </c>
      <c r="F543" s="247" t="s">
        <v>606</v>
      </c>
      <c r="G543" s="245"/>
      <c r="H543" s="248">
        <v>9.0739999999999998</v>
      </c>
      <c r="I543" s="249"/>
      <c r="J543" s="245"/>
      <c r="K543" s="245"/>
      <c r="L543" s="250"/>
      <c r="M543" s="251"/>
      <c r="N543" s="252"/>
      <c r="O543" s="252"/>
      <c r="P543" s="252"/>
      <c r="Q543" s="252"/>
      <c r="R543" s="252"/>
      <c r="S543" s="252"/>
      <c r="T543" s="253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4" t="s">
        <v>199</v>
      </c>
      <c r="AU543" s="254" t="s">
        <v>81</v>
      </c>
      <c r="AV543" s="14" t="s">
        <v>81</v>
      </c>
      <c r="AW543" s="14" t="s">
        <v>33</v>
      </c>
      <c r="AX543" s="14" t="s">
        <v>72</v>
      </c>
      <c r="AY543" s="254" t="s">
        <v>187</v>
      </c>
    </row>
    <row r="544" s="13" customFormat="1">
      <c r="A544" s="13"/>
      <c r="B544" s="233"/>
      <c r="C544" s="234"/>
      <c r="D544" s="235" t="s">
        <v>199</v>
      </c>
      <c r="E544" s="236" t="s">
        <v>19</v>
      </c>
      <c r="F544" s="237" t="s">
        <v>1508</v>
      </c>
      <c r="G544" s="234"/>
      <c r="H544" s="236" t="s">
        <v>19</v>
      </c>
      <c r="I544" s="238"/>
      <c r="J544" s="234"/>
      <c r="K544" s="234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199</v>
      </c>
      <c r="AU544" s="243" t="s">
        <v>81</v>
      </c>
      <c r="AV544" s="13" t="s">
        <v>79</v>
      </c>
      <c r="AW544" s="13" t="s">
        <v>33</v>
      </c>
      <c r="AX544" s="13" t="s">
        <v>72</v>
      </c>
      <c r="AY544" s="243" t="s">
        <v>187</v>
      </c>
    </row>
    <row r="545" s="13" customFormat="1">
      <c r="A545" s="13"/>
      <c r="B545" s="233"/>
      <c r="C545" s="234"/>
      <c r="D545" s="235" t="s">
        <v>199</v>
      </c>
      <c r="E545" s="236" t="s">
        <v>19</v>
      </c>
      <c r="F545" s="237" t="s">
        <v>545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199</v>
      </c>
      <c r="AU545" s="243" t="s">
        <v>81</v>
      </c>
      <c r="AV545" s="13" t="s">
        <v>79</v>
      </c>
      <c r="AW545" s="13" t="s">
        <v>33</v>
      </c>
      <c r="AX545" s="13" t="s">
        <v>72</v>
      </c>
      <c r="AY545" s="243" t="s">
        <v>187</v>
      </c>
    </row>
    <row r="546" s="13" customFormat="1">
      <c r="A546" s="13"/>
      <c r="B546" s="233"/>
      <c r="C546" s="234"/>
      <c r="D546" s="235" t="s">
        <v>199</v>
      </c>
      <c r="E546" s="236" t="s">
        <v>19</v>
      </c>
      <c r="F546" s="237" t="s">
        <v>855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199</v>
      </c>
      <c r="AU546" s="243" t="s">
        <v>81</v>
      </c>
      <c r="AV546" s="13" t="s">
        <v>79</v>
      </c>
      <c r="AW546" s="13" t="s">
        <v>33</v>
      </c>
      <c r="AX546" s="13" t="s">
        <v>72</v>
      </c>
      <c r="AY546" s="243" t="s">
        <v>187</v>
      </c>
    </row>
    <row r="547" s="13" customFormat="1">
      <c r="A547" s="13"/>
      <c r="B547" s="233"/>
      <c r="C547" s="234"/>
      <c r="D547" s="235" t="s">
        <v>199</v>
      </c>
      <c r="E547" s="236" t="s">
        <v>19</v>
      </c>
      <c r="F547" s="237" t="s">
        <v>856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199</v>
      </c>
      <c r="AU547" s="243" t="s">
        <v>81</v>
      </c>
      <c r="AV547" s="13" t="s">
        <v>79</v>
      </c>
      <c r="AW547" s="13" t="s">
        <v>33</v>
      </c>
      <c r="AX547" s="13" t="s">
        <v>72</v>
      </c>
      <c r="AY547" s="243" t="s">
        <v>187</v>
      </c>
    </row>
    <row r="548" s="14" customFormat="1">
      <c r="A548" s="14"/>
      <c r="B548" s="244"/>
      <c r="C548" s="245"/>
      <c r="D548" s="235" t="s">
        <v>199</v>
      </c>
      <c r="E548" s="246" t="s">
        <v>19</v>
      </c>
      <c r="F548" s="247" t="s">
        <v>950</v>
      </c>
      <c r="G548" s="245"/>
      <c r="H548" s="248">
        <v>1.7250000000000001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199</v>
      </c>
      <c r="AU548" s="254" t="s">
        <v>81</v>
      </c>
      <c r="AV548" s="14" t="s">
        <v>81</v>
      </c>
      <c r="AW548" s="14" t="s">
        <v>33</v>
      </c>
      <c r="AX548" s="14" t="s">
        <v>72</v>
      </c>
      <c r="AY548" s="254" t="s">
        <v>187</v>
      </c>
    </row>
    <row r="549" s="13" customFormat="1">
      <c r="A549" s="13"/>
      <c r="B549" s="233"/>
      <c r="C549" s="234"/>
      <c r="D549" s="235" t="s">
        <v>199</v>
      </c>
      <c r="E549" s="236" t="s">
        <v>19</v>
      </c>
      <c r="F549" s="237" t="s">
        <v>1509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199</v>
      </c>
      <c r="AU549" s="243" t="s">
        <v>81</v>
      </c>
      <c r="AV549" s="13" t="s">
        <v>79</v>
      </c>
      <c r="AW549" s="13" t="s">
        <v>33</v>
      </c>
      <c r="AX549" s="13" t="s">
        <v>72</v>
      </c>
      <c r="AY549" s="243" t="s">
        <v>187</v>
      </c>
    </row>
    <row r="550" s="13" customFormat="1">
      <c r="A550" s="13"/>
      <c r="B550" s="233"/>
      <c r="C550" s="234"/>
      <c r="D550" s="235" t="s">
        <v>199</v>
      </c>
      <c r="E550" s="236" t="s">
        <v>19</v>
      </c>
      <c r="F550" s="237" t="s">
        <v>547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199</v>
      </c>
      <c r="AU550" s="243" t="s">
        <v>81</v>
      </c>
      <c r="AV550" s="13" t="s">
        <v>79</v>
      </c>
      <c r="AW550" s="13" t="s">
        <v>33</v>
      </c>
      <c r="AX550" s="13" t="s">
        <v>72</v>
      </c>
      <c r="AY550" s="243" t="s">
        <v>187</v>
      </c>
    </row>
    <row r="551" s="13" customFormat="1">
      <c r="A551" s="13"/>
      <c r="B551" s="233"/>
      <c r="C551" s="234"/>
      <c r="D551" s="235" t="s">
        <v>199</v>
      </c>
      <c r="E551" s="236" t="s">
        <v>19</v>
      </c>
      <c r="F551" s="237" t="s">
        <v>855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199</v>
      </c>
      <c r="AU551" s="243" t="s">
        <v>81</v>
      </c>
      <c r="AV551" s="13" t="s">
        <v>79</v>
      </c>
      <c r="AW551" s="13" t="s">
        <v>33</v>
      </c>
      <c r="AX551" s="13" t="s">
        <v>72</v>
      </c>
      <c r="AY551" s="243" t="s">
        <v>187</v>
      </c>
    </row>
    <row r="552" s="13" customFormat="1">
      <c r="A552" s="13"/>
      <c r="B552" s="233"/>
      <c r="C552" s="234"/>
      <c r="D552" s="235" t="s">
        <v>199</v>
      </c>
      <c r="E552" s="236" t="s">
        <v>19</v>
      </c>
      <c r="F552" s="237" t="s">
        <v>856</v>
      </c>
      <c r="G552" s="234"/>
      <c r="H552" s="236" t="s">
        <v>19</v>
      </c>
      <c r="I552" s="238"/>
      <c r="J552" s="234"/>
      <c r="K552" s="234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199</v>
      </c>
      <c r="AU552" s="243" t="s">
        <v>81</v>
      </c>
      <c r="AV552" s="13" t="s">
        <v>79</v>
      </c>
      <c r="AW552" s="13" t="s">
        <v>33</v>
      </c>
      <c r="AX552" s="13" t="s">
        <v>72</v>
      </c>
      <c r="AY552" s="243" t="s">
        <v>187</v>
      </c>
    </row>
    <row r="553" s="14" customFormat="1">
      <c r="A553" s="14"/>
      <c r="B553" s="244"/>
      <c r="C553" s="245"/>
      <c r="D553" s="235" t="s">
        <v>199</v>
      </c>
      <c r="E553" s="246" t="s">
        <v>19</v>
      </c>
      <c r="F553" s="247" t="s">
        <v>1135</v>
      </c>
      <c r="G553" s="245"/>
      <c r="H553" s="248">
        <v>8.9700000000000006</v>
      </c>
      <c r="I553" s="249"/>
      <c r="J553" s="245"/>
      <c r="K553" s="245"/>
      <c r="L553" s="250"/>
      <c r="M553" s="251"/>
      <c r="N553" s="252"/>
      <c r="O553" s="252"/>
      <c r="P553" s="252"/>
      <c r="Q553" s="252"/>
      <c r="R553" s="252"/>
      <c r="S553" s="252"/>
      <c r="T553" s="253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4" t="s">
        <v>199</v>
      </c>
      <c r="AU553" s="254" t="s">
        <v>81</v>
      </c>
      <c r="AV553" s="14" t="s">
        <v>81</v>
      </c>
      <c r="AW553" s="14" t="s">
        <v>33</v>
      </c>
      <c r="AX553" s="14" t="s">
        <v>72</v>
      </c>
      <c r="AY553" s="254" t="s">
        <v>187</v>
      </c>
    </row>
    <row r="554" s="13" customFormat="1">
      <c r="A554" s="13"/>
      <c r="B554" s="233"/>
      <c r="C554" s="234"/>
      <c r="D554" s="235" t="s">
        <v>199</v>
      </c>
      <c r="E554" s="236" t="s">
        <v>19</v>
      </c>
      <c r="F554" s="237" t="s">
        <v>1510</v>
      </c>
      <c r="G554" s="234"/>
      <c r="H554" s="236" t="s">
        <v>19</v>
      </c>
      <c r="I554" s="238"/>
      <c r="J554" s="234"/>
      <c r="K554" s="234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199</v>
      </c>
      <c r="AU554" s="243" t="s">
        <v>81</v>
      </c>
      <c r="AV554" s="13" t="s">
        <v>79</v>
      </c>
      <c r="AW554" s="13" t="s">
        <v>33</v>
      </c>
      <c r="AX554" s="13" t="s">
        <v>72</v>
      </c>
      <c r="AY554" s="243" t="s">
        <v>187</v>
      </c>
    </row>
    <row r="555" s="13" customFormat="1">
      <c r="A555" s="13"/>
      <c r="B555" s="233"/>
      <c r="C555" s="234"/>
      <c r="D555" s="235" t="s">
        <v>199</v>
      </c>
      <c r="E555" s="236" t="s">
        <v>19</v>
      </c>
      <c r="F555" s="237" t="s">
        <v>547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199</v>
      </c>
      <c r="AU555" s="243" t="s">
        <v>81</v>
      </c>
      <c r="AV555" s="13" t="s">
        <v>79</v>
      </c>
      <c r="AW555" s="13" t="s">
        <v>33</v>
      </c>
      <c r="AX555" s="13" t="s">
        <v>72</v>
      </c>
      <c r="AY555" s="243" t="s">
        <v>187</v>
      </c>
    </row>
    <row r="556" s="13" customFormat="1">
      <c r="A556" s="13"/>
      <c r="B556" s="233"/>
      <c r="C556" s="234"/>
      <c r="D556" s="235" t="s">
        <v>199</v>
      </c>
      <c r="E556" s="236" t="s">
        <v>19</v>
      </c>
      <c r="F556" s="237" t="s">
        <v>855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199</v>
      </c>
      <c r="AU556" s="243" t="s">
        <v>81</v>
      </c>
      <c r="AV556" s="13" t="s">
        <v>79</v>
      </c>
      <c r="AW556" s="13" t="s">
        <v>33</v>
      </c>
      <c r="AX556" s="13" t="s">
        <v>72</v>
      </c>
      <c r="AY556" s="243" t="s">
        <v>187</v>
      </c>
    </row>
    <row r="557" s="13" customFormat="1">
      <c r="A557" s="13"/>
      <c r="B557" s="233"/>
      <c r="C557" s="234"/>
      <c r="D557" s="235" t="s">
        <v>199</v>
      </c>
      <c r="E557" s="236" t="s">
        <v>19</v>
      </c>
      <c r="F557" s="237" t="s">
        <v>856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199</v>
      </c>
      <c r="AU557" s="243" t="s">
        <v>81</v>
      </c>
      <c r="AV557" s="13" t="s">
        <v>79</v>
      </c>
      <c r="AW557" s="13" t="s">
        <v>33</v>
      </c>
      <c r="AX557" s="13" t="s">
        <v>72</v>
      </c>
      <c r="AY557" s="243" t="s">
        <v>187</v>
      </c>
    </row>
    <row r="558" s="14" customFormat="1">
      <c r="A558" s="14"/>
      <c r="B558" s="244"/>
      <c r="C558" s="245"/>
      <c r="D558" s="235" t="s">
        <v>199</v>
      </c>
      <c r="E558" s="246" t="s">
        <v>19</v>
      </c>
      <c r="F558" s="247" t="s">
        <v>1137</v>
      </c>
      <c r="G558" s="245"/>
      <c r="H558" s="248">
        <v>11.471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199</v>
      </c>
      <c r="AU558" s="254" t="s">
        <v>81</v>
      </c>
      <c r="AV558" s="14" t="s">
        <v>81</v>
      </c>
      <c r="AW558" s="14" t="s">
        <v>33</v>
      </c>
      <c r="AX558" s="14" t="s">
        <v>72</v>
      </c>
      <c r="AY558" s="254" t="s">
        <v>187</v>
      </c>
    </row>
    <row r="559" s="15" customFormat="1">
      <c r="A559" s="15"/>
      <c r="B559" s="255"/>
      <c r="C559" s="256"/>
      <c r="D559" s="235" t="s">
        <v>199</v>
      </c>
      <c r="E559" s="257" t="s">
        <v>19</v>
      </c>
      <c r="F559" s="258" t="s">
        <v>210</v>
      </c>
      <c r="G559" s="256"/>
      <c r="H559" s="259">
        <v>38.215000000000003</v>
      </c>
      <c r="I559" s="260"/>
      <c r="J559" s="256"/>
      <c r="K559" s="256"/>
      <c r="L559" s="261"/>
      <c r="M559" s="262"/>
      <c r="N559" s="263"/>
      <c r="O559" s="263"/>
      <c r="P559" s="263"/>
      <c r="Q559" s="263"/>
      <c r="R559" s="263"/>
      <c r="S559" s="263"/>
      <c r="T559" s="264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5" t="s">
        <v>199</v>
      </c>
      <c r="AU559" s="265" t="s">
        <v>81</v>
      </c>
      <c r="AV559" s="15" t="s">
        <v>195</v>
      </c>
      <c r="AW559" s="15" t="s">
        <v>33</v>
      </c>
      <c r="AX559" s="15" t="s">
        <v>79</v>
      </c>
      <c r="AY559" s="265" t="s">
        <v>187</v>
      </c>
    </row>
    <row r="560" s="2" customFormat="1" ht="24.15" customHeight="1">
      <c r="A560" s="41"/>
      <c r="B560" s="42"/>
      <c r="C560" s="215" t="s">
        <v>808</v>
      </c>
      <c r="D560" s="215" t="s">
        <v>190</v>
      </c>
      <c r="E560" s="216" t="s">
        <v>914</v>
      </c>
      <c r="F560" s="217" t="s">
        <v>915</v>
      </c>
      <c r="G560" s="218" t="s">
        <v>193</v>
      </c>
      <c r="H560" s="219">
        <v>60.491</v>
      </c>
      <c r="I560" s="220"/>
      <c r="J560" s="221">
        <f>ROUND(I560*H560,2)</f>
        <v>0</v>
      </c>
      <c r="K560" s="217" t="s">
        <v>194</v>
      </c>
      <c r="L560" s="47"/>
      <c r="M560" s="222" t="s">
        <v>19</v>
      </c>
      <c r="N560" s="223" t="s">
        <v>43</v>
      </c>
      <c r="O560" s="87"/>
      <c r="P560" s="224">
        <f>O560*H560</f>
        <v>0</v>
      </c>
      <c r="Q560" s="224">
        <v>0.00028499999999999999</v>
      </c>
      <c r="R560" s="224">
        <f>Q560*H560</f>
        <v>0.017239934999999998</v>
      </c>
      <c r="S560" s="224">
        <v>0</v>
      </c>
      <c r="T560" s="225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6" t="s">
        <v>265</v>
      </c>
      <c r="AT560" s="226" t="s">
        <v>190</v>
      </c>
      <c r="AU560" s="226" t="s">
        <v>81</v>
      </c>
      <c r="AY560" s="20" t="s">
        <v>187</v>
      </c>
      <c r="BE560" s="227">
        <f>IF(N560="základní",J560,0)</f>
        <v>0</v>
      </c>
      <c r="BF560" s="227">
        <f>IF(N560="snížená",J560,0)</f>
        <v>0</v>
      </c>
      <c r="BG560" s="227">
        <f>IF(N560="zákl. přenesená",J560,0)</f>
        <v>0</v>
      </c>
      <c r="BH560" s="227">
        <f>IF(N560="sníž. přenesená",J560,0)</f>
        <v>0</v>
      </c>
      <c r="BI560" s="227">
        <f>IF(N560="nulová",J560,0)</f>
        <v>0</v>
      </c>
      <c r="BJ560" s="20" t="s">
        <v>79</v>
      </c>
      <c r="BK560" s="227">
        <f>ROUND(I560*H560,2)</f>
        <v>0</v>
      </c>
      <c r="BL560" s="20" t="s">
        <v>265</v>
      </c>
      <c r="BM560" s="226" t="s">
        <v>1530</v>
      </c>
    </row>
    <row r="561" s="2" customFormat="1">
      <c r="A561" s="41"/>
      <c r="B561" s="42"/>
      <c r="C561" s="43"/>
      <c r="D561" s="228" t="s">
        <v>197</v>
      </c>
      <c r="E561" s="43"/>
      <c r="F561" s="229" t="s">
        <v>917</v>
      </c>
      <c r="G561" s="43"/>
      <c r="H561" s="43"/>
      <c r="I561" s="230"/>
      <c r="J561" s="43"/>
      <c r="K561" s="43"/>
      <c r="L561" s="47"/>
      <c r="M561" s="231"/>
      <c r="N561" s="232"/>
      <c r="O561" s="87"/>
      <c r="P561" s="87"/>
      <c r="Q561" s="87"/>
      <c r="R561" s="87"/>
      <c r="S561" s="87"/>
      <c r="T561" s="88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197</v>
      </c>
      <c r="AU561" s="20" t="s">
        <v>81</v>
      </c>
    </row>
    <row r="562" s="13" customFormat="1">
      <c r="A562" s="13"/>
      <c r="B562" s="233"/>
      <c r="C562" s="234"/>
      <c r="D562" s="235" t="s">
        <v>199</v>
      </c>
      <c r="E562" s="236" t="s">
        <v>19</v>
      </c>
      <c r="F562" s="237" t="s">
        <v>1522</v>
      </c>
      <c r="G562" s="234"/>
      <c r="H562" s="236" t="s">
        <v>19</v>
      </c>
      <c r="I562" s="238"/>
      <c r="J562" s="234"/>
      <c r="K562" s="234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199</v>
      </c>
      <c r="AU562" s="243" t="s">
        <v>81</v>
      </c>
      <c r="AV562" s="13" t="s">
        <v>79</v>
      </c>
      <c r="AW562" s="13" t="s">
        <v>33</v>
      </c>
      <c r="AX562" s="13" t="s">
        <v>72</v>
      </c>
      <c r="AY562" s="243" t="s">
        <v>187</v>
      </c>
    </row>
    <row r="563" s="13" customFormat="1">
      <c r="A563" s="13"/>
      <c r="B563" s="233"/>
      <c r="C563" s="234"/>
      <c r="D563" s="235" t="s">
        <v>199</v>
      </c>
      <c r="E563" s="236" t="s">
        <v>19</v>
      </c>
      <c r="F563" s="237" t="s">
        <v>543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199</v>
      </c>
      <c r="AU563" s="243" t="s">
        <v>81</v>
      </c>
      <c r="AV563" s="13" t="s">
        <v>79</v>
      </c>
      <c r="AW563" s="13" t="s">
        <v>33</v>
      </c>
      <c r="AX563" s="13" t="s">
        <v>72</v>
      </c>
      <c r="AY563" s="243" t="s">
        <v>187</v>
      </c>
    </row>
    <row r="564" s="13" customFormat="1">
      <c r="A564" s="13"/>
      <c r="B564" s="233"/>
      <c r="C564" s="234"/>
      <c r="D564" s="235" t="s">
        <v>199</v>
      </c>
      <c r="E564" s="236" t="s">
        <v>19</v>
      </c>
      <c r="F564" s="237" t="s">
        <v>892</v>
      </c>
      <c r="G564" s="234"/>
      <c r="H564" s="236" t="s">
        <v>19</v>
      </c>
      <c r="I564" s="238"/>
      <c r="J564" s="234"/>
      <c r="K564" s="234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199</v>
      </c>
      <c r="AU564" s="243" t="s">
        <v>81</v>
      </c>
      <c r="AV564" s="13" t="s">
        <v>79</v>
      </c>
      <c r="AW564" s="13" t="s">
        <v>33</v>
      </c>
      <c r="AX564" s="13" t="s">
        <v>72</v>
      </c>
      <c r="AY564" s="243" t="s">
        <v>187</v>
      </c>
    </row>
    <row r="565" s="13" customFormat="1">
      <c r="A565" s="13"/>
      <c r="B565" s="233"/>
      <c r="C565" s="234"/>
      <c r="D565" s="235" t="s">
        <v>199</v>
      </c>
      <c r="E565" s="236" t="s">
        <v>19</v>
      </c>
      <c r="F565" s="237" t="s">
        <v>893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199</v>
      </c>
      <c r="AU565" s="243" t="s">
        <v>81</v>
      </c>
      <c r="AV565" s="13" t="s">
        <v>79</v>
      </c>
      <c r="AW565" s="13" t="s">
        <v>33</v>
      </c>
      <c r="AX565" s="13" t="s">
        <v>72</v>
      </c>
      <c r="AY565" s="243" t="s">
        <v>187</v>
      </c>
    </row>
    <row r="566" s="14" customFormat="1">
      <c r="A566" s="14"/>
      <c r="B566" s="244"/>
      <c r="C566" s="245"/>
      <c r="D566" s="235" t="s">
        <v>199</v>
      </c>
      <c r="E566" s="246" t="s">
        <v>19</v>
      </c>
      <c r="F566" s="247" t="s">
        <v>1080</v>
      </c>
      <c r="G566" s="245"/>
      <c r="H566" s="248">
        <v>23.276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199</v>
      </c>
      <c r="AU566" s="254" t="s">
        <v>81</v>
      </c>
      <c r="AV566" s="14" t="s">
        <v>81</v>
      </c>
      <c r="AW566" s="14" t="s">
        <v>33</v>
      </c>
      <c r="AX566" s="14" t="s">
        <v>72</v>
      </c>
      <c r="AY566" s="254" t="s">
        <v>187</v>
      </c>
    </row>
    <row r="567" s="13" customFormat="1">
      <c r="A567" s="13"/>
      <c r="B567" s="233"/>
      <c r="C567" s="234"/>
      <c r="D567" s="235" t="s">
        <v>199</v>
      </c>
      <c r="E567" s="236" t="s">
        <v>19</v>
      </c>
      <c r="F567" s="237" t="s">
        <v>1523</v>
      </c>
      <c r="G567" s="234"/>
      <c r="H567" s="236" t="s">
        <v>19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199</v>
      </c>
      <c r="AU567" s="243" t="s">
        <v>81</v>
      </c>
      <c r="AV567" s="13" t="s">
        <v>79</v>
      </c>
      <c r="AW567" s="13" t="s">
        <v>33</v>
      </c>
      <c r="AX567" s="13" t="s">
        <v>72</v>
      </c>
      <c r="AY567" s="243" t="s">
        <v>187</v>
      </c>
    </row>
    <row r="568" s="13" customFormat="1">
      <c r="A568" s="13"/>
      <c r="B568" s="233"/>
      <c r="C568" s="234"/>
      <c r="D568" s="235" t="s">
        <v>199</v>
      </c>
      <c r="E568" s="236" t="s">
        <v>19</v>
      </c>
      <c r="F568" s="237" t="s">
        <v>545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199</v>
      </c>
      <c r="AU568" s="243" t="s">
        <v>81</v>
      </c>
      <c r="AV568" s="13" t="s">
        <v>79</v>
      </c>
      <c r="AW568" s="13" t="s">
        <v>33</v>
      </c>
      <c r="AX568" s="13" t="s">
        <v>72</v>
      </c>
      <c r="AY568" s="243" t="s">
        <v>187</v>
      </c>
    </row>
    <row r="569" s="13" customFormat="1">
      <c r="A569" s="13"/>
      <c r="B569" s="233"/>
      <c r="C569" s="234"/>
      <c r="D569" s="235" t="s">
        <v>199</v>
      </c>
      <c r="E569" s="236" t="s">
        <v>19</v>
      </c>
      <c r="F569" s="237" t="s">
        <v>892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199</v>
      </c>
      <c r="AU569" s="243" t="s">
        <v>81</v>
      </c>
      <c r="AV569" s="13" t="s">
        <v>79</v>
      </c>
      <c r="AW569" s="13" t="s">
        <v>33</v>
      </c>
      <c r="AX569" s="13" t="s">
        <v>72</v>
      </c>
      <c r="AY569" s="243" t="s">
        <v>187</v>
      </c>
    </row>
    <row r="570" s="13" customFormat="1">
      <c r="A570" s="13"/>
      <c r="B570" s="233"/>
      <c r="C570" s="234"/>
      <c r="D570" s="235" t="s">
        <v>199</v>
      </c>
      <c r="E570" s="236" t="s">
        <v>19</v>
      </c>
      <c r="F570" s="237" t="s">
        <v>893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199</v>
      </c>
      <c r="AU570" s="243" t="s">
        <v>81</v>
      </c>
      <c r="AV570" s="13" t="s">
        <v>79</v>
      </c>
      <c r="AW570" s="13" t="s">
        <v>33</v>
      </c>
      <c r="AX570" s="13" t="s">
        <v>72</v>
      </c>
      <c r="AY570" s="243" t="s">
        <v>187</v>
      </c>
    </row>
    <row r="571" s="14" customFormat="1">
      <c r="A571" s="14"/>
      <c r="B571" s="244"/>
      <c r="C571" s="245"/>
      <c r="D571" s="235" t="s">
        <v>199</v>
      </c>
      <c r="E571" s="246" t="s">
        <v>19</v>
      </c>
      <c r="F571" s="247" t="s">
        <v>923</v>
      </c>
      <c r="G571" s="245"/>
      <c r="H571" s="248">
        <v>13.939</v>
      </c>
      <c r="I571" s="249"/>
      <c r="J571" s="245"/>
      <c r="K571" s="245"/>
      <c r="L571" s="250"/>
      <c r="M571" s="251"/>
      <c r="N571" s="252"/>
      <c r="O571" s="252"/>
      <c r="P571" s="252"/>
      <c r="Q571" s="252"/>
      <c r="R571" s="252"/>
      <c r="S571" s="252"/>
      <c r="T571" s="25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4" t="s">
        <v>199</v>
      </c>
      <c r="AU571" s="254" t="s">
        <v>81</v>
      </c>
      <c r="AV571" s="14" t="s">
        <v>81</v>
      </c>
      <c r="AW571" s="14" t="s">
        <v>33</v>
      </c>
      <c r="AX571" s="14" t="s">
        <v>72</v>
      </c>
      <c r="AY571" s="254" t="s">
        <v>187</v>
      </c>
    </row>
    <row r="572" s="13" customFormat="1">
      <c r="A572" s="13"/>
      <c r="B572" s="233"/>
      <c r="C572" s="234"/>
      <c r="D572" s="235" t="s">
        <v>199</v>
      </c>
      <c r="E572" s="236" t="s">
        <v>19</v>
      </c>
      <c r="F572" s="237" t="s">
        <v>1524</v>
      </c>
      <c r="G572" s="234"/>
      <c r="H572" s="236" t="s">
        <v>19</v>
      </c>
      <c r="I572" s="238"/>
      <c r="J572" s="234"/>
      <c r="K572" s="234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199</v>
      </c>
      <c r="AU572" s="243" t="s">
        <v>81</v>
      </c>
      <c r="AV572" s="13" t="s">
        <v>79</v>
      </c>
      <c r="AW572" s="13" t="s">
        <v>33</v>
      </c>
      <c r="AX572" s="13" t="s">
        <v>72</v>
      </c>
      <c r="AY572" s="243" t="s">
        <v>187</v>
      </c>
    </row>
    <row r="573" s="13" customFormat="1">
      <c r="A573" s="13"/>
      <c r="B573" s="233"/>
      <c r="C573" s="234"/>
      <c r="D573" s="235" t="s">
        <v>199</v>
      </c>
      <c r="E573" s="236" t="s">
        <v>19</v>
      </c>
      <c r="F573" s="237" t="s">
        <v>547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199</v>
      </c>
      <c r="AU573" s="243" t="s">
        <v>81</v>
      </c>
      <c r="AV573" s="13" t="s">
        <v>79</v>
      </c>
      <c r="AW573" s="13" t="s">
        <v>33</v>
      </c>
      <c r="AX573" s="13" t="s">
        <v>72</v>
      </c>
      <c r="AY573" s="243" t="s">
        <v>187</v>
      </c>
    </row>
    <row r="574" s="13" customFormat="1">
      <c r="A574" s="13"/>
      <c r="B574" s="233"/>
      <c r="C574" s="234"/>
      <c r="D574" s="235" t="s">
        <v>199</v>
      </c>
      <c r="E574" s="236" t="s">
        <v>19</v>
      </c>
      <c r="F574" s="237" t="s">
        <v>892</v>
      </c>
      <c r="G574" s="234"/>
      <c r="H574" s="236" t="s">
        <v>19</v>
      </c>
      <c r="I574" s="238"/>
      <c r="J574" s="234"/>
      <c r="K574" s="234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199</v>
      </c>
      <c r="AU574" s="243" t="s">
        <v>81</v>
      </c>
      <c r="AV574" s="13" t="s">
        <v>79</v>
      </c>
      <c r="AW574" s="13" t="s">
        <v>33</v>
      </c>
      <c r="AX574" s="13" t="s">
        <v>72</v>
      </c>
      <c r="AY574" s="243" t="s">
        <v>187</v>
      </c>
    </row>
    <row r="575" s="13" customFormat="1">
      <c r="A575" s="13"/>
      <c r="B575" s="233"/>
      <c r="C575" s="234"/>
      <c r="D575" s="235" t="s">
        <v>199</v>
      </c>
      <c r="E575" s="236" t="s">
        <v>19</v>
      </c>
      <c r="F575" s="237" t="s">
        <v>893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199</v>
      </c>
      <c r="AU575" s="243" t="s">
        <v>81</v>
      </c>
      <c r="AV575" s="13" t="s">
        <v>79</v>
      </c>
      <c r="AW575" s="13" t="s">
        <v>33</v>
      </c>
      <c r="AX575" s="13" t="s">
        <v>72</v>
      </c>
      <c r="AY575" s="243" t="s">
        <v>187</v>
      </c>
    </row>
    <row r="576" s="14" customFormat="1">
      <c r="A576" s="14"/>
      <c r="B576" s="244"/>
      <c r="C576" s="245"/>
      <c r="D576" s="235" t="s">
        <v>199</v>
      </c>
      <c r="E576" s="246" t="s">
        <v>19</v>
      </c>
      <c r="F576" s="247" t="s">
        <v>1080</v>
      </c>
      <c r="G576" s="245"/>
      <c r="H576" s="248">
        <v>23.276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199</v>
      </c>
      <c r="AU576" s="254" t="s">
        <v>81</v>
      </c>
      <c r="AV576" s="14" t="s">
        <v>81</v>
      </c>
      <c r="AW576" s="14" t="s">
        <v>33</v>
      </c>
      <c r="AX576" s="14" t="s">
        <v>72</v>
      </c>
      <c r="AY576" s="254" t="s">
        <v>187</v>
      </c>
    </row>
    <row r="577" s="15" customFormat="1">
      <c r="A577" s="15"/>
      <c r="B577" s="255"/>
      <c r="C577" s="256"/>
      <c r="D577" s="235" t="s">
        <v>199</v>
      </c>
      <c r="E577" s="257" t="s">
        <v>19</v>
      </c>
      <c r="F577" s="258" t="s">
        <v>210</v>
      </c>
      <c r="G577" s="256"/>
      <c r="H577" s="259">
        <v>60.491</v>
      </c>
      <c r="I577" s="260"/>
      <c r="J577" s="256"/>
      <c r="K577" s="256"/>
      <c r="L577" s="261"/>
      <c r="M577" s="262"/>
      <c r="N577" s="263"/>
      <c r="O577" s="263"/>
      <c r="P577" s="263"/>
      <c r="Q577" s="263"/>
      <c r="R577" s="263"/>
      <c r="S577" s="263"/>
      <c r="T577" s="264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5" t="s">
        <v>199</v>
      </c>
      <c r="AU577" s="265" t="s">
        <v>81</v>
      </c>
      <c r="AV577" s="15" t="s">
        <v>195</v>
      </c>
      <c r="AW577" s="15" t="s">
        <v>33</v>
      </c>
      <c r="AX577" s="15" t="s">
        <v>79</v>
      </c>
      <c r="AY577" s="265" t="s">
        <v>187</v>
      </c>
    </row>
    <row r="578" s="2" customFormat="1" ht="24.15" customHeight="1">
      <c r="A578" s="41"/>
      <c r="B578" s="42"/>
      <c r="C578" s="215" t="s">
        <v>812</v>
      </c>
      <c r="D578" s="215" t="s">
        <v>190</v>
      </c>
      <c r="E578" s="216" t="s">
        <v>1073</v>
      </c>
      <c r="F578" s="217" t="s">
        <v>1074</v>
      </c>
      <c r="G578" s="218" t="s">
        <v>193</v>
      </c>
      <c r="H578" s="219">
        <v>43.307000000000002</v>
      </c>
      <c r="I578" s="220"/>
      <c r="J578" s="221">
        <f>ROUND(I578*H578,2)</f>
        <v>0</v>
      </c>
      <c r="K578" s="217" t="s">
        <v>194</v>
      </c>
      <c r="L578" s="47"/>
      <c r="M578" s="222" t="s">
        <v>19</v>
      </c>
      <c r="N578" s="223" t="s">
        <v>43</v>
      </c>
      <c r="O578" s="87"/>
      <c r="P578" s="224">
        <f>O578*H578</f>
        <v>0</v>
      </c>
      <c r="Q578" s="224">
        <v>0.00028499999999999999</v>
      </c>
      <c r="R578" s="224">
        <f>Q578*H578</f>
        <v>0.012342495</v>
      </c>
      <c r="S578" s="224">
        <v>0</v>
      </c>
      <c r="T578" s="225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6" t="s">
        <v>265</v>
      </c>
      <c r="AT578" s="226" t="s">
        <v>190</v>
      </c>
      <c r="AU578" s="226" t="s">
        <v>81</v>
      </c>
      <c r="AY578" s="20" t="s">
        <v>187</v>
      </c>
      <c r="BE578" s="227">
        <f>IF(N578="základní",J578,0)</f>
        <v>0</v>
      </c>
      <c r="BF578" s="227">
        <f>IF(N578="snížená",J578,0)</f>
        <v>0</v>
      </c>
      <c r="BG578" s="227">
        <f>IF(N578="zákl. přenesená",J578,0)</f>
        <v>0</v>
      </c>
      <c r="BH578" s="227">
        <f>IF(N578="sníž. přenesená",J578,0)</f>
        <v>0</v>
      </c>
      <c r="BI578" s="227">
        <f>IF(N578="nulová",J578,0)</f>
        <v>0</v>
      </c>
      <c r="BJ578" s="20" t="s">
        <v>79</v>
      </c>
      <c r="BK578" s="227">
        <f>ROUND(I578*H578,2)</f>
        <v>0</v>
      </c>
      <c r="BL578" s="20" t="s">
        <v>265</v>
      </c>
      <c r="BM578" s="226" t="s">
        <v>1531</v>
      </c>
    </row>
    <row r="579" s="2" customFormat="1">
      <c r="A579" s="41"/>
      <c r="B579" s="42"/>
      <c r="C579" s="43"/>
      <c r="D579" s="228" t="s">
        <v>197</v>
      </c>
      <c r="E579" s="43"/>
      <c r="F579" s="229" t="s">
        <v>1076</v>
      </c>
      <c r="G579" s="43"/>
      <c r="H579" s="43"/>
      <c r="I579" s="230"/>
      <c r="J579" s="43"/>
      <c r="K579" s="43"/>
      <c r="L579" s="47"/>
      <c r="M579" s="231"/>
      <c r="N579" s="232"/>
      <c r="O579" s="87"/>
      <c r="P579" s="87"/>
      <c r="Q579" s="87"/>
      <c r="R579" s="87"/>
      <c r="S579" s="87"/>
      <c r="T579" s="88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T579" s="20" t="s">
        <v>197</v>
      </c>
      <c r="AU579" s="20" t="s">
        <v>81</v>
      </c>
    </row>
    <row r="580" s="13" customFormat="1">
      <c r="A580" s="13"/>
      <c r="B580" s="233"/>
      <c r="C580" s="234"/>
      <c r="D580" s="235" t="s">
        <v>199</v>
      </c>
      <c r="E580" s="236" t="s">
        <v>19</v>
      </c>
      <c r="F580" s="237" t="s">
        <v>1525</v>
      </c>
      <c r="G580" s="234"/>
      <c r="H580" s="236" t="s">
        <v>19</v>
      </c>
      <c r="I580" s="238"/>
      <c r="J580" s="234"/>
      <c r="K580" s="234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199</v>
      </c>
      <c r="AU580" s="243" t="s">
        <v>81</v>
      </c>
      <c r="AV580" s="13" t="s">
        <v>79</v>
      </c>
      <c r="AW580" s="13" t="s">
        <v>33</v>
      </c>
      <c r="AX580" s="13" t="s">
        <v>72</v>
      </c>
      <c r="AY580" s="243" t="s">
        <v>187</v>
      </c>
    </row>
    <row r="581" s="13" customFormat="1">
      <c r="A581" s="13"/>
      <c r="B581" s="233"/>
      <c r="C581" s="234"/>
      <c r="D581" s="235" t="s">
        <v>199</v>
      </c>
      <c r="E581" s="236" t="s">
        <v>19</v>
      </c>
      <c r="F581" s="237" t="s">
        <v>543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199</v>
      </c>
      <c r="AU581" s="243" t="s">
        <v>81</v>
      </c>
      <c r="AV581" s="13" t="s">
        <v>79</v>
      </c>
      <c r="AW581" s="13" t="s">
        <v>33</v>
      </c>
      <c r="AX581" s="13" t="s">
        <v>72</v>
      </c>
      <c r="AY581" s="243" t="s">
        <v>187</v>
      </c>
    </row>
    <row r="582" s="13" customFormat="1">
      <c r="A582" s="13"/>
      <c r="B582" s="233"/>
      <c r="C582" s="234"/>
      <c r="D582" s="235" t="s">
        <v>199</v>
      </c>
      <c r="E582" s="236" t="s">
        <v>19</v>
      </c>
      <c r="F582" s="237" t="s">
        <v>1062</v>
      </c>
      <c r="G582" s="234"/>
      <c r="H582" s="236" t="s">
        <v>19</v>
      </c>
      <c r="I582" s="238"/>
      <c r="J582" s="234"/>
      <c r="K582" s="234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199</v>
      </c>
      <c r="AU582" s="243" t="s">
        <v>81</v>
      </c>
      <c r="AV582" s="13" t="s">
        <v>79</v>
      </c>
      <c r="AW582" s="13" t="s">
        <v>33</v>
      </c>
      <c r="AX582" s="13" t="s">
        <v>72</v>
      </c>
      <c r="AY582" s="243" t="s">
        <v>187</v>
      </c>
    </row>
    <row r="583" s="13" customFormat="1">
      <c r="A583" s="13"/>
      <c r="B583" s="233"/>
      <c r="C583" s="234"/>
      <c r="D583" s="235" t="s">
        <v>199</v>
      </c>
      <c r="E583" s="236" t="s">
        <v>19</v>
      </c>
      <c r="F583" s="237" t="s">
        <v>893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199</v>
      </c>
      <c r="AU583" s="243" t="s">
        <v>81</v>
      </c>
      <c r="AV583" s="13" t="s">
        <v>79</v>
      </c>
      <c r="AW583" s="13" t="s">
        <v>33</v>
      </c>
      <c r="AX583" s="13" t="s">
        <v>72</v>
      </c>
      <c r="AY583" s="243" t="s">
        <v>187</v>
      </c>
    </row>
    <row r="584" s="14" customFormat="1">
      <c r="A584" s="14"/>
      <c r="B584" s="244"/>
      <c r="C584" s="245"/>
      <c r="D584" s="235" t="s">
        <v>199</v>
      </c>
      <c r="E584" s="246" t="s">
        <v>19</v>
      </c>
      <c r="F584" s="247" t="s">
        <v>1158</v>
      </c>
      <c r="G584" s="245"/>
      <c r="H584" s="248">
        <v>22.135000000000002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199</v>
      </c>
      <c r="AU584" s="254" t="s">
        <v>81</v>
      </c>
      <c r="AV584" s="14" t="s">
        <v>81</v>
      </c>
      <c r="AW584" s="14" t="s">
        <v>33</v>
      </c>
      <c r="AX584" s="14" t="s">
        <v>72</v>
      </c>
      <c r="AY584" s="254" t="s">
        <v>187</v>
      </c>
    </row>
    <row r="585" s="13" customFormat="1">
      <c r="A585" s="13"/>
      <c r="B585" s="233"/>
      <c r="C585" s="234"/>
      <c r="D585" s="235" t="s">
        <v>199</v>
      </c>
      <c r="E585" s="236" t="s">
        <v>19</v>
      </c>
      <c r="F585" s="237" t="s">
        <v>1526</v>
      </c>
      <c r="G585" s="234"/>
      <c r="H585" s="236" t="s">
        <v>19</v>
      </c>
      <c r="I585" s="238"/>
      <c r="J585" s="234"/>
      <c r="K585" s="234"/>
      <c r="L585" s="239"/>
      <c r="M585" s="240"/>
      <c r="N585" s="241"/>
      <c r="O585" s="241"/>
      <c r="P585" s="241"/>
      <c r="Q585" s="241"/>
      <c r="R585" s="241"/>
      <c r="S585" s="241"/>
      <c r="T585" s="24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199</v>
      </c>
      <c r="AU585" s="243" t="s">
        <v>81</v>
      </c>
      <c r="AV585" s="13" t="s">
        <v>79</v>
      </c>
      <c r="AW585" s="13" t="s">
        <v>33</v>
      </c>
      <c r="AX585" s="13" t="s">
        <v>72</v>
      </c>
      <c r="AY585" s="243" t="s">
        <v>187</v>
      </c>
    </row>
    <row r="586" s="13" customFormat="1">
      <c r="A586" s="13"/>
      <c r="B586" s="233"/>
      <c r="C586" s="234"/>
      <c r="D586" s="235" t="s">
        <v>199</v>
      </c>
      <c r="E586" s="236" t="s">
        <v>19</v>
      </c>
      <c r="F586" s="237" t="s">
        <v>547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199</v>
      </c>
      <c r="AU586" s="243" t="s">
        <v>81</v>
      </c>
      <c r="AV586" s="13" t="s">
        <v>79</v>
      </c>
      <c r="AW586" s="13" t="s">
        <v>33</v>
      </c>
      <c r="AX586" s="13" t="s">
        <v>72</v>
      </c>
      <c r="AY586" s="243" t="s">
        <v>187</v>
      </c>
    </row>
    <row r="587" s="13" customFormat="1">
      <c r="A587" s="13"/>
      <c r="B587" s="233"/>
      <c r="C587" s="234"/>
      <c r="D587" s="235" t="s">
        <v>199</v>
      </c>
      <c r="E587" s="236" t="s">
        <v>19</v>
      </c>
      <c r="F587" s="237" t="s">
        <v>1062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199</v>
      </c>
      <c r="AU587" s="243" t="s">
        <v>81</v>
      </c>
      <c r="AV587" s="13" t="s">
        <v>79</v>
      </c>
      <c r="AW587" s="13" t="s">
        <v>33</v>
      </c>
      <c r="AX587" s="13" t="s">
        <v>72</v>
      </c>
      <c r="AY587" s="243" t="s">
        <v>187</v>
      </c>
    </row>
    <row r="588" s="13" customFormat="1">
      <c r="A588" s="13"/>
      <c r="B588" s="233"/>
      <c r="C588" s="234"/>
      <c r="D588" s="235" t="s">
        <v>199</v>
      </c>
      <c r="E588" s="236" t="s">
        <v>19</v>
      </c>
      <c r="F588" s="237" t="s">
        <v>893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199</v>
      </c>
      <c r="AU588" s="243" t="s">
        <v>81</v>
      </c>
      <c r="AV588" s="13" t="s">
        <v>79</v>
      </c>
      <c r="AW588" s="13" t="s">
        <v>33</v>
      </c>
      <c r="AX588" s="13" t="s">
        <v>72</v>
      </c>
      <c r="AY588" s="243" t="s">
        <v>187</v>
      </c>
    </row>
    <row r="589" s="14" customFormat="1">
      <c r="A589" s="14"/>
      <c r="B589" s="244"/>
      <c r="C589" s="245"/>
      <c r="D589" s="235" t="s">
        <v>199</v>
      </c>
      <c r="E589" s="246" t="s">
        <v>19</v>
      </c>
      <c r="F589" s="247" t="s">
        <v>1160</v>
      </c>
      <c r="G589" s="245"/>
      <c r="H589" s="248">
        <v>21.172000000000001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199</v>
      </c>
      <c r="AU589" s="254" t="s">
        <v>81</v>
      </c>
      <c r="AV589" s="14" t="s">
        <v>81</v>
      </c>
      <c r="AW589" s="14" t="s">
        <v>33</v>
      </c>
      <c r="AX589" s="14" t="s">
        <v>72</v>
      </c>
      <c r="AY589" s="254" t="s">
        <v>187</v>
      </c>
    </row>
    <row r="590" s="15" customFormat="1">
      <c r="A590" s="15"/>
      <c r="B590" s="255"/>
      <c r="C590" s="256"/>
      <c r="D590" s="235" t="s">
        <v>199</v>
      </c>
      <c r="E590" s="257" t="s">
        <v>19</v>
      </c>
      <c r="F590" s="258" t="s">
        <v>210</v>
      </c>
      <c r="G590" s="256"/>
      <c r="H590" s="259">
        <v>43.307000000000002</v>
      </c>
      <c r="I590" s="260"/>
      <c r="J590" s="256"/>
      <c r="K590" s="256"/>
      <c r="L590" s="261"/>
      <c r="M590" s="266"/>
      <c r="N590" s="267"/>
      <c r="O590" s="267"/>
      <c r="P590" s="267"/>
      <c r="Q590" s="267"/>
      <c r="R590" s="267"/>
      <c r="S590" s="267"/>
      <c r="T590" s="268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65" t="s">
        <v>199</v>
      </c>
      <c r="AU590" s="265" t="s">
        <v>81</v>
      </c>
      <c r="AV590" s="15" t="s">
        <v>195</v>
      </c>
      <c r="AW590" s="15" t="s">
        <v>33</v>
      </c>
      <c r="AX590" s="15" t="s">
        <v>79</v>
      </c>
      <c r="AY590" s="265" t="s">
        <v>187</v>
      </c>
    </row>
    <row r="591" s="2" customFormat="1" ht="6.96" customHeight="1">
      <c r="A591" s="41"/>
      <c r="B591" s="62"/>
      <c r="C591" s="63"/>
      <c r="D591" s="63"/>
      <c r="E591" s="63"/>
      <c r="F591" s="63"/>
      <c r="G591" s="63"/>
      <c r="H591" s="63"/>
      <c r="I591" s="63"/>
      <c r="J591" s="63"/>
      <c r="K591" s="63"/>
      <c r="L591" s="47"/>
      <c r="M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</row>
  </sheetData>
  <sheetProtection sheet="1" autoFilter="0" formatColumns="0" formatRows="0" objects="1" scenarios="1" spinCount="100000" saltValue="CYn1SYCJKEhTat8FFyjjdN3A7Q2HjJg7w7TptaGt+Q05/OC8gjWafAWKQcqEK+j35ZR1fP7WeNTONsDJrP360A==" hashValue="U6BKJYKOvmf+/FkZuqGvjWknDnXabikMj/bYeJ6e1b9a8L5IbuzAb+TqgEpM771l+OdefZA20blZLhP397OEAA==" algorithmName="SHA-512" password="CC35"/>
  <autoFilter ref="C92:K59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5_02/612325421"/>
    <hyperlink ref="F115" r:id="rId2" display="https://podminky.urs.cz/item/CS_URS_2025_02/619995001"/>
    <hyperlink ref="F134" r:id="rId3" display="https://podminky.urs.cz/item/CS_URS_2025_02/642945111"/>
    <hyperlink ref="F172" r:id="rId4" display="https://podminky.urs.cz/item/CS_URS_2025_02/952901111"/>
    <hyperlink ref="F196" r:id="rId5" display="https://podminky.urs.cz/item/CS_URS_2025_02/998018003"/>
    <hyperlink ref="F200" r:id="rId6" display="https://podminky.urs.cz/item/CS_URS_2025_02/766660021"/>
    <hyperlink ref="F217" r:id="rId7" display="https://podminky.urs.cz/item/CS_URS_2025_02/766660022"/>
    <hyperlink ref="F246" r:id="rId8" display="https://podminky.urs.cz/item/CS_URS_2025_02/766660717"/>
    <hyperlink ref="F281" r:id="rId9" display="https://podminky.urs.cz/item/CS_URS_2025_02/766660734"/>
    <hyperlink ref="F288" r:id="rId10" display="https://podminky.urs.cz/item/CS_URS_2025_02/766660752"/>
    <hyperlink ref="F323" r:id="rId11" display="https://podminky.urs.cz/item/CS_URS_2025_02/998766123"/>
    <hyperlink ref="F326" r:id="rId12" display="https://podminky.urs.cz/item/CS_URS_2025_02/784171101"/>
    <hyperlink ref="F382" r:id="rId13" display="https://podminky.urs.cz/item/CS_URS_2025_02/784171111"/>
    <hyperlink ref="F462" r:id="rId14" display="https://podminky.urs.cz/item/CS_URS_2025_02/784181111"/>
    <hyperlink ref="F492" r:id="rId15" display="https://podminky.urs.cz/item/CS_URS_2025_02/784191003"/>
    <hyperlink ref="F505" r:id="rId16" display="https://podminky.urs.cz/item/CS_URS_2025_02/784191005"/>
    <hyperlink ref="F533" r:id="rId17" display="https://podminky.urs.cz/item/CS_URS_2025_02/784191007"/>
    <hyperlink ref="F561" r:id="rId18" display="https://podminky.urs.cz/item/CS_URS_2025_02/784211101"/>
    <hyperlink ref="F579" r:id="rId19" display="https://podminky.urs.cz/item/CS_URS_2025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1532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ROUND(J93,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ROUND((SUM(BE93:BE589)),  2)</f>
        <v>0</v>
      </c>
      <c r="G35" s="41"/>
      <c r="H35" s="41"/>
      <c r="I35" s="160">
        <v>0.20999999999999999</v>
      </c>
      <c r="J35" s="159">
        <f>ROUND(((SUM(BE93:BE589))*I35),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ROUND((SUM(BF93:BF589)),  2)</f>
        <v>0</v>
      </c>
      <c r="G36" s="41"/>
      <c r="H36" s="41"/>
      <c r="I36" s="160">
        <v>0.12</v>
      </c>
      <c r="J36" s="159">
        <f>ROUND(((SUM(BF93:BF589))*I36),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ROUND((SUM(BG93:BG589)),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ROUND((SUM(BH93:BH589)),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ROUND((SUM(BI93:BI589)),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2025-068-02-09 - Nové kce - 8.NP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590</v>
      </c>
      <c r="E65" s="185"/>
      <c r="F65" s="185"/>
      <c r="G65" s="185"/>
      <c r="H65" s="185"/>
      <c r="I65" s="185"/>
      <c r="J65" s="186">
        <f>J95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591</v>
      </c>
      <c r="E66" s="185"/>
      <c r="F66" s="185"/>
      <c r="G66" s="185"/>
      <c r="H66" s="185"/>
      <c r="I66" s="185"/>
      <c r="J66" s="186">
        <f>J132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8"/>
      <c r="D67" s="184" t="s">
        <v>593</v>
      </c>
      <c r="E67" s="185"/>
      <c r="F67" s="185"/>
      <c r="G67" s="185"/>
      <c r="H67" s="185"/>
      <c r="I67" s="185"/>
      <c r="J67" s="186">
        <f>J170</f>
        <v>0</v>
      </c>
      <c r="K67" s="128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8"/>
      <c r="D68" s="184" t="s">
        <v>594</v>
      </c>
      <c r="E68" s="185"/>
      <c r="F68" s="185"/>
      <c r="G68" s="185"/>
      <c r="H68" s="185"/>
      <c r="I68" s="185"/>
      <c r="J68" s="186">
        <f>J194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170</v>
      </c>
      <c r="E69" s="180"/>
      <c r="F69" s="180"/>
      <c r="G69" s="180"/>
      <c r="H69" s="180"/>
      <c r="I69" s="180"/>
      <c r="J69" s="181">
        <f>J197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8"/>
      <c r="D70" s="184" t="s">
        <v>171</v>
      </c>
      <c r="E70" s="185"/>
      <c r="F70" s="185"/>
      <c r="G70" s="185"/>
      <c r="H70" s="185"/>
      <c r="I70" s="185"/>
      <c r="J70" s="186">
        <f>J198</f>
        <v>0</v>
      </c>
      <c r="K70" s="128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8"/>
      <c r="D71" s="184" t="s">
        <v>597</v>
      </c>
      <c r="E71" s="185"/>
      <c r="F71" s="185"/>
      <c r="G71" s="185"/>
      <c r="H71" s="185"/>
      <c r="I71" s="185"/>
      <c r="J71" s="186">
        <f>J324</f>
        <v>0</v>
      </c>
      <c r="K71" s="128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172</v>
      </c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2" t="str">
        <f>E7</f>
        <v>Stavební úpravy únikových cest</v>
      </c>
      <c r="F81" s="35"/>
      <c r="G81" s="35"/>
      <c r="H81" s="35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2" t="s">
        <v>588</v>
      </c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159</v>
      </c>
      <c r="D84" s="43"/>
      <c r="E84" s="43"/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2025-068-02-09 - Nové kce - 8.NP</v>
      </c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Dům dlouhá 1, Aš</v>
      </c>
      <c r="G87" s="43"/>
      <c r="H87" s="43"/>
      <c r="I87" s="35" t="s">
        <v>23</v>
      </c>
      <c r="J87" s="75" t="str">
        <f>IF(J14="","",J14)</f>
        <v>28. 11. 2025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25</v>
      </c>
      <c r="D89" s="43"/>
      <c r="E89" s="43"/>
      <c r="F89" s="30" t="str">
        <f>E17</f>
        <v>Město Aš,Kamenná 52, 352 01 Aš</v>
      </c>
      <c r="G89" s="43"/>
      <c r="H89" s="43"/>
      <c r="I89" s="35" t="s">
        <v>31</v>
      </c>
      <c r="J89" s="39" t="str">
        <f>E23</f>
        <v>ČOS exim s.r.o. Alešova 26, České Budějovice</v>
      </c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147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7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8"/>
      <c r="B92" s="189"/>
      <c r="C92" s="190" t="s">
        <v>173</v>
      </c>
      <c r="D92" s="191" t="s">
        <v>57</v>
      </c>
      <c r="E92" s="191" t="s">
        <v>53</v>
      </c>
      <c r="F92" s="191" t="s">
        <v>54</v>
      </c>
      <c r="G92" s="191" t="s">
        <v>174</v>
      </c>
      <c r="H92" s="191" t="s">
        <v>175</v>
      </c>
      <c r="I92" s="191" t="s">
        <v>176</v>
      </c>
      <c r="J92" s="191" t="s">
        <v>165</v>
      </c>
      <c r="K92" s="192" t="s">
        <v>177</v>
      </c>
      <c r="L92" s="193"/>
      <c r="M92" s="95" t="s">
        <v>19</v>
      </c>
      <c r="N92" s="96" t="s">
        <v>42</v>
      </c>
      <c r="O92" s="96" t="s">
        <v>178</v>
      </c>
      <c r="P92" s="96" t="s">
        <v>179</v>
      </c>
      <c r="Q92" s="96" t="s">
        <v>180</v>
      </c>
      <c r="R92" s="96" t="s">
        <v>181</v>
      </c>
      <c r="S92" s="96" t="s">
        <v>182</v>
      </c>
      <c r="T92" s="97" t="s">
        <v>183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1"/>
      <c r="B93" s="42"/>
      <c r="C93" s="102" t="s">
        <v>184</v>
      </c>
      <c r="D93" s="43"/>
      <c r="E93" s="43"/>
      <c r="F93" s="43"/>
      <c r="G93" s="43"/>
      <c r="H93" s="43"/>
      <c r="I93" s="43"/>
      <c r="J93" s="194">
        <f>BK93</f>
        <v>0</v>
      </c>
      <c r="K93" s="43"/>
      <c r="L93" s="47"/>
      <c r="M93" s="98"/>
      <c r="N93" s="195"/>
      <c r="O93" s="99"/>
      <c r="P93" s="196">
        <f>P94+P197</f>
        <v>0</v>
      </c>
      <c r="Q93" s="99"/>
      <c r="R93" s="196">
        <f>R94+R197</f>
        <v>1.8474736966500001</v>
      </c>
      <c r="S93" s="99"/>
      <c r="T93" s="197">
        <f>T94+T197</f>
        <v>0.00152355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71</v>
      </c>
      <c r="AU93" s="20" t="s">
        <v>166</v>
      </c>
      <c r="BK93" s="198">
        <f>BK94+BK197</f>
        <v>0</v>
      </c>
    </row>
    <row r="94" s="12" customFormat="1" ht="25.92" customHeight="1">
      <c r="A94" s="12"/>
      <c r="B94" s="199"/>
      <c r="C94" s="200"/>
      <c r="D94" s="201" t="s">
        <v>71</v>
      </c>
      <c r="E94" s="202" t="s">
        <v>185</v>
      </c>
      <c r="F94" s="202" t="s">
        <v>186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P95+P132+P170+P194</f>
        <v>0</v>
      </c>
      <c r="Q94" s="207"/>
      <c r="R94" s="208">
        <f>R95+R132+R170+R194</f>
        <v>1.678287935</v>
      </c>
      <c r="S94" s="207"/>
      <c r="T94" s="209">
        <f>T95+T132+T170+T194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79</v>
      </c>
      <c r="AT94" s="211" t="s">
        <v>71</v>
      </c>
      <c r="AU94" s="211" t="s">
        <v>72</v>
      </c>
      <c r="AY94" s="210" t="s">
        <v>187</v>
      </c>
      <c r="BK94" s="212">
        <f>BK95+BK132+BK170+BK194</f>
        <v>0</v>
      </c>
    </row>
    <row r="95" s="12" customFormat="1" ht="22.8" customHeight="1">
      <c r="A95" s="12"/>
      <c r="B95" s="199"/>
      <c r="C95" s="200"/>
      <c r="D95" s="201" t="s">
        <v>71</v>
      </c>
      <c r="E95" s="213" t="s">
        <v>246</v>
      </c>
      <c r="F95" s="213" t="s">
        <v>598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SUM(P96:P131)</f>
        <v>0</v>
      </c>
      <c r="Q95" s="207"/>
      <c r="R95" s="208">
        <f>SUM(R96:R131)</f>
        <v>0.36673360999999999</v>
      </c>
      <c r="S95" s="207"/>
      <c r="T95" s="209">
        <f>SUM(T96:T131)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79</v>
      </c>
      <c r="AT95" s="211" t="s">
        <v>71</v>
      </c>
      <c r="AU95" s="211" t="s">
        <v>79</v>
      </c>
      <c r="AY95" s="210" t="s">
        <v>187</v>
      </c>
      <c r="BK95" s="212">
        <f>SUM(BK96:BK131)</f>
        <v>0</v>
      </c>
    </row>
    <row r="96" s="2" customFormat="1" ht="24.15" customHeight="1">
      <c r="A96" s="41"/>
      <c r="B96" s="42"/>
      <c r="C96" s="215" t="s">
        <v>79</v>
      </c>
      <c r="D96" s="215" t="s">
        <v>190</v>
      </c>
      <c r="E96" s="216" t="s">
        <v>599</v>
      </c>
      <c r="F96" s="217" t="s">
        <v>600</v>
      </c>
      <c r="G96" s="218" t="s">
        <v>193</v>
      </c>
      <c r="H96" s="219">
        <v>60.491</v>
      </c>
      <c r="I96" s="220"/>
      <c r="J96" s="221">
        <f>ROUND(I96*H96,2)</f>
        <v>0</v>
      </c>
      <c r="K96" s="217" t="s">
        <v>194</v>
      </c>
      <c r="L96" s="47"/>
      <c r="M96" s="222" t="s">
        <v>19</v>
      </c>
      <c r="N96" s="223" t="s">
        <v>43</v>
      </c>
      <c r="O96" s="87"/>
      <c r="P96" s="224">
        <f>O96*H96</f>
        <v>0</v>
      </c>
      <c r="Q96" s="224">
        <v>0.0057099999999999998</v>
      </c>
      <c r="R96" s="224">
        <f>Q96*H96</f>
        <v>0.34540360999999997</v>
      </c>
      <c r="S96" s="224">
        <v>0</v>
      </c>
      <c r="T96" s="225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6" t="s">
        <v>195</v>
      </c>
      <c r="AT96" s="226" t="s">
        <v>190</v>
      </c>
      <c r="AU96" s="226" t="s">
        <v>81</v>
      </c>
      <c r="AY96" s="20" t="s">
        <v>187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20" t="s">
        <v>79</v>
      </c>
      <c r="BK96" s="227">
        <f>ROUND(I96*H96,2)</f>
        <v>0</v>
      </c>
      <c r="BL96" s="20" t="s">
        <v>195</v>
      </c>
      <c r="BM96" s="226" t="s">
        <v>1533</v>
      </c>
    </row>
    <row r="97" s="2" customFormat="1">
      <c r="A97" s="41"/>
      <c r="B97" s="42"/>
      <c r="C97" s="43"/>
      <c r="D97" s="228" t="s">
        <v>197</v>
      </c>
      <c r="E97" s="43"/>
      <c r="F97" s="229" t="s">
        <v>602</v>
      </c>
      <c r="G97" s="43"/>
      <c r="H97" s="43"/>
      <c r="I97" s="230"/>
      <c r="J97" s="43"/>
      <c r="K97" s="43"/>
      <c r="L97" s="47"/>
      <c r="M97" s="231"/>
      <c r="N97" s="232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197</v>
      </c>
      <c r="AU97" s="20" t="s">
        <v>81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1534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3" customFormat="1">
      <c r="A99" s="13"/>
      <c r="B99" s="233"/>
      <c r="C99" s="234"/>
      <c r="D99" s="235" t="s">
        <v>199</v>
      </c>
      <c r="E99" s="236" t="s">
        <v>19</v>
      </c>
      <c r="F99" s="237" t="s">
        <v>567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199</v>
      </c>
      <c r="AU99" s="243" t="s">
        <v>81</v>
      </c>
      <c r="AV99" s="13" t="s">
        <v>79</v>
      </c>
      <c r="AW99" s="13" t="s">
        <v>33</v>
      </c>
      <c r="AX99" s="13" t="s">
        <v>72</v>
      </c>
      <c r="AY99" s="243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604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605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4" customFormat="1">
      <c r="A102" s="14"/>
      <c r="B102" s="244"/>
      <c r="C102" s="245"/>
      <c r="D102" s="235" t="s">
        <v>199</v>
      </c>
      <c r="E102" s="246" t="s">
        <v>19</v>
      </c>
      <c r="F102" s="247" t="s">
        <v>1080</v>
      </c>
      <c r="G102" s="245"/>
      <c r="H102" s="248">
        <v>23.276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199</v>
      </c>
      <c r="AU102" s="254" t="s">
        <v>81</v>
      </c>
      <c r="AV102" s="14" t="s">
        <v>81</v>
      </c>
      <c r="AW102" s="14" t="s">
        <v>33</v>
      </c>
      <c r="AX102" s="14" t="s">
        <v>72</v>
      </c>
      <c r="AY102" s="254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1535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3" customFormat="1">
      <c r="A104" s="13"/>
      <c r="B104" s="233"/>
      <c r="C104" s="234"/>
      <c r="D104" s="235" t="s">
        <v>199</v>
      </c>
      <c r="E104" s="236" t="s">
        <v>19</v>
      </c>
      <c r="F104" s="237" t="s">
        <v>569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199</v>
      </c>
      <c r="AU104" s="243" t="s">
        <v>81</v>
      </c>
      <c r="AV104" s="13" t="s">
        <v>79</v>
      </c>
      <c r="AW104" s="13" t="s">
        <v>33</v>
      </c>
      <c r="AX104" s="13" t="s">
        <v>72</v>
      </c>
      <c r="AY104" s="243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604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605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4" customFormat="1">
      <c r="A107" s="14"/>
      <c r="B107" s="244"/>
      <c r="C107" s="245"/>
      <c r="D107" s="235" t="s">
        <v>199</v>
      </c>
      <c r="E107" s="246" t="s">
        <v>19</v>
      </c>
      <c r="F107" s="247" t="s">
        <v>923</v>
      </c>
      <c r="G107" s="245"/>
      <c r="H107" s="248">
        <v>13.939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199</v>
      </c>
      <c r="AU107" s="254" t="s">
        <v>81</v>
      </c>
      <c r="AV107" s="14" t="s">
        <v>81</v>
      </c>
      <c r="AW107" s="14" t="s">
        <v>33</v>
      </c>
      <c r="AX107" s="14" t="s">
        <v>72</v>
      </c>
      <c r="AY107" s="254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1536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571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604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605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1080</v>
      </c>
      <c r="G112" s="245"/>
      <c r="H112" s="248">
        <v>23.276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5" customFormat="1">
      <c r="A113" s="15"/>
      <c r="B113" s="255"/>
      <c r="C113" s="256"/>
      <c r="D113" s="235" t="s">
        <v>199</v>
      </c>
      <c r="E113" s="257" t="s">
        <v>19</v>
      </c>
      <c r="F113" s="258" t="s">
        <v>210</v>
      </c>
      <c r="G113" s="256"/>
      <c r="H113" s="259">
        <v>60.491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199</v>
      </c>
      <c r="AU113" s="265" t="s">
        <v>81</v>
      </c>
      <c r="AV113" s="15" t="s">
        <v>195</v>
      </c>
      <c r="AW113" s="15" t="s">
        <v>33</v>
      </c>
      <c r="AX113" s="15" t="s">
        <v>79</v>
      </c>
      <c r="AY113" s="265" t="s">
        <v>187</v>
      </c>
    </row>
    <row r="114" s="2" customFormat="1" ht="16.5" customHeight="1">
      <c r="A114" s="41"/>
      <c r="B114" s="42"/>
      <c r="C114" s="215" t="s">
        <v>81</v>
      </c>
      <c r="D114" s="215" t="s">
        <v>190</v>
      </c>
      <c r="E114" s="216" t="s">
        <v>615</v>
      </c>
      <c r="F114" s="217" t="s">
        <v>616</v>
      </c>
      <c r="G114" s="218" t="s">
        <v>383</v>
      </c>
      <c r="H114" s="219">
        <v>14.220000000000001</v>
      </c>
      <c r="I114" s="220"/>
      <c r="J114" s="221">
        <f>ROUND(I114*H114,2)</f>
        <v>0</v>
      </c>
      <c r="K114" s="217" t="s">
        <v>194</v>
      </c>
      <c r="L114" s="47"/>
      <c r="M114" s="222" t="s">
        <v>19</v>
      </c>
      <c r="N114" s="223" t="s">
        <v>43</v>
      </c>
      <c r="O114" s="87"/>
      <c r="P114" s="224">
        <f>O114*H114</f>
        <v>0</v>
      </c>
      <c r="Q114" s="224">
        <v>0.0015</v>
      </c>
      <c r="R114" s="224">
        <f>Q114*H114</f>
        <v>0.021330000000000002</v>
      </c>
      <c r="S114" s="224">
        <v>0</v>
      </c>
      <c r="T114" s="22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6" t="s">
        <v>195</v>
      </c>
      <c r="AT114" s="226" t="s">
        <v>190</v>
      </c>
      <c r="AU114" s="226" t="s">
        <v>81</v>
      </c>
      <c r="AY114" s="20" t="s">
        <v>187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20" t="s">
        <v>79</v>
      </c>
      <c r="BK114" s="227">
        <f>ROUND(I114*H114,2)</f>
        <v>0</v>
      </c>
      <c r="BL114" s="20" t="s">
        <v>195</v>
      </c>
      <c r="BM114" s="226" t="s">
        <v>1537</v>
      </c>
    </row>
    <row r="115" s="2" customFormat="1">
      <c r="A115" s="41"/>
      <c r="B115" s="42"/>
      <c r="C115" s="43"/>
      <c r="D115" s="228" t="s">
        <v>197</v>
      </c>
      <c r="E115" s="43"/>
      <c r="F115" s="229" t="s">
        <v>618</v>
      </c>
      <c r="G115" s="43"/>
      <c r="H115" s="43"/>
      <c r="I115" s="230"/>
      <c r="J115" s="43"/>
      <c r="K115" s="43"/>
      <c r="L115" s="47"/>
      <c r="M115" s="231"/>
      <c r="N115" s="232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197</v>
      </c>
      <c r="AU115" s="20" t="s">
        <v>81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1538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567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620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621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4" customFormat="1">
      <c r="A120" s="14"/>
      <c r="B120" s="244"/>
      <c r="C120" s="245"/>
      <c r="D120" s="235" t="s">
        <v>199</v>
      </c>
      <c r="E120" s="246" t="s">
        <v>19</v>
      </c>
      <c r="F120" s="247" t="s">
        <v>622</v>
      </c>
      <c r="G120" s="245"/>
      <c r="H120" s="248">
        <v>4.8399999999999999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199</v>
      </c>
      <c r="AU120" s="254" t="s">
        <v>81</v>
      </c>
      <c r="AV120" s="14" t="s">
        <v>81</v>
      </c>
      <c r="AW120" s="14" t="s">
        <v>33</v>
      </c>
      <c r="AX120" s="14" t="s">
        <v>72</v>
      </c>
      <c r="AY120" s="254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1539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569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620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621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635</v>
      </c>
      <c r="G125" s="245"/>
      <c r="H125" s="248">
        <v>4.54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1540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571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620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621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622</v>
      </c>
      <c r="G130" s="245"/>
      <c r="H130" s="248">
        <v>4.8399999999999999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72</v>
      </c>
      <c r="AY130" s="254" t="s">
        <v>187</v>
      </c>
    </row>
    <row r="131" s="15" customFormat="1">
      <c r="A131" s="15"/>
      <c r="B131" s="255"/>
      <c r="C131" s="256"/>
      <c r="D131" s="235" t="s">
        <v>199</v>
      </c>
      <c r="E131" s="257" t="s">
        <v>19</v>
      </c>
      <c r="F131" s="258" t="s">
        <v>210</v>
      </c>
      <c r="G131" s="256"/>
      <c r="H131" s="259">
        <v>14.219999999999999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199</v>
      </c>
      <c r="AU131" s="265" t="s">
        <v>81</v>
      </c>
      <c r="AV131" s="15" t="s">
        <v>195</v>
      </c>
      <c r="AW131" s="15" t="s">
        <v>33</v>
      </c>
      <c r="AX131" s="15" t="s">
        <v>79</v>
      </c>
      <c r="AY131" s="265" t="s">
        <v>187</v>
      </c>
    </row>
    <row r="132" s="12" customFormat="1" ht="22.8" customHeight="1">
      <c r="A132" s="12"/>
      <c r="B132" s="199"/>
      <c r="C132" s="200"/>
      <c r="D132" s="201" t="s">
        <v>71</v>
      </c>
      <c r="E132" s="213" t="s">
        <v>636</v>
      </c>
      <c r="F132" s="213" t="s">
        <v>637</v>
      </c>
      <c r="G132" s="200"/>
      <c r="H132" s="200"/>
      <c r="I132" s="203"/>
      <c r="J132" s="214">
        <f>BK132</f>
        <v>0</v>
      </c>
      <c r="K132" s="200"/>
      <c r="L132" s="205"/>
      <c r="M132" s="206"/>
      <c r="N132" s="207"/>
      <c r="O132" s="207"/>
      <c r="P132" s="208">
        <f>SUM(P133:P169)</f>
        <v>0</v>
      </c>
      <c r="Q132" s="207"/>
      <c r="R132" s="208">
        <f>SUM(R133:R169)</f>
        <v>1.3102167999999999</v>
      </c>
      <c r="S132" s="207"/>
      <c r="T132" s="209">
        <f>SUM(T133:T169)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0" t="s">
        <v>79</v>
      </c>
      <c r="AT132" s="211" t="s">
        <v>71</v>
      </c>
      <c r="AU132" s="211" t="s">
        <v>79</v>
      </c>
      <c r="AY132" s="210" t="s">
        <v>187</v>
      </c>
      <c r="BK132" s="212">
        <f>SUM(BK133:BK169)</f>
        <v>0</v>
      </c>
    </row>
    <row r="133" s="2" customFormat="1" ht="24.15" customHeight="1">
      <c r="A133" s="41"/>
      <c r="B133" s="42"/>
      <c r="C133" s="215" t="s">
        <v>230</v>
      </c>
      <c r="D133" s="215" t="s">
        <v>190</v>
      </c>
      <c r="E133" s="216" t="s">
        <v>638</v>
      </c>
      <c r="F133" s="217" t="s">
        <v>639</v>
      </c>
      <c r="G133" s="218" t="s">
        <v>287</v>
      </c>
      <c r="H133" s="219">
        <v>3</v>
      </c>
      <c r="I133" s="220"/>
      <c r="J133" s="221">
        <f>ROUND(I133*H133,2)</f>
        <v>0</v>
      </c>
      <c r="K133" s="217" t="s">
        <v>194</v>
      </c>
      <c r="L133" s="47"/>
      <c r="M133" s="222" t="s">
        <v>19</v>
      </c>
      <c r="N133" s="223" t="s">
        <v>43</v>
      </c>
      <c r="O133" s="87"/>
      <c r="P133" s="224">
        <f>O133*H133</f>
        <v>0</v>
      </c>
      <c r="Q133" s="224">
        <v>0.4215256</v>
      </c>
      <c r="R133" s="224">
        <f>Q133*H133</f>
        <v>1.2645768</v>
      </c>
      <c r="S133" s="224">
        <v>0</v>
      </c>
      <c r="T133" s="225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6" t="s">
        <v>195</v>
      </c>
      <c r="AT133" s="226" t="s">
        <v>190</v>
      </c>
      <c r="AU133" s="226" t="s">
        <v>81</v>
      </c>
      <c r="AY133" s="20" t="s">
        <v>187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20" t="s">
        <v>79</v>
      </c>
      <c r="BK133" s="227">
        <f>ROUND(I133*H133,2)</f>
        <v>0</v>
      </c>
      <c r="BL133" s="20" t="s">
        <v>195</v>
      </c>
      <c r="BM133" s="226" t="s">
        <v>1541</v>
      </c>
    </row>
    <row r="134" s="2" customFormat="1">
      <c r="A134" s="41"/>
      <c r="B134" s="42"/>
      <c r="C134" s="43"/>
      <c r="D134" s="228" t="s">
        <v>197</v>
      </c>
      <c r="E134" s="43"/>
      <c r="F134" s="229" t="s">
        <v>641</v>
      </c>
      <c r="G134" s="43"/>
      <c r="H134" s="43"/>
      <c r="I134" s="230"/>
      <c r="J134" s="43"/>
      <c r="K134" s="43"/>
      <c r="L134" s="47"/>
      <c r="M134" s="231"/>
      <c r="N134" s="232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197</v>
      </c>
      <c r="AU134" s="20" t="s">
        <v>81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1542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1543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643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936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4" customFormat="1">
      <c r="A139" s="14"/>
      <c r="B139" s="244"/>
      <c r="C139" s="245"/>
      <c r="D139" s="235" t="s">
        <v>199</v>
      </c>
      <c r="E139" s="246" t="s">
        <v>19</v>
      </c>
      <c r="F139" s="247" t="s">
        <v>79</v>
      </c>
      <c r="G139" s="245"/>
      <c r="H139" s="248">
        <v>1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199</v>
      </c>
      <c r="AU139" s="254" t="s">
        <v>81</v>
      </c>
      <c r="AV139" s="14" t="s">
        <v>81</v>
      </c>
      <c r="AW139" s="14" t="s">
        <v>33</v>
      </c>
      <c r="AX139" s="14" t="s">
        <v>72</v>
      </c>
      <c r="AY139" s="254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1544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569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3" customFormat="1">
      <c r="A142" s="13"/>
      <c r="B142" s="233"/>
      <c r="C142" s="234"/>
      <c r="D142" s="235" t="s">
        <v>199</v>
      </c>
      <c r="E142" s="236" t="s">
        <v>19</v>
      </c>
      <c r="F142" s="237" t="s">
        <v>643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199</v>
      </c>
      <c r="AU142" s="243" t="s">
        <v>81</v>
      </c>
      <c r="AV142" s="13" t="s">
        <v>79</v>
      </c>
      <c r="AW142" s="13" t="s">
        <v>33</v>
      </c>
      <c r="AX142" s="13" t="s">
        <v>72</v>
      </c>
      <c r="AY142" s="243" t="s">
        <v>187</v>
      </c>
    </row>
    <row r="143" s="13" customFormat="1">
      <c r="A143" s="13"/>
      <c r="B143" s="233"/>
      <c r="C143" s="234"/>
      <c r="D143" s="235" t="s">
        <v>199</v>
      </c>
      <c r="E143" s="236" t="s">
        <v>19</v>
      </c>
      <c r="F143" s="237" t="s">
        <v>938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199</v>
      </c>
      <c r="AU143" s="243" t="s">
        <v>81</v>
      </c>
      <c r="AV143" s="13" t="s">
        <v>79</v>
      </c>
      <c r="AW143" s="13" t="s">
        <v>33</v>
      </c>
      <c r="AX143" s="13" t="s">
        <v>72</v>
      </c>
      <c r="AY143" s="243" t="s">
        <v>187</v>
      </c>
    </row>
    <row r="144" s="14" customFormat="1">
      <c r="A144" s="14"/>
      <c r="B144" s="244"/>
      <c r="C144" s="245"/>
      <c r="D144" s="235" t="s">
        <v>199</v>
      </c>
      <c r="E144" s="246" t="s">
        <v>19</v>
      </c>
      <c r="F144" s="247" t="s">
        <v>79</v>
      </c>
      <c r="G144" s="245"/>
      <c r="H144" s="248">
        <v>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199</v>
      </c>
      <c r="AU144" s="254" t="s">
        <v>81</v>
      </c>
      <c r="AV144" s="14" t="s">
        <v>81</v>
      </c>
      <c r="AW144" s="14" t="s">
        <v>33</v>
      </c>
      <c r="AX144" s="14" t="s">
        <v>72</v>
      </c>
      <c r="AY144" s="254" t="s">
        <v>187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1545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1546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643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936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4" customFormat="1">
      <c r="A149" s="14"/>
      <c r="B149" s="244"/>
      <c r="C149" s="245"/>
      <c r="D149" s="235" t="s">
        <v>199</v>
      </c>
      <c r="E149" s="246" t="s">
        <v>19</v>
      </c>
      <c r="F149" s="247" t="s">
        <v>79</v>
      </c>
      <c r="G149" s="245"/>
      <c r="H149" s="248">
        <v>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199</v>
      </c>
      <c r="AU149" s="254" t="s">
        <v>81</v>
      </c>
      <c r="AV149" s="14" t="s">
        <v>81</v>
      </c>
      <c r="AW149" s="14" t="s">
        <v>33</v>
      </c>
      <c r="AX149" s="14" t="s">
        <v>72</v>
      </c>
      <c r="AY149" s="254" t="s">
        <v>187</v>
      </c>
    </row>
    <row r="150" s="15" customFormat="1">
      <c r="A150" s="15"/>
      <c r="B150" s="255"/>
      <c r="C150" s="256"/>
      <c r="D150" s="235" t="s">
        <v>199</v>
      </c>
      <c r="E150" s="257" t="s">
        <v>19</v>
      </c>
      <c r="F150" s="258" t="s">
        <v>210</v>
      </c>
      <c r="G150" s="256"/>
      <c r="H150" s="259">
        <v>3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199</v>
      </c>
      <c r="AU150" s="265" t="s">
        <v>81</v>
      </c>
      <c r="AV150" s="15" t="s">
        <v>195</v>
      </c>
      <c r="AW150" s="15" t="s">
        <v>33</v>
      </c>
      <c r="AX150" s="15" t="s">
        <v>79</v>
      </c>
      <c r="AY150" s="265" t="s">
        <v>187</v>
      </c>
    </row>
    <row r="151" s="2" customFormat="1" ht="21.75" customHeight="1">
      <c r="A151" s="41"/>
      <c r="B151" s="42"/>
      <c r="C151" s="269" t="s">
        <v>195</v>
      </c>
      <c r="D151" s="269" t="s">
        <v>648</v>
      </c>
      <c r="E151" s="270" t="s">
        <v>649</v>
      </c>
      <c r="F151" s="271" t="s">
        <v>650</v>
      </c>
      <c r="G151" s="272" t="s">
        <v>287</v>
      </c>
      <c r="H151" s="273">
        <v>1</v>
      </c>
      <c r="I151" s="274"/>
      <c r="J151" s="275">
        <f>ROUND(I151*H151,2)</f>
        <v>0</v>
      </c>
      <c r="K151" s="271" t="s">
        <v>194</v>
      </c>
      <c r="L151" s="276"/>
      <c r="M151" s="277" t="s">
        <v>19</v>
      </c>
      <c r="N151" s="278" t="s">
        <v>43</v>
      </c>
      <c r="O151" s="87"/>
      <c r="P151" s="224">
        <f>O151*H151</f>
        <v>0</v>
      </c>
      <c r="Q151" s="224">
        <v>0.014579999999999999</v>
      </c>
      <c r="R151" s="224">
        <f>Q151*H151</f>
        <v>0.014579999999999999</v>
      </c>
      <c r="S151" s="224">
        <v>0</v>
      </c>
      <c r="T151" s="225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262</v>
      </c>
      <c r="AT151" s="226" t="s">
        <v>648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195</v>
      </c>
      <c r="BM151" s="226" t="s">
        <v>1547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1544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569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643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938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4" customFormat="1">
      <c r="A156" s="14"/>
      <c r="B156" s="244"/>
      <c r="C156" s="245"/>
      <c r="D156" s="235" t="s">
        <v>199</v>
      </c>
      <c r="E156" s="246" t="s">
        <v>19</v>
      </c>
      <c r="F156" s="247" t="s">
        <v>79</v>
      </c>
      <c r="G156" s="245"/>
      <c r="H156" s="248">
        <v>1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199</v>
      </c>
      <c r="AU156" s="254" t="s">
        <v>81</v>
      </c>
      <c r="AV156" s="14" t="s">
        <v>81</v>
      </c>
      <c r="AW156" s="14" t="s">
        <v>33</v>
      </c>
      <c r="AX156" s="14" t="s">
        <v>72</v>
      </c>
      <c r="AY156" s="254" t="s">
        <v>187</v>
      </c>
    </row>
    <row r="157" s="15" customFormat="1">
      <c r="A157" s="15"/>
      <c r="B157" s="255"/>
      <c r="C157" s="256"/>
      <c r="D157" s="235" t="s">
        <v>199</v>
      </c>
      <c r="E157" s="257" t="s">
        <v>19</v>
      </c>
      <c r="F157" s="258" t="s">
        <v>210</v>
      </c>
      <c r="G157" s="256"/>
      <c r="H157" s="259">
        <v>1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5" t="s">
        <v>199</v>
      </c>
      <c r="AU157" s="265" t="s">
        <v>81</v>
      </c>
      <c r="AV157" s="15" t="s">
        <v>195</v>
      </c>
      <c r="AW157" s="15" t="s">
        <v>33</v>
      </c>
      <c r="AX157" s="15" t="s">
        <v>79</v>
      </c>
      <c r="AY157" s="265" t="s">
        <v>187</v>
      </c>
    </row>
    <row r="158" s="2" customFormat="1" ht="21.75" customHeight="1">
      <c r="A158" s="41"/>
      <c r="B158" s="42"/>
      <c r="C158" s="269" t="s">
        <v>240</v>
      </c>
      <c r="D158" s="269" t="s">
        <v>648</v>
      </c>
      <c r="E158" s="270" t="s">
        <v>653</v>
      </c>
      <c r="F158" s="271" t="s">
        <v>654</v>
      </c>
      <c r="G158" s="272" t="s">
        <v>287</v>
      </c>
      <c r="H158" s="273">
        <v>2</v>
      </c>
      <c r="I158" s="274"/>
      <c r="J158" s="275">
        <f>ROUND(I158*H158,2)</f>
        <v>0</v>
      </c>
      <c r="K158" s="271" t="s">
        <v>194</v>
      </c>
      <c r="L158" s="276"/>
      <c r="M158" s="277" t="s">
        <v>19</v>
      </c>
      <c r="N158" s="278" t="s">
        <v>43</v>
      </c>
      <c r="O158" s="87"/>
      <c r="P158" s="224">
        <f>O158*H158</f>
        <v>0</v>
      </c>
      <c r="Q158" s="224">
        <v>0.01553</v>
      </c>
      <c r="R158" s="224">
        <f>Q158*H158</f>
        <v>0.031060000000000001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262</v>
      </c>
      <c r="AT158" s="226" t="s">
        <v>648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195</v>
      </c>
      <c r="BM158" s="226" t="s">
        <v>1548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1542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1543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643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936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4" customFormat="1">
      <c r="A163" s="14"/>
      <c r="B163" s="244"/>
      <c r="C163" s="245"/>
      <c r="D163" s="235" t="s">
        <v>199</v>
      </c>
      <c r="E163" s="246" t="s">
        <v>19</v>
      </c>
      <c r="F163" s="247" t="s">
        <v>79</v>
      </c>
      <c r="G163" s="245"/>
      <c r="H163" s="248">
        <v>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199</v>
      </c>
      <c r="AU163" s="254" t="s">
        <v>81</v>
      </c>
      <c r="AV163" s="14" t="s">
        <v>81</v>
      </c>
      <c r="AW163" s="14" t="s">
        <v>33</v>
      </c>
      <c r="AX163" s="14" t="s">
        <v>72</v>
      </c>
      <c r="AY163" s="254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1545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1543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643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936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4" customFormat="1">
      <c r="A168" s="14"/>
      <c r="B168" s="244"/>
      <c r="C168" s="245"/>
      <c r="D168" s="235" t="s">
        <v>199</v>
      </c>
      <c r="E168" s="246" t="s">
        <v>19</v>
      </c>
      <c r="F168" s="247" t="s">
        <v>79</v>
      </c>
      <c r="G168" s="245"/>
      <c r="H168" s="248">
        <v>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199</v>
      </c>
      <c r="AU168" s="254" t="s">
        <v>81</v>
      </c>
      <c r="AV168" s="14" t="s">
        <v>81</v>
      </c>
      <c r="AW168" s="14" t="s">
        <v>33</v>
      </c>
      <c r="AX168" s="14" t="s">
        <v>72</v>
      </c>
      <c r="AY168" s="254" t="s">
        <v>187</v>
      </c>
    </row>
    <row r="169" s="15" customFormat="1">
      <c r="A169" s="15"/>
      <c r="B169" s="255"/>
      <c r="C169" s="256"/>
      <c r="D169" s="235" t="s">
        <v>199</v>
      </c>
      <c r="E169" s="257" t="s">
        <v>19</v>
      </c>
      <c r="F169" s="258" t="s">
        <v>210</v>
      </c>
      <c r="G169" s="256"/>
      <c r="H169" s="259">
        <v>2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5" t="s">
        <v>199</v>
      </c>
      <c r="AU169" s="265" t="s">
        <v>81</v>
      </c>
      <c r="AV169" s="15" t="s">
        <v>195</v>
      </c>
      <c r="AW169" s="15" t="s">
        <v>33</v>
      </c>
      <c r="AX169" s="15" t="s">
        <v>79</v>
      </c>
      <c r="AY169" s="265" t="s">
        <v>187</v>
      </c>
    </row>
    <row r="170" s="12" customFormat="1" ht="22.8" customHeight="1">
      <c r="A170" s="12"/>
      <c r="B170" s="199"/>
      <c r="C170" s="200"/>
      <c r="D170" s="201" t="s">
        <v>71</v>
      </c>
      <c r="E170" s="213" t="s">
        <v>689</v>
      </c>
      <c r="F170" s="213" t="s">
        <v>690</v>
      </c>
      <c r="G170" s="200"/>
      <c r="H170" s="200"/>
      <c r="I170" s="203"/>
      <c r="J170" s="214">
        <f>BK170</f>
        <v>0</v>
      </c>
      <c r="K170" s="200"/>
      <c r="L170" s="205"/>
      <c r="M170" s="206"/>
      <c r="N170" s="207"/>
      <c r="O170" s="207"/>
      <c r="P170" s="208">
        <f>SUM(P171:P193)</f>
        <v>0</v>
      </c>
      <c r="Q170" s="207"/>
      <c r="R170" s="208">
        <f>SUM(R171:R193)</f>
        <v>0.001337525</v>
      </c>
      <c r="S170" s="207"/>
      <c r="T170" s="209">
        <f>SUM(T171:T193)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0" t="s">
        <v>79</v>
      </c>
      <c r="AT170" s="211" t="s">
        <v>71</v>
      </c>
      <c r="AU170" s="211" t="s">
        <v>79</v>
      </c>
      <c r="AY170" s="210" t="s">
        <v>187</v>
      </c>
      <c r="BK170" s="212">
        <f>SUM(BK171:BK193)</f>
        <v>0</v>
      </c>
    </row>
    <row r="171" s="2" customFormat="1" ht="24.15" customHeight="1">
      <c r="A171" s="41"/>
      <c r="B171" s="42"/>
      <c r="C171" s="215" t="s">
        <v>246</v>
      </c>
      <c r="D171" s="215" t="s">
        <v>190</v>
      </c>
      <c r="E171" s="216" t="s">
        <v>691</v>
      </c>
      <c r="F171" s="217" t="s">
        <v>692</v>
      </c>
      <c r="G171" s="218" t="s">
        <v>193</v>
      </c>
      <c r="H171" s="219">
        <v>38.215000000000003</v>
      </c>
      <c r="I171" s="220"/>
      <c r="J171" s="221">
        <f>ROUND(I171*H171,2)</f>
        <v>0</v>
      </c>
      <c r="K171" s="217" t="s">
        <v>194</v>
      </c>
      <c r="L171" s="47"/>
      <c r="M171" s="222" t="s">
        <v>19</v>
      </c>
      <c r="N171" s="223" t="s">
        <v>43</v>
      </c>
      <c r="O171" s="87"/>
      <c r="P171" s="224">
        <f>O171*H171</f>
        <v>0</v>
      </c>
      <c r="Q171" s="224">
        <v>3.4999999999999997E-05</v>
      </c>
      <c r="R171" s="224">
        <f>Q171*H171</f>
        <v>0.001337525</v>
      </c>
      <c r="S171" s="224">
        <v>0</v>
      </c>
      <c r="T171" s="225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6" t="s">
        <v>195</v>
      </c>
      <c r="AT171" s="226" t="s">
        <v>190</v>
      </c>
      <c r="AU171" s="226" t="s">
        <v>81</v>
      </c>
      <c r="AY171" s="20" t="s">
        <v>187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20" t="s">
        <v>79</v>
      </c>
      <c r="BK171" s="227">
        <f>ROUND(I171*H171,2)</f>
        <v>0</v>
      </c>
      <c r="BL171" s="20" t="s">
        <v>195</v>
      </c>
      <c r="BM171" s="226" t="s">
        <v>1549</v>
      </c>
    </row>
    <row r="172" s="2" customFormat="1">
      <c r="A172" s="41"/>
      <c r="B172" s="42"/>
      <c r="C172" s="43"/>
      <c r="D172" s="228" t="s">
        <v>197</v>
      </c>
      <c r="E172" s="43"/>
      <c r="F172" s="229" t="s">
        <v>694</v>
      </c>
      <c r="G172" s="43"/>
      <c r="H172" s="43"/>
      <c r="I172" s="230"/>
      <c r="J172" s="43"/>
      <c r="K172" s="43"/>
      <c r="L172" s="47"/>
      <c r="M172" s="231"/>
      <c r="N172" s="232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197</v>
      </c>
      <c r="AU172" s="20" t="s">
        <v>81</v>
      </c>
    </row>
    <row r="173" s="13" customFormat="1">
      <c r="A173" s="13"/>
      <c r="B173" s="233"/>
      <c r="C173" s="234"/>
      <c r="D173" s="235" t="s">
        <v>199</v>
      </c>
      <c r="E173" s="236" t="s">
        <v>19</v>
      </c>
      <c r="F173" s="237" t="s">
        <v>1550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199</v>
      </c>
      <c r="AU173" s="243" t="s">
        <v>81</v>
      </c>
      <c r="AV173" s="13" t="s">
        <v>79</v>
      </c>
      <c r="AW173" s="13" t="s">
        <v>33</v>
      </c>
      <c r="AX173" s="13" t="s">
        <v>72</v>
      </c>
      <c r="AY173" s="243" t="s">
        <v>187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567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696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697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4" customFormat="1">
      <c r="A177" s="14"/>
      <c r="B177" s="244"/>
      <c r="C177" s="245"/>
      <c r="D177" s="235" t="s">
        <v>199</v>
      </c>
      <c r="E177" s="246" t="s">
        <v>19</v>
      </c>
      <c r="F177" s="247" t="s">
        <v>1097</v>
      </c>
      <c r="G177" s="245"/>
      <c r="H177" s="248">
        <v>6.9749999999999996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199</v>
      </c>
      <c r="AU177" s="254" t="s">
        <v>81</v>
      </c>
      <c r="AV177" s="14" t="s">
        <v>81</v>
      </c>
      <c r="AW177" s="14" t="s">
        <v>33</v>
      </c>
      <c r="AX177" s="14" t="s">
        <v>72</v>
      </c>
      <c r="AY177" s="254" t="s">
        <v>187</v>
      </c>
    </row>
    <row r="178" s="13" customFormat="1">
      <c r="A178" s="13"/>
      <c r="B178" s="233"/>
      <c r="C178" s="234"/>
      <c r="D178" s="235" t="s">
        <v>199</v>
      </c>
      <c r="E178" s="236" t="s">
        <v>19</v>
      </c>
      <c r="F178" s="237" t="s">
        <v>1551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199</v>
      </c>
      <c r="AU178" s="243" t="s">
        <v>81</v>
      </c>
      <c r="AV178" s="13" t="s">
        <v>79</v>
      </c>
      <c r="AW178" s="13" t="s">
        <v>33</v>
      </c>
      <c r="AX178" s="13" t="s">
        <v>72</v>
      </c>
      <c r="AY178" s="243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567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696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697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4" customFormat="1">
      <c r="A182" s="14"/>
      <c r="B182" s="244"/>
      <c r="C182" s="245"/>
      <c r="D182" s="235" t="s">
        <v>199</v>
      </c>
      <c r="E182" s="246" t="s">
        <v>19</v>
      </c>
      <c r="F182" s="247" t="s">
        <v>606</v>
      </c>
      <c r="G182" s="245"/>
      <c r="H182" s="248">
        <v>9.0739999999999998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199</v>
      </c>
      <c r="AU182" s="254" t="s">
        <v>81</v>
      </c>
      <c r="AV182" s="14" t="s">
        <v>81</v>
      </c>
      <c r="AW182" s="14" t="s">
        <v>33</v>
      </c>
      <c r="AX182" s="14" t="s">
        <v>72</v>
      </c>
      <c r="AY182" s="254" t="s">
        <v>187</v>
      </c>
    </row>
    <row r="183" s="13" customFormat="1">
      <c r="A183" s="13"/>
      <c r="B183" s="233"/>
      <c r="C183" s="234"/>
      <c r="D183" s="235" t="s">
        <v>199</v>
      </c>
      <c r="E183" s="236" t="s">
        <v>19</v>
      </c>
      <c r="F183" s="237" t="s">
        <v>1552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199</v>
      </c>
      <c r="AU183" s="243" t="s">
        <v>81</v>
      </c>
      <c r="AV183" s="13" t="s">
        <v>79</v>
      </c>
      <c r="AW183" s="13" t="s">
        <v>33</v>
      </c>
      <c r="AX183" s="13" t="s">
        <v>72</v>
      </c>
      <c r="AY183" s="243" t="s">
        <v>187</v>
      </c>
    </row>
    <row r="184" s="13" customFormat="1">
      <c r="A184" s="13"/>
      <c r="B184" s="233"/>
      <c r="C184" s="234"/>
      <c r="D184" s="235" t="s">
        <v>199</v>
      </c>
      <c r="E184" s="236" t="s">
        <v>19</v>
      </c>
      <c r="F184" s="237" t="s">
        <v>569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199</v>
      </c>
      <c r="AU184" s="243" t="s">
        <v>81</v>
      </c>
      <c r="AV184" s="13" t="s">
        <v>79</v>
      </c>
      <c r="AW184" s="13" t="s">
        <v>33</v>
      </c>
      <c r="AX184" s="13" t="s">
        <v>72</v>
      </c>
      <c r="AY184" s="243" t="s">
        <v>187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696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3" customFormat="1">
      <c r="A186" s="13"/>
      <c r="B186" s="233"/>
      <c r="C186" s="234"/>
      <c r="D186" s="235" t="s">
        <v>199</v>
      </c>
      <c r="E186" s="236" t="s">
        <v>19</v>
      </c>
      <c r="F186" s="237" t="s">
        <v>697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199</v>
      </c>
      <c r="AU186" s="243" t="s">
        <v>81</v>
      </c>
      <c r="AV186" s="13" t="s">
        <v>79</v>
      </c>
      <c r="AW186" s="13" t="s">
        <v>33</v>
      </c>
      <c r="AX186" s="13" t="s">
        <v>72</v>
      </c>
      <c r="AY186" s="243" t="s">
        <v>187</v>
      </c>
    </row>
    <row r="187" s="14" customFormat="1">
      <c r="A187" s="14"/>
      <c r="B187" s="244"/>
      <c r="C187" s="245"/>
      <c r="D187" s="235" t="s">
        <v>199</v>
      </c>
      <c r="E187" s="246" t="s">
        <v>19</v>
      </c>
      <c r="F187" s="247" t="s">
        <v>950</v>
      </c>
      <c r="G187" s="245"/>
      <c r="H187" s="248">
        <v>1.7250000000000001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199</v>
      </c>
      <c r="AU187" s="254" t="s">
        <v>81</v>
      </c>
      <c r="AV187" s="14" t="s">
        <v>81</v>
      </c>
      <c r="AW187" s="14" t="s">
        <v>33</v>
      </c>
      <c r="AX187" s="14" t="s">
        <v>72</v>
      </c>
      <c r="AY187" s="254" t="s">
        <v>187</v>
      </c>
    </row>
    <row r="188" s="13" customFormat="1">
      <c r="A188" s="13"/>
      <c r="B188" s="233"/>
      <c r="C188" s="234"/>
      <c r="D188" s="235" t="s">
        <v>199</v>
      </c>
      <c r="E188" s="236" t="s">
        <v>19</v>
      </c>
      <c r="F188" s="237" t="s">
        <v>1553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199</v>
      </c>
      <c r="AU188" s="243" t="s">
        <v>81</v>
      </c>
      <c r="AV188" s="13" t="s">
        <v>79</v>
      </c>
      <c r="AW188" s="13" t="s">
        <v>33</v>
      </c>
      <c r="AX188" s="13" t="s">
        <v>72</v>
      </c>
      <c r="AY188" s="243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571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696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697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4" customFormat="1">
      <c r="A192" s="14"/>
      <c r="B192" s="244"/>
      <c r="C192" s="245"/>
      <c r="D192" s="235" t="s">
        <v>199</v>
      </c>
      <c r="E192" s="246" t="s">
        <v>19</v>
      </c>
      <c r="F192" s="247" t="s">
        <v>1101</v>
      </c>
      <c r="G192" s="245"/>
      <c r="H192" s="248">
        <v>20.440999999999999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199</v>
      </c>
      <c r="AU192" s="254" t="s">
        <v>81</v>
      </c>
      <c r="AV192" s="14" t="s">
        <v>81</v>
      </c>
      <c r="AW192" s="14" t="s">
        <v>33</v>
      </c>
      <c r="AX192" s="14" t="s">
        <v>72</v>
      </c>
      <c r="AY192" s="254" t="s">
        <v>187</v>
      </c>
    </row>
    <row r="193" s="15" customFormat="1">
      <c r="A193" s="15"/>
      <c r="B193" s="255"/>
      <c r="C193" s="256"/>
      <c r="D193" s="235" t="s">
        <v>199</v>
      </c>
      <c r="E193" s="257" t="s">
        <v>19</v>
      </c>
      <c r="F193" s="258" t="s">
        <v>210</v>
      </c>
      <c r="G193" s="256"/>
      <c r="H193" s="259">
        <v>38.215000000000003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5" t="s">
        <v>199</v>
      </c>
      <c r="AU193" s="265" t="s">
        <v>81</v>
      </c>
      <c r="AV193" s="15" t="s">
        <v>195</v>
      </c>
      <c r="AW193" s="15" t="s">
        <v>33</v>
      </c>
      <c r="AX193" s="15" t="s">
        <v>79</v>
      </c>
      <c r="AY193" s="265" t="s">
        <v>187</v>
      </c>
    </row>
    <row r="194" s="12" customFormat="1" ht="22.8" customHeight="1">
      <c r="A194" s="12"/>
      <c r="B194" s="199"/>
      <c r="C194" s="200"/>
      <c r="D194" s="201" t="s">
        <v>71</v>
      </c>
      <c r="E194" s="213" t="s">
        <v>705</v>
      </c>
      <c r="F194" s="213" t="s">
        <v>706</v>
      </c>
      <c r="G194" s="200"/>
      <c r="H194" s="200"/>
      <c r="I194" s="203"/>
      <c r="J194" s="214">
        <f>BK194</f>
        <v>0</v>
      </c>
      <c r="K194" s="200"/>
      <c r="L194" s="205"/>
      <c r="M194" s="206"/>
      <c r="N194" s="207"/>
      <c r="O194" s="207"/>
      <c r="P194" s="208">
        <f>SUM(P195:P196)</f>
        <v>0</v>
      </c>
      <c r="Q194" s="207"/>
      <c r="R194" s="208">
        <f>SUM(R195:R196)</f>
        <v>0</v>
      </c>
      <c r="S194" s="207"/>
      <c r="T194" s="209">
        <f>SUM(T195:T196)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0" t="s">
        <v>79</v>
      </c>
      <c r="AT194" s="211" t="s">
        <v>71</v>
      </c>
      <c r="AU194" s="211" t="s">
        <v>79</v>
      </c>
      <c r="AY194" s="210" t="s">
        <v>187</v>
      </c>
      <c r="BK194" s="212">
        <f>SUM(BK195:BK196)</f>
        <v>0</v>
      </c>
    </row>
    <row r="195" s="2" customFormat="1" ht="33" customHeight="1">
      <c r="A195" s="41"/>
      <c r="B195" s="42"/>
      <c r="C195" s="215" t="s">
        <v>252</v>
      </c>
      <c r="D195" s="215" t="s">
        <v>190</v>
      </c>
      <c r="E195" s="216" t="s">
        <v>1408</v>
      </c>
      <c r="F195" s="217" t="s">
        <v>1409</v>
      </c>
      <c r="G195" s="218" t="s">
        <v>233</v>
      </c>
      <c r="H195" s="219">
        <v>1.6779999999999999</v>
      </c>
      <c r="I195" s="220"/>
      <c r="J195" s="221">
        <f>ROUND(I195*H195,2)</f>
        <v>0</v>
      </c>
      <c r="K195" s="217" t="s">
        <v>194</v>
      </c>
      <c r="L195" s="47"/>
      <c r="M195" s="222" t="s">
        <v>19</v>
      </c>
      <c r="N195" s="223" t="s">
        <v>43</v>
      </c>
      <c r="O195" s="87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6" t="s">
        <v>195</v>
      </c>
      <c r="AT195" s="226" t="s">
        <v>190</v>
      </c>
      <c r="AU195" s="226" t="s">
        <v>81</v>
      </c>
      <c r="AY195" s="20" t="s">
        <v>187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20" t="s">
        <v>79</v>
      </c>
      <c r="BK195" s="227">
        <f>ROUND(I195*H195,2)</f>
        <v>0</v>
      </c>
      <c r="BL195" s="20" t="s">
        <v>195</v>
      </c>
      <c r="BM195" s="226" t="s">
        <v>1554</v>
      </c>
    </row>
    <row r="196" s="2" customFormat="1">
      <c r="A196" s="41"/>
      <c r="B196" s="42"/>
      <c r="C196" s="43"/>
      <c r="D196" s="228" t="s">
        <v>197</v>
      </c>
      <c r="E196" s="43"/>
      <c r="F196" s="229" t="s">
        <v>1411</v>
      </c>
      <c r="G196" s="43"/>
      <c r="H196" s="43"/>
      <c r="I196" s="230"/>
      <c r="J196" s="43"/>
      <c r="K196" s="43"/>
      <c r="L196" s="47"/>
      <c r="M196" s="231"/>
      <c r="N196" s="232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197</v>
      </c>
      <c r="AU196" s="20" t="s">
        <v>81</v>
      </c>
    </row>
    <row r="197" s="12" customFormat="1" ht="25.92" customHeight="1">
      <c r="A197" s="12"/>
      <c r="B197" s="199"/>
      <c r="C197" s="200"/>
      <c r="D197" s="201" t="s">
        <v>71</v>
      </c>
      <c r="E197" s="202" t="s">
        <v>258</v>
      </c>
      <c r="F197" s="202" t="s">
        <v>259</v>
      </c>
      <c r="G197" s="200"/>
      <c r="H197" s="200"/>
      <c r="I197" s="203"/>
      <c r="J197" s="204">
        <f>BK197</f>
        <v>0</v>
      </c>
      <c r="K197" s="200"/>
      <c r="L197" s="205"/>
      <c r="M197" s="206"/>
      <c r="N197" s="207"/>
      <c r="O197" s="207"/>
      <c r="P197" s="208">
        <f>P198+P324</f>
        <v>0</v>
      </c>
      <c r="Q197" s="207"/>
      <c r="R197" s="208">
        <f>R198+R324</f>
        <v>0.16918576165000002</v>
      </c>
      <c r="S197" s="207"/>
      <c r="T197" s="209">
        <f>T198+T324</f>
        <v>0.00152355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0" t="s">
        <v>81</v>
      </c>
      <c r="AT197" s="211" t="s">
        <v>71</v>
      </c>
      <c r="AU197" s="211" t="s">
        <v>72</v>
      </c>
      <c r="AY197" s="210" t="s">
        <v>187</v>
      </c>
      <c r="BK197" s="212">
        <f>BK198+BK324</f>
        <v>0</v>
      </c>
    </row>
    <row r="198" s="12" customFormat="1" ht="22.8" customHeight="1">
      <c r="A198" s="12"/>
      <c r="B198" s="199"/>
      <c r="C198" s="200"/>
      <c r="D198" s="201" t="s">
        <v>71</v>
      </c>
      <c r="E198" s="213" t="s">
        <v>260</v>
      </c>
      <c r="F198" s="213" t="s">
        <v>261</v>
      </c>
      <c r="G198" s="200"/>
      <c r="H198" s="200"/>
      <c r="I198" s="203"/>
      <c r="J198" s="214">
        <f>BK198</f>
        <v>0</v>
      </c>
      <c r="K198" s="200"/>
      <c r="L198" s="205"/>
      <c r="M198" s="206"/>
      <c r="N198" s="207"/>
      <c r="O198" s="207"/>
      <c r="P198" s="208">
        <f>SUM(P199:P323)</f>
        <v>0</v>
      </c>
      <c r="Q198" s="207"/>
      <c r="R198" s="208">
        <f>SUM(R199:R323)</f>
        <v>0.11685000000000001</v>
      </c>
      <c r="S198" s="207"/>
      <c r="T198" s="209">
        <f>SUM(T199:T323)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0" t="s">
        <v>81</v>
      </c>
      <c r="AT198" s="211" t="s">
        <v>71</v>
      </c>
      <c r="AU198" s="211" t="s">
        <v>79</v>
      </c>
      <c r="AY198" s="210" t="s">
        <v>187</v>
      </c>
      <c r="BK198" s="212">
        <f>SUM(BK199:BK323)</f>
        <v>0</v>
      </c>
    </row>
    <row r="199" s="2" customFormat="1" ht="24.15" customHeight="1">
      <c r="A199" s="41"/>
      <c r="B199" s="42"/>
      <c r="C199" s="215" t="s">
        <v>262</v>
      </c>
      <c r="D199" s="215" t="s">
        <v>190</v>
      </c>
      <c r="E199" s="216" t="s">
        <v>958</v>
      </c>
      <c r="F199" s="217" t="s">
        <v>959</v>
      </c>
      <c r="G199" s="218" t="s">
        <v>287</v>
      </c>
      <c r="H199" s="219">
        <v>1</v>
      </c>
      <c r="I199" s="220"/>
      <c r="J199" s="221">
        <f>ROUND(I199*H199,2)</f>
        <v>0</v>
      </c>
      <c r="K199" s="217" t="s">
        <v>194</v>
      </c>
      <c r="L199" s="47"/>
      <c r="M199" s="222" t="s">
        <v>19</v>
      </c>
      <c r="N199" s="223" t="s">
        <v>43</v>
      </c>
      <c r="O199" s="87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6" t="s">
        <v>265</v>
      </c>
      <c r="AT199" s="226" t="s">
        <v>190</v>
      </c>
      <c r="AU199" s="226" t="s">
        <v>81</v>
      </c>
      <c r="AY199" s="20" t="s">
        <v>187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20" t="s">
        <v>79</v>
      </c>
      <c r="BK199" s="227">
        <f>ROUND(I199*H199,2)</f>
        <v>0</v>
      </c>
      <c r="BL199" s="20" t="s">
        <v>265</v>
      </c>
      <c r="BM199" s="226" t="s">
        <v>1555</v>
      </c>
    </row>
    <row r="200" s="2" customFormat="1">
      <c r="A200" s="41"/>
      <c r="B200" s="42"/>
      <c r="C200" s="43"/>
      <c r="D200" s="228" t="s">
        <v>197</v>
      </c>
      <c r="E200" s="43"/>
      <c r="F200" s="229" t="s">
        <v>961</v>
      </c>
      <c r="G200" s="43"/>
      <c r="H200" s="43"/>
      <c r="I200" s="230"/>
      <c r="J200" s="43"/>
      <c r="K200" s="43"/>
      <c r="L200" s="47"/>
      <c r="M200" s="231"/>
      <c r="N200" s="232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197</v>
      </c>
      <c r="AU200" s="20" t="s">
        <v>81</v>
      </c>
    </row>
    <row r="201" s="13" customFormat="1">
      <c r="A201" s="13"/>
      <c r="B201" s="233"/>
      <c r="C201" s="234"/>
      <c r="D201" s="235" t="s">
        <v>199</v>
      </c>
      <c r="E201" s="236" t="s">
        <v>19</v>
      </c>
      <c r="F201" s="237" t="s">
        <v>1556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199</v>
      </c>
      <c r="AU201" s="243" t="s">
        <v>81</v>
      </c>
      <c r="AV201" s="13" t="s">
        <v>79</v>
      </c>
      <c r="AW201" s="13" t="s">
        <v>33</v>
      </c>
      <c r="AX201" s="13" t="s">
        <v>72</v>
      </c>
      <c r="AY201" s="243" t="s">
        <v>187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569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208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963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4" customFormat="1">
      <c r="A205" s="14"/>
      <c r="B205" s="244"/>
      <c r="C205" s="245"/>
      <c r="D205" s="235" t="s">
        <v>199</v>
      </c>
      <c r="E205" s="246" t="s">
        <v>19</v>
      </c>
      <c r="F205" s="247" t="s">
        <v>79</v>
      </c>
      <c r="G205" s="245"/>
      <c r="H205" s="248">
        <v>1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199</v>
      </c>
      <c r="AU205" s="254" t="s">
        <v>81</v>
      </c>
      <c r="AV205" s="14" t="s">
        <v>81</v>
      </c>
      <c r="AW205" s="14" t="s">
        <v>33</v>
      </c>
      <c r="AX205" s="14" t="s">
        <v>72</v>
      </c>
      <c r="AY205" s="254" t="s">
        <v>187</v>
      </c>
    </row>
    <row r="206" s="13" customFormat="1">
      <c r="A206" s="13"/>
      <c r="B206" s="233"/>
      <c r="C206" s="234"/>
      <c r="D206" s="235" t="s">
        <v>199</v>
      </c>
      <c r="E206" s="236" t="s">
        <v>19</v>
      </c>
      <c r="F206" s="237" t="s">
        <v>964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199</v>
      </c>
      <c r="AU206" s="243" t="s">
        <v>81</v>
      </c>
      <c r="AV206" s="13" t="s">
        <v>79</v>
      </c>
      <c r="AW206" s="13" t="s">
        <v>33</v>
      </c>
      <c r="AX206" s="13" t="s">
        <v>72</v>
      </c>
      <c r="AY206" s="243" t="s">
        <v>187</v>
      </c>
    </row>
    <row r="207" s="15" customFormat="1">
      <c r="A207" s="15"/>
      <c r="B207" s="255"/>
      <c r="C207" s="256"/>
      <c r="D207" s="235" t="s">
        <v>199</v>
      </c>
      <c r="E207" s="257" t="s">
        <v>19</v>
      </c>
      <c r="F207" s="258" t="s">
        <v>210</v>
      </c>
      <c r="G207" s="256"/>
      <c r="H207" s="259">
        <v>1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5" t="s">
        <v>199</v>
      </c>
      <c r="AU207" s="265" t="s">
        <v>81</v>
      </c>
      <c r="AV207" s="15" t="s">
        <v>195</v>
      </c>
      <c r="AW207" s="15" t="s">
        <v>33</v>
      </c>
      <c r="AX207" s="15" t="s">
        <v>79</v>
      </c>
      <c r="AY207" s="265" t="s">
        <v>187</v>
      </c>
    </row>
    <row r="208" s="2" customFormat="1" ht="24.15" customHeight="1">
      <c r="A208" s="41"/>
      <c r="B208" s="42"/>
      <c r="C208" s="269" t="s">
        <v>188</v>
      </c>
      <c r="D208" s="269" t="s">
        <v>648</v>
      </c>
      <c r="E208" s="270" t="s">
        <v>965</v>
      </c>
      <c r="F208" s="271" t="s">
        <v>1105</v>
      </c>
      <c r="G208" s="272" t="s">
        <v>287</v>
      </c>
      <c r="H208" s="273">
        <v>1</v>
      </c>
      <c r="I208" s="274"/>
      <c r="J208" s="275">
        <f>ROUND(I208*H208,2)</f>
        <v>0</v>
      </c>
      <c r="K208" s="271" t="s">
        <v>194</v>
      </c>
      <c r="L208" s="276"/>
      <c r="M208" s="277" t="s">
        <v>19</v>
      </c>
      <c r="N208" s="278" t="s">
        <v>43</v>
      </c>
      <c r="O208" s="87"/>
      <c r="P208" s="224">
        <f>O208*H208</f>
        <v>0</v>
      </c>
      <c r="Q208" s="224">
        <v>0.016199999999999999</v>
      </c>
      <c r="R208" s="224">
        <f>Q208*H208</f>
        <v>0.016199999999999999</v>
      </c>
      <c r="S208" s="224">
        <v>0</v>
      </c>
      <c r="T208" s="225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6" t="s">
        <v>745</v>
      </c>
      <c r="AT208" s="226" t="s">
        <v>648</v>
      </c>
      <c r="AU208" s="226" t="s">
        <v>81</v>
      </c>
      <c r="AY208" s="20" t="s">
        <v>187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20" t="s">
        <v>79</v>
      </c>
      <c r="BK208" s="227">
        <f>ROUND(I208*H208,2)</f>
        <v>0</v>
      </c>
      <c r="BL208" s="20" t="s">
        <v>265</v>
      </c>
      <c r="BM208" s="226" t="s">
        <v>1557</v>
      </c>
    </row>
    <row r="209" s="13" customFormat="1">
      <c r="A209" s="13"/>
      <c r="B209" s="233"/>
      <c r="C209" s="234"/>
      <c r="D209" s="235" t="s">
        <v>199</v>
      </c>
      <c r="E209" s="236" t="s">
        <v>19</v>
      </c>
      <c r="F209" s="237" t="s">
        <v>1556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199</v>
      </c>
      <c r="AU209" s="243" t="s">
        <v>81</v>
      </c>
      <c r="AV209" s="13" t="s">
        <v>79</v>
      </c>
      <c r="AW209" s="13" t="s">
        <v>33</v>
      </c>
      <c r="AX209" s="13" t="s">
        <v>72</v>
      </c>
      <c r="AY209" s="243" t="s">
        <v>187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569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208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963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4" customFormat="1">
      <c r="A213" s="14"/>
      <c r="B213" s="244"/>
      <c r="C213" s="245"/>
      <c r="D213" s="235" t="s">
        <v>199</v>
      </c>
      <c r="E213" s="246" t="s">
        <v>19</v>
      </c>
      <c r="F213" s="247" t="s">
        <v>79</v>
      </c>
      <c r="G213" s="245"/>
      <c r="H213" s="248">
        <v>1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199</v>
      </c>
      <c r="AU213" s="254" t="s">
        <v>81</v>
      </c>
      <c r="AV213" s="14" t="s">
        <v>81</v>
      </c>
      <c r="AW213" s="14" t="s">
        <v>33</v>
      </c>
      <c r="AX213" s="14" t="s">
        <v>72</v>
      </c>
      <c r="AY213" s="254" t="s">
        <v>187</v>
      </c>
    </row>
    <row r="214" s="13" customFormat="1">
      <c r="A214" s="13"/>
      <c r="B214" s="233"/>
      <c r="C214" s="234"/>
      <c r="D214" s="235" t="s">
        <v>199</v>
      </c>
      <c r="E214" s="236" t="s">
        <v>19</v>
      </c>
      <c r="F214" s="237" t="s">
        <v>964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199</v>
      </c>
      <c r="AU214" s="243" t="s">
        <v>81</v>
      </c>
      <c r="AV214" s="13" t="s">
        <v>79</v>
      </c>
      <c r="AW214" s="13" t="s">
        <v>33</v>
      </c>
      <c r="AX214" s="13" t="s">
        <v>72</v>
      </c>
      <c r="AY214" s="243" t="s">
        <v>187</v>
      </c>
    </row>
    <row r="215" s="15" customFormat="1">
      <c r="A215" s="15"/>
      <c r="B215" s="255"/>
      <c r="C215" s="256"/>
      <c r="D215" s="235" t="s">
        <v>199</v>
      </c>
      <c r="E215" s="257" t="s">
        <v>19</v>
      </c>
      <c r="F215" s="258" t="s">
        <v>210</v>
      </c>
      <c r="G215" s="256"/>
      <c r="H215" s="259">
        <v>1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5" t="s">
        <v>199</v>
      </c>
      <c r="AU215" s="265" t="s">
        <v>81</v>
      </c>
      <c r="AV215" s="15" t="s">
        <v>195</v>
      </c>
      <c r="AW215" s="15" t="s">
        <v>33</v>
      </c>
      <c r="AX215" s="15" t="s">
        <v>79</v>
      </c>
      <c r="AY215" s="265" t="s">
        <v>187</v>
      </c>
    </row>
    <row r="216" s="2" customFormat="1" ht="24.15" customHeight="1">
      <c r="A216" s="41"/>
      <c r="B216" s="42"/>
      <c r="C216" s="215" t="s">
        <v>284</v>
      </c>
      <c r="D216" s="215" t="s">
        <v>190</v>
      </c>
      <c r="E216" s="216" t="s">
        <v>968</v>
      </c>
      <c r="F216" s="217" t="s">
        <v>969</v>
      </c>
      <c r="G216" s="218" t="s">
        <v>287</v>
      </c>
      <c r="H216" s="219">
        <v>2</v>
      </c>
      <c r="I216" s="220"/>
      <c r="J216" s="221">
        <f>ROUND(I216*H216,2)</f>
        <v>0</v>
      </c>
      <c r="K216" s="217" t="s">
        <v>194</v>
      </c>
      <c r="L216" s="47"/>
      <c r="M216" s="222" t="s">
        <v>19</v>
      </c>
      <c r="N216" s="223" t="s">
        <v>43</v>
      </c>
      <c r="O216" s="87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6" t="s">
        <v>265</v>
      </c>
      <c r="AT216" s="226" t="s">
        <v>190</v>
      </c>
      <c r="AU216" s="226" t="s">
        <v>81</v>
      </c>
      <c r="AY216" s="20" t="s">
        <v>187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20" t="s">
        <v>79</v>
      </c>
      <c r="BK216" s="227">
        <f>ROUND(I216*H216,2)</f>
        <v>0</v>
      </c>
      <c r="BL216" s="20" t="s">
        <v>265</v>
      </c>
      <c r="BM216" s="226" t="s">
        <v>1558</v>
      </c>
    </row>
    <row r="217" s="2" customFormat="1">
      <c r="A217" s="41"/>
      <c r="B217" s="42"/>
      <c r="C217" s="43"/>
      <c r="D217" s="228" t="s">
        <v>197</v>
      </c>
      <c r="E217" s="43"/>
      <c r="F217" s="229" t="s">
        <v>971</v>
      </c>
      <c r="G217" s="43"/>
      <c r="H217" s="43"/>
      <c r="I217" s="230"/>
      <c r="J217" s="43"/>
      <c r="K217" s="43"/>
      <c r="L217" s="47"/>
      <c r="M217" s="231"/>
      <c r="N217" s="232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197</v>
      </c>
      <c r="AU217" s="20" t="s">
        <v>81</v>
      </c>
    </row>
    <row r="218" s="13" customFormat="1">
      <c r="A218" s="13"/>
      <c r="B218" s="233"/>
      <c r="C218" s="234"/>
      <c r="D218" s="235" t="s">
        <v>199</v>
      </c>
      <c r="E218" s="236" t="s">
        <v>19</v>
      </c>
      <c r="F218" s="237" t="s">
        <v>1559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199</v>
      </c>
      <c r="AU218" s="243" t="s">
        <v>81</v>
      </c>
      <c r="AV218" s="13" t="s">
        <v>79</v>
      </c>
      <c r="AW218" s="13" t="s">
        <v>33</v>
      </c>
      <c r="AX218" s="13" t="s">
        <v>72</v>
      </c>
      <c r="AY218" s="243" t="s">
        <v>187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1543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3" customFormat="1">
      <c r="A220" s="13"/>
      <c r="B220" s="233"/>
      <c r="C220" s="234"/>
      <c r="D220" s="235" t="s">
        <v>199</v>
      </c>
      <c r="E220" s="236" t="s">
        <v>19</v>
      </c>
      <c r="F220" s="237" t="s">
        <v>208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199</v>
      </c>
      <c r="AU220" s="243" t="s">
        <v>81</v>
      </c>
      <c r="AV220" s="13" t="s">
        <v>79</v>
      </c>
      <c r="AW220" s="13" t="s">
        <v>33</v>
      </c>
      <c r="AX220" s="13" t="s">
        <v>72</v>
      </c>
      <c r="AY220" s="243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974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4" customFormat="1">
      <c r="A222" s="14"/>
      <c r="B222" s="244"/>
      <c r="C222" s="245"/>
      <c r="D222" s="235" t="s">
        <v>199</v>
      </c>
      <c r="E222" s="246" t="s">
        <v>19</v>
      </c>
      <c r="F222" s="247" t="s">
        <v>79</v>
      </c>
      <c r="G222" s="245"/>
      <c r="H222" s="248">
        <v>1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199</v>
      </c>
      <c r="AU222" s="254" t="s">
        <v>81</v>
      </c>
      <c r="AV222" s="14" t="s">
        <v>81</v>
      </c>
      <c r="AW222" s="14" t="s">
        <v>33</v>
      </c>
      <c r="AX222" s="14" t="s">
        <v>72</v>
      </c>
      <c r="AY222" s="254" t="s">
        <v>187</v>
      </c>
    </row>
    <row r="223" s="13" customFormat="1">
      <c r="A223" s="13"/>
      <c r="B223" s="233"/>
      <c r="C223" s="234"/>
      <c r="D223" s="235" t="s">
        <v>199</v>
      </c>
      <c r="E223" s="236" t="s">
        <v>19</v>
      </c>
      <c r="F223" s="237" t="s">
        <v>1560</v>
      </c>
      <c r="G223" s="234"/>
      <c r="H223" s="236" t="s">
        <v>19</v>
      </c>
      <c r="I223" s="238"/>
      <c r="J223" s="234"/>
      <c r="K223" s="234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199</v>
      </c>
      <c r="AU223" s="243" t="s">
        <v>81</v>
      </c>
      <c r="AV223" s="13" t="s">
        <v>79</v>
      </c>
      <c r="AW223" s="13" t="s">
        <v>33</v>
      </c>
      <c r="AX223" s="13" t="s">
        <v>72</v>
      </c>
      <c r="AY223" s="243" t="s">
        <v>187</v>
      </c>
    </row>
    <row r="224" s="13" customFormat="1">
      <c r="A224" s="13"/>
      <c r="B224" s="233"/>
      <c r="C224" s="234"/>
      <c r="D224" s="235" t="s">
        <v>199</v>
      </c>
      <c r="E224" s="236" t="s">
        <v>19</v>
      </c>
      <c r="F224" s="237" t="s">
        <v>1561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199</v>
      </c>
      <c r="AU224" s="243" t="s">
        <v>81</v>
      </c>
      <c r="AV224" s="13" t="s">
        <v>79</v>
      </c>
      <c r="AW224" s="13" t="s">
        <v>33</v>
      </c>
      <c r="AX224" s="13" t="s">
        <v>72</v>
      </c>
      <c r="AY224" s="243" t="s">
        <v>187</v>
      </c>
    </row>
    <row r="225" s="13" customFormat="1">
      <c r="A225" s="13"/>
      <c r="B225" s="233"/>
      <c r="C225" s="234"/>
      <c r="D225" s="235" t="s">
        <v>199</v>
      </c>
      <c r="E225" s="236" t="s">
        <v>19</v>
      </c>
      <c r="F225" s="237" t="s">
        <v>1543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199</v>
      </c>
      <c r="AU225" s="243" t="s">
        <v>81</v>
      </c>
      <c r="AV225" s="13" t="s">
        <v>79</v>
      </c>
      <c r="AW225" s="13" t="s">
        <v>33</v>
      </c>
      <c r="AX225" s="13" t="s">
        <v>72</v>
      </c>
      <c r="AY225" s="243" t="s">
        <v>187</v>
      </c>
    </row>
    <row r="226" s="13" customFormat="1">
      <c r="A226" s="13"/>
      <c r="B226" s="233"/>
      <c r="C226" s="234"/>
      <c r="D226" s="235" t="s">
        <v>199</v>
      </c>
      <c r="E226" s="236" t="s">
        <v>19</v>
      </c>
      <c r="F226" s="237" t="s">
        <v>208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199</v>
      </c>
      <c r="AU226" s="243" t="s">
        <v>81</v>
      </c>
      <c r="AV226" s="13" t="s">
        <v>79</v>
      </c>
      <c r="AW226" s="13" t="s">
        <v>33</v>
      </c>
      <c r="AX226" s="13" t="s">
        <v>72</v>
      </c>
      <c r="AY226" s="243" t="s">
        <v>187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974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4" customFormat="1">
      <c r="A228" s="14"/>
      <c r="B228" s="244"/>
      <c r="C228" s="245"/>
      <c r="D228" s="235" t="s">
        <v>199</v>
      </c>
      <c r="E228" s="246" t="s">
        <v>19</v>
      </c>
      <c r="F228" s="247" t="s">
        <v>79</v>
      </c>
      <c r="G228" s="245"/>
      <c r="H228" s="248">
        <v>1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199</v>
      </c>
      <c r="AU228" s="254" t="s">
        <v>81</v>
      </c>
      <c r="AV228" s="14" t="s">
        <v>81</v>
      </c>
      <c r="AW228" s="14" t="s">
        <v>33</v>
      </c>
      <c r="AX228" s="14" t="s">
        <v>72</v>
      </c>
      <c r="AY228" s="254" t="s">
        <v>187</v>
      </c>
    </row>
    <row r="229" s="13" customFormat="1">
      <c r="A229" s="13"/>
      <c r="B229" s="233"/>
      <c r="C229" s="234"/>
      <c r="D229" s="235" t="s">
        <v>199</v>
      </c>
      <c r="E229" s="236" t="s">
        <v>19</v>
      </c>
      <c r="F229" s="237" t="s">
        <v>1560</v>
      </c>
      <c r="G229" s="234"/>
      <c r="H229" s="236" t="s">
        <v>19</v>
      </c>
      <c r="I229" s="238"/>
      <c r="J229" s="234"/>
      <c r="K229" s="234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199</v>
      </c>
      <c r="AU229" s="243" t="s">
        <v>81</v>
      </c>
      <c r="AV229" s="13" t="s">
        <v>79</v>
      </c>
      <c r="AW229" s="13" t="s">
        <v>33</v>
      </c>
      <c r="AX229" s="13" t="s">
        <v>72</v>
      </c>
      <c r="AY229" s="243" t="s">
        <v>187</v>
      </c>
    </row>
    <row r="230" s="15" customFormat="1">
      <c r="A230" s="15"/>
      <c r="B230" s="255"/>
      <c r="C230" s="256"/>
      <c r="D230" s="235" t="s">
        <v>199</v>
      </c>
      <c r="E230" s="257" t="s">
        <v>19</v>
      </c>
      <c r="F230" s="258" t="s">
        <v>210</v>
      </c>
      <c r="G230" s="256"/>
      <c r="H230" s="259">
        <v>2</v>
      </c>
      <c r="I230" s="260"/>
      <c r="J230" s="256"/>
      <c r="K230" s="256"/>
      <c r="L230" s="261"/>
      <c r="M230" s="262"/>
      <c r="N230" s="263"/>
      <c r="O230" s="263"/>
      <c r="P230" s="263"/>
      <c r="Q230" s="263"/>
      <c r="R230" s="263"/>
      <c r="S230" s="263"/>
      <c r="T230" s="26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5" t="s">
        <v>199</v>
      </c>
      <c r="AU230" s="265" t="s">
        <v>81</v>
      </c>
      <c r="AV230" s="15" t="s">
        <v>195</v>
      </c>
      <c r="AW230" s="15" t="s">
        <v>33</v>
      </c>
      <c r="AX230" s="15" t="s">
        <v>79</v>
      </c>
      <c r="AY230" s="265" t="s">
        <v>187</v>
      </c>
    </row>
    <row r="231" s="2" customFormat="1" ht="24.15" customHeight="1">
      <c r="A231" s="41"/>
      <c r="B231" s="42"/>
      <c r="C231" s="269" t="s">
        <v>365</v>
      </c>
      <c r="D231" s="269" t="s">
        <v>648</v>
      </c>
      <c r="E231" s="270" t="s">
        <v>977</v>
      </c>
      <c r="F231" s="271" t="s">
        <v>1562</v>
      </c>
      <c r="G231" s="272" t="s">
        <v>287</v>
      </c>
      <c r="H231" s="273">
        <v>2</v>
      </c>
      <c r="I231" s="274"/>
      <c r="J231" s="275">
        <f>ROUND(I231*H231,2)</f>
        <v>0</v>
      </c>
      <c r="K231" s="271" t="s">
        <v>19</v>
      </c>
      <c r="L231" s="276"/>
      <c r="M231" s="277" t="s">
        <v>19</v>
      </c>
      <c r="N231" s="278" t="s">
        <v>43</v>
      </c>
      <c r="O231" s="87"/>
      <c r="P231" s="224">
        <f>O231*H231</f>
        <v>0</v>
      </c>
      <c r="Q231" s="224">
        <v>0.044299999999999999</v>
      </c>
      <c r="R231" s="224">
        <f>Q231*H231</f>
        <v>0.088599999999999998</v>
      </c>
      <c r="S231" s="224">
        <v>0</v>
      </c>
      <c r="T231" s="225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6" t="s">
        <v>745</v>
      </c>
      <c r="AT231" s="226" t="s">
        <v>648</v>
      </c>
      <c r="AU231" s="226" t="s">
        <v>81</v>
      </c>
      <c r="AY231" s="20" t="s">
        <v>187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20" t="s">
        <v>79</v>
      </c>
      <c r="BK231" s="227">
        <f>ROUND(I231*H231,2)</f>
        <v>0</v>
      </c>
      <c r="BL231" s="20" t="s">
        <v>265</v>
      </c>
      <c r="BM231" s="226" t="s">
        <v>1563</v>
      </c>
    </row>
    <row r="232" s="13" customFormat="1">
      <c r="A232" s="13"/>
      <c r="B232" s="233"/>
      <c r="C232" s="234"/>
      <c r="D232" s="235" t="s">
        <v>199</v>
      </c>
      <c r="E232" s="236" t="s">
        <v>19</v>
      </c>
      <c r="F232" s="237" t="s">
        <v>1559</v>
      </c>
      <c r="G232" s="234"/>
      <c r="H232" s="236" t="s">
        <v>19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199</v>
      </c>
      <c r="AU232" s="243" t="s">
        <v>81</v>
      </c>
      <c r="AV232" s="13" t="s">
        <v>79</v>
      </c>
      <c r="AW232" s="13" t="s">
        <v>33</v>
      </c>
      <c r="AX232" s="13" t="s">
        <v>72</v>
      </c>
      <c r="AY232" s="243" t="s">
        <v>187</v>
      </c>
    </row>
    <row r="233" s="13" customFormat="1">
      <c r="A233" s="13"/>
      <c r="B233" s="233"/>
      <c r="C233" s="234"/>
      <c r="D233" s="235" t="s">
        <v>199</v>
      </c>
      <c r="E233" s="236" t="s">
        <v>19</v>
      </c>
      <c r="F233" s="237" t="s">
        <v>1543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199</v>
      </c>
      <c r="AU233" s="243" t="s">
        <v>81</v>
      </c>
      <c r="AV233" s="13" t="s">
        <v>79</v>
      </c>
      <c r="AW233" s="13" t="s">
        <v>33</v>
      </c>
      <c r="AX233" s="13" t="s">
        <v>72</v>
      </c>
      <c r="AY233" s="243" t="s">
        <v>187</v>
      </c>
    </row>
    <row r="234" s="13" customFormat="1">
      <c r="A234" s="13"/>
      <c r="B234" s="233"/>
      <c r="C234" s="234"/>
      <c r="D234" s="235" t="s">
        <v>199</v>
      </c>
      <c r="E234" s="236" t="s">
        <v>19</v>
      </c>
      <c r="F234" s="237" t="s">
        <v>208</v>
      </c>
      <c r="G234" s="234"/>
      <c r="H234" s="236" t="s">
        <v>19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199</v>
      </c>
      <c r="AU234" s="243" t="s">
        <v>81</v>
      </c>
      <c r="AV234" s="13" t="s">
        <v>79</v>
      </c>
      <c r="AW234" s="13" t="s">
        <v>33</v>
      </c>
      <c r="AX234" s="13" t="s">
        <v>72</v>
      </c>
      <c r="AY234" s="243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974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4" customFormat="1">
      <c r="A236" s="14"/>
      <c r="B236" s="244"/>
      <c r="C236" s="245"/>
      <c r="D236" s="235" t="s">
        <v>199</v>
      </c>
      <c r="E236" s="246" t="s">
        <v>19</v>
      </c>
      <c r="F236" s="247" t="s">
        <v>79</v>
      </c>
      <c r="G236" s="245"/>
      <c r="H236" s="248">
        <v>1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199</v>
      </c>
      <c r="AU236" s="254" t="s">
        <v>81</v>
      </c>
      <c r="AV236" s="14" t="s">
        <v>81</v>
      </c>
      <c r="AW236" s="14" t="s">
        <v>33</v>
      </c>
      <c r="AX236" s="14" t="s">
        <v>72</v>
      </c>
      <c r="AY236" s="254" t="s">
        <v>187</v>
      </c>
    </row>
    <row r="237" s="13" customFormat="1">
      <c r="A237" s="13"/>
      <c r="B237" s="233"/>
      <c r="C237" s="234"/>
      <c r="D237" s="235" t="s">
        <v>199</v>
      </c>
      <c r="E237" s="236" t="s">
        <v>19</v>
      </c>
      <c r="F237" s="237" t="s">
        <v>1560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199</v>
      </c>
      <c r="AU237" s="243" t="s">
        <v>81</v>
      </c>
      <c r="AV237" s="13" t="s">
        <v>79</v>
      </c>
      <c r="AW237" s="13" t="s">
        <v>33</v>
      </c>
      <c r="AX237" s="13" t="s">
        <v>72</v>
      </c>
      <c r="AY237" s="243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1561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3" customFormat="1">
      <c r="A239" s="13"/>
      <c r="B239" s="233"/>
      <c r="C239" s="234"/>
      <c r="D239" s="235" t="s">
        <v>199</v>
      </c>
      <c r="E239" s="236" t="s">
        <v>19</v>
      </c>
      <c r="F239" s="237" t="s">
        <v>1543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199</v>
      </c>
      <c r="AU239" s="243" t="s">
        <v>81</v>
      </c>
      <c r="AV239" s="13" t="s">
        <v>79</v>
      </c>
      <c r="AW239" s="13" t="s">
        <v>33</v>
      </c>
      <c r="AX239" s="13" t="s">
        <v>72</v>
      </c>
      <c r="AY239" s="243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208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3" customFormat="1">
      <c r="A241" s="13"/>
      <c r="B241" s="233"/>
      <c r="C241" s="234"/>
      <c r="D241" s="235" t="s">
        <v>199</v>
      </c>
      <c r="E241" s="236" t="s">
        <v>19</v>
      </c>
      <c r="F241" s="237" t="s">
        <v>974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199</v>
      </c>
      <c r="AU241" s="243" t="s">
        <v>81</v>
      </c>
      <c r="AV241" s="13" t="s">
        <v>79</v>
      </c>
      <c r="AW241" s="13" t="s">
        <v>33</v>
      </c>
      <c r="AX241" s="13" t="s">
        <v>72</v>
      </c>
      <c r="AY241" s="243" t="s">
        <v>187</v>
      </c>
    </row>
    <row r="242" s="14" customFormat="1">
      <c r="A242" s="14"/>
      <c r="B242" s="244"/>
      <c r="C242" s="245"/>
      <c r="D242" s="235" t="s">
        <v>199</v>
      </c>
      <c r="E242" s="246" t="s">
        <v>19</v>
      </c>
      <c r="F242" s="247" t="s">
        <v>79</v>
      </c>
      <c r="G242" s="245"/>
      <c r="H242" s="248">
        <v>1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199</v>
      </c>
      <c r="AU242" s="254" t="s">
        <v>81</v>
      </c>
      <c r="AV242" s="14" t="s">
        <v>81</v>
      </c>
      <c r="AW242" s="14" t="s">
        <v>33</v>
      </c>
      <c r="AX242" s="14" t="s">
        <v>72</v>
      </c>
      <c r="AY242" s="254" t="s">
        <v>187</v>
      </c>
    </row>
    <row r="243" s="13" customFormat="1">
      <c r="A243" s="13"/>
      <c r="B243" s="233"/>
      <c r="C243" s="234"/>
      <c r="D243" s="235" t="s">
        <v>199</v>
      </c>
      <c r="E243" s="236" t="s">
        <v>19</v>
      </c>
      <c r="F243" s="237" t="s">
        <v>1560</v>
      </c>
      <c r="G243" s="234"/>
      <c r="H243" s="236" t="s">
        <v>19</v>
      </c>
      <c r="I243" s="238"/>
      <c r="J243" s="234"/>
      <c r="K243" s="234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199</v>
      </c>
      <c r="AU243" s="243" t="s">
        <v>81</v>
      </c>
      <c r="AV243" s="13" t="s">
        <v>79</v>
      </c>
      <c r="AW243" s="13" t="s">
        <v>33</v>
      </c>
      <c r="AX243" s="13" t="s">
        <v>72</v>
      </c>
      <c r="AY243" s="243" t="s">
        <v>187</v>
      </c>
    </row>
    <row r="244" s="15" customFormat="1">
      <c r="A244" s="15"/>
      <c r="B244" s="255"/>
      <c r="C244" s="256"/>
      <c r="D244" s="235" t="s">
        <v>199</v>
      </c>
      <c r="E244" s="257" t="s">
        <v>19</v>
      </c>
      <c r="F244" s="258" t="s">
        <v>210</v>
      </c>
      <c r="G244" s="256"/>
      <c r="H244" s="259">
        <v>2</v>
      </c>
      <c r="I244" s="260"/>
      <c r="J244" s="256"/>
      <c r="K244" s="256"/>
      <c r="L244" s="261"/>
      <c r="M244" s="262"/>
      <c r="N244" s="263"/>
      <c r="O244" s="263"/>
      <c r="P244" s="263"/>
      <c r="Q244" s="263"/>
      <c r="R244" s="263"/>
      <c r="S244" s="263"/>
      <c r="T244" s="264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5" t="s">
        <v>199</v>
      </c>
      <c r="AU244" s="265" t="s">
        <v>81</v>
      </c>
      <c r="AV244" s="15" t="s">
        <v>195</v>
      </c>
      <c r="AW244" s="15" t="s">
        <v>33</v>
      </c>
      <c r="AX244" s="15" t="s">
        <v>79</v>
      </c>
      <c r="AY244" s="265" t="s">
        <v>187</v>
      </c>
    </row>
    <row r="245" s="2" customFormat="1" ht="16.5" customHeight="1">
      <c r="A245" s="41"/>
      <c r="B245" s="42"/>
      <c r="C245" s="215" t="s">
        <v>8</v>
      </c>
      <c r="D245" s="215" t="s">
        <v>190</v>
      </c>
      <c r="E245" s="216" t="s">
        <v>981</v>
      </c>
      <c r="F245" s="217" t="s">
        <v>982</v>
      </c>
      <c r="G245" s="218" t="s">
        <v>287</v>
      </c>
      <c r="H245" s="219">
        <v>3</v>
      </c>
      <c r="I245" s="220"/>
      <c r="J245" s="221">
        <f>ROUND(I245*H245,2)</f>
        <v>0</v>
      </c>
      <c r="K245" s="217" t="s">
        <v>194</v>
      </c>
      <c r="L245" s="47"/>
      <c r="M245" s="222" t="s">
        <v>19</v>
      </c>
      <c r="N245" s="223" t="s">
        <v>43</v>
      </c>
      <c r="O245" s="87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6" t="s">
        <v>265</v>
      </c>
      <c r="AT245" s="226" t="s">
        <v>190</v>
      </c>
      <c r="AU245" s="226" t="s">
        <v>81</v>
      </c>
      <c r="AY245" s="20" t="s">
        <v>187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20" t="s">
        <v>79</v>
      </c>
      <c r="BK245" s="227">
        <f>ROUND(I245*H245,2)</f>
        <v>0</v>
      </c>
      <c r="BL245" s="20" t="s">
        <v>265</v>
      </c>
      <c r="BM245" s="226" t="s">
        <v>1564</v>
      </c>
    </row>
    <row r="246" s="2" customFormat="1">
      <c r="A246" s="41"/>
      <c r="B246" s="42"/>
      <c r="C246" s="43"/>
      <c r="D246" s="228" t="s">
        <v>197</v>
      </c>
      <c r="E246" s="43"/>
      <c r="F246" s="229" t="s">
        <v>984</v>
      </c>
      <c r="G246" s="43"/>
      <c r="H246" s="43"/>
      <c r="I246" s="230"/>
      <c r="J246" s="43"/>
      <c r="K246" s="43"/>
      <c r="L246" s="47"/>
      <c r="M246" s="231"/>
      <c r="N246" s="232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197</v>
      </c>
      <c r="AU246" s="20" t="s">
        <v>81</v>
      </c>
    </row>
    <row r="247" s="13" customFormat="1">
      <c r="A247" s="13"/>
      <c r="B247" s="233"/>
      <c r="C247" s="234"/>
      <c r="D247" s="235" t="s">
        <v>199</v>
      </c>
      <c r="E247" s="236" t="s">
        <v>19</v>
      </c>
      <c r="F247" s="237" t="s">
        <v>1565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199</v>
      </c>
      <c r="AU247" s="243" t="s">
        <v>81</v>
      </c>
      <c r="AV247" s="13" t="s">
        <v>79</v>
      </c>
      <c r="AW247" s="13" t="s">
        <v>33</v>
      </c>
      <c r="AX247" s="13" t="s">
        <v>72</v>
      </c>
      <c r="AY247" s="243" t="s">
        <v>187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1543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3" customFormat="1">
      <c r="A249" s="13"/>
      <c r="B249" s="233"/>
      <c r="C249" s="234"/>
      <c r="D249" s="235" t="s">
        <v>199</v>
      </c>
      <c r="E249" s="236" t="s">
        <v>19</v>
      </c>
      <c r="F249" s="237" t="s">
        <v>985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199</v>
      </c>
      <c r="AU249" s="243" t="s">
        <v>81</v>
      </c>
      <c r="AV249" s="13" t="s">
        <v>79</v>
      </c>
      <c r="AW249" s="13" t="s">
        <v>33</v>
      </c>
      <c r="AX249" s="13" t="s">
        <v>72</v>
      </c>
      <c r="AY249" s="243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985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4" customFormat="1">
      <c r="A251" s="14"/>
      <c r="B251" s="244"/>
      <c r="C251" s="245"/>
      <c r="D251" s="235" t="s">
        <v>199</v>
      </c>
      <c r="E251" s="246" t="s">
        <v>19</v>
      </c>
      <c r="F251" s="247" t="s">
        <v>79</v>
      </c>
      <c r="G251" s="245"/>
      <c r="H251" s="248">
        <v>1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199</v>
      </c>
      <c r="AU251" s="254" t="s">
        <v>81</v>
      </c>
      <c r="AV251" s="14" t="s">
        <v>81</v>
      </c>
      <c r="AW251" s="14" t="s">
        <v>33</v>
      </c>
      <c r="AX251" s="14" t="s">
        <v>72</v>
      </c>
      <c r="AY251" s="254" t="s">
        <v>187</v>
      </c>
    </row>
    <row r="252" s="13" customFormat="1">
      <c r="A252" s="13"/>
      <c r="B252" s="233"/>
      <c r="C252" s="234"/>
      <c r="D252" s="235" t="s">
        <v>199</v>
      </c>
      <c r="E252" s="236" t="s">
        <v>19</v>
      </c>
      <c r="F252" s="237" t="s">
        <v>1566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199</v>
      </c>
      <c r="AU252" s="243" t="s">
        <v>81</v>
      </c>
      <c r="AV252" s="13" t="s">
        <v>79</v>
      </c>
      <c r="AW252" s="13" t="s">
        <v>33</v>
      </c>
      <c r="AX252" s="13" t="s">
        <v>72</v>
      </c>
      <c r="AY252" s="243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569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3" customFormat="1">
      <c r="A254" s="13"/>
      <c r="B254" s="233"/>
      <c r="C254" s="234"/>
      <c r="D254" s="235" t="s">
        <v>199</v>
      </c>
      <c r="E254" s="236" t="s">
        <v>19</v>
      </c>
      <c r="F254" s="237" t="s">
        <v>985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199</v>
      </c>
      <c r="AU254" s="243" t="s">
        <v>81</v>
      </c>
      <c r="AV254" s="13" t="s">
        <v>79</v>
      </c>
      <c r="AW254" s="13" t="s">
        <v>33</v>
      </c>
      <c r="AX254" s="13" t="s">
        <v>72</v>
      </c>
      <c r="AY254" s="243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985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4" customFormat="1">
      <c r="A256" s="14"/>
      <c r="B256" s="244"/>
      <c r="C256" s="245"/>
      <c r="D256" s="235" t="s">
        <v>199</v>
      </c>
      <c r="E256" s="246" t="s">
        <v>19</v>
      </c>
      <c r="F256" s="247" t="s">
        <v>79</v>
      </c>
      <c r="G256" s="245"/>
      <c r="H256" s="248">
        <v>1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199</v>
      </c>
      <c r="AU256" s="254" t="s">
        <v>81</v>
      </c>
      <c r="AV256" s="14" t="s">
        <v>81</v>
      </c>
      <c r="AW256" s="14" t="s">
        <v>33</v>
      </c>
      <c r="AX256" s="14" t="s">
        <v>72</v>
      </c>
      <c r="AY256" s="254" t="s">
        <v>187</v>
      </c>
    </row>
    <row r="257" s="13" customFormat="1">
      <c r="A257" s="13"/>
      <c r="B257" s="233"/>
      <c r="C257" s="234"/>
      <c r="D257" s="235" t="s">
        <v>199</v>
      </c>
      <c r="E257" s="236" t="s">
        <v>19</v>
      </c>
      <c r="F257" s="237" t="s">
        <v>1567</v>
      </c>
      <c r="G257" s="234"/>
      <c r="H257" s="236" t="s">
        <v>19</v>
      </c>
      <c r="I257" s="238"/>
      <c r="J257" s="234"/>
      <c r="K257" s="234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199</v>
      </c>
      <c r="AU257" s="243" t="s">
        <v>81</v>
      </c>
      <c r="AV257" s="13" t="s">
        <v>79</v>
      </c>
      <c r="AW257" s="13" t="s">
        <v>33</v>
      </c>
      <c r="AX257" s="13" t="s">
        <v>72</v>
      </c>
      <c r="AY257" s="243" t="s">
        <v>187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1543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3" customFormat="1">
      <c r="A259" s="13"/>
      <c r="B259" s="233"/>
      <c r="C259" s="234"/>
      <c r="D259" s="235" t="s">
        <v>199</v>
      </c>
      <c r="E259" s="236" t="s">
        <v>19</v>
      </c>
      <c r="F259" s="237" t="s">
        <v>985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199</v>
      </c>
      <c r="AU259" s="243" t="s">
        <v>81</v>
      </c>
      <c r="AV259" s="13" t="s">
        <v>79</v>
      </c>
      <c r="AW259" s="13" t="s">
        <v>33</v>
      </c>
      <c r="AX259" s="13" t="s">
        <v>72</v>
      </c>
      <c r="AY259" s="243" t="s">
        <v>187</v>
      </c>
    </row>
    <row r="260" s="13" customFormat="1">
      <c r="A260" s="13"/>
      <c r="B260" s="233"/>
      <c r="C260" s="234"/>
      <c r="D260" s="235" t="s">
        <v>199</v>
      </c>
      <c r="E260" s="236" t="s">
        <v>19</v>
      </c>
      <c r="F260" s="237" t="s">
        <v>985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199</v>
      </c>
      <c r="AU260" s="243" t="s">
        <v>81</v>
      </c>
      <c r="AV260" s="13" t="s">
        <v>79</v>
      </c>
      <c r="AW260" s="13" t="s">
        <v>33</v>
      </c>
      <c r="AX260" s="13" t="s">
        <v>72</v>
      </c>
      <c r="AY260" s="243" t="s">
        <v>187</v>
      </c>
    </row>
    <row r="261" s="14" customFormat="1">
      <c r="A261" s="14"/>
      <c r="B261" s="244"/>
      <c r="C261" s="245"/>
      <c r="D261" s="235" t="s">
        <v>199</v>
      </c>
      <c r="E261" s="246" t="s">
        <v>19</v>
      </c>
      <c r="F261" s="247" t="s">
        <v>79</v>
      </c>
      <c r="G261" s="245"/>
      <c r="H261" s="248">
        <v>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199</v>
      </c>
      <c r="AU261" s="254" t="s">
        <v>81</v>
      </c>
      <c r="AV261" s="14" t="s">
        <v>81</v>
      </c>
      <c r="AW261" s="14" t="s">
        <v>33</v>
      </c>
      <c r="AX261" s="14" t="s">
        <v>72</v>
      </c>
      <c r="AY261" s="254" t="s">
        <v>187</v>
      </c>
    </row>
    <row r="262" s="15" customFormat="1">
      <c r="A262" s="15"/>
      <c r="B262" s="255"/>
      <c r="C262" s="256"/>
      <c r="D262" s="235" t="s">
        <v>199</v>
      </c>
      <c r="E262" s="257" t="s">
        <v>19</v>
      </c>
      <c r="F262" s="258" t="s">
        <v>210</v>
      </c>
      <c r="G262" s="256"/>
      <c r="H262" s="259">
        <v>3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5" t="s">
        <v>199</v>
      </c>
      <c r="AU262" s="265" t="s">
        <v>81</v>
      </c>
      <c r="AV262" s="15" t="s">
        <v>195</v>
      </c>
      <c r="AW262" s="15" t="s">
        <v>33</v>
      </c>
      <c r="AX262" s="15" t="s">
        <v>79</v>
      </c>
      <c r="AY262" s="265" t="s">
        <v>187</v>
      </c>
    </row>
    <row r="263" s="2" customFormat="1" ht="16.5" customHeight="1">
      <c r="A263" s="41"/>
      <c r="B263" s="42"/>
      <c r="C263" s="269" t="s">
        <v>381</v>
      </c>
      <c r="D263" s="269" t="s">
        <v>648</v>
      </c>
      <c r="E263" s="270" t="s">
        <v>822</v>
      </c>
      <c r="F263" s="271" t="s">
        <v>823</v>
      </c>
      <c r="G263" s="272" t="s">
        <v>287</v>
      </c>
      <c r="H263" s="273">
        <v>3</v>
      </c>
      <c r="I263" s="274"/>
      <c r="J263" s="275">
        <f>ROUND(I263*H263,2)</f>
        <v>0</v>
      </c>
      <c r="K263" s="271" t="s">
        <v>194</v>
      </c>
      <c r="L263" s="276"/>
      <c r="M263" s="277" t="s">
        <v>19</v>
      </c>
      <c r="N263" s="278" t="s">
        <v>43</v>
      </c>
      <c r="O263" s="87"/>
      <c r="P263" s="224">
        <f>O263*H263</f>
        <v>0</v>
      </c>
      <c r="Q263" s="224">
        <v>0.0023999999999999998</v>
      </c>
      <c r="R263" s="224">
        <f>Q263*H263</f>
        <v>0.0071999999999999998</v>
      </c>
      <c r="S263" s="224">
        <v>0</v>
      </c>
      <c r="T263" s="225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6" t="s">
        <v>745</v>
      </c>
      <c r="AT263" s="226" t="s">
        <v>648</v>
      </c>
      <c r="AU263" s="226" t="s">
        <v>81</v>
      </c>
      <c r="AY263" s="20" t="s">
        <v>187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20" t="s">
        <v>79</v>
      </c>
      <c r="BK263" s="227">
        <f>ROUND(I263*H263,2)</f>
        <v>0</v>
      </c>
      <c r="BL263" s="20" t="s">
        <v>265</v>
      </c>
      <c r="BM263" s="226" t="s">
        <v>1568</v>
      </c>
    </row>
    <row r="264" s="13" customFormat="1">
      <c r="A264" s="13"/>
      <c r="B264" s="233"/>
      <c r="C264" s="234"/>
      <c r="D264" s="235" t="s">
        <v>199</v>
      </c>
      <c r="E264" s="236" t="s">
        <v>19</v>
      </c>
      <c r="F264" s="237" t="s">
        <v>1565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199</v>
      </c>
      <c r="AU264" s="243" t="s">
        <v>81</v>
      </c>
      <c r="AV264" s="13" t="s">
        <v>79</v>
      </c>
      <c r="AW264" s="13" t="s">
        <v>33</v>
      </c>
      <c r="AX264" s="13" t="s">
        <v>72</v>
      </c>
      <c r="AY264" s="243" t="s">
        <v>187</v>
      </c>
    </row>
    <row r="265" s="13" customFormat="1">
      <c r="A265" s="13"/>
      <c r="B265" s="233"/>
      <c r="C265" s="234"/>
      <c r="D265" s="235" t="s">
        <v>199</v>
      </c>
      <c r="E265" s="236" t="s">
        <v>19</v>
      </c>
      <c r="F265" s="237" t="s">
        <v>1543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199</v>
      </c>
      <c r="AU265" s="243" t="s">
        <v>81</v>
      </c>
      <c r="AV265" s="13" t="s">
        <v>79</v>
      </c>
      <c r="AW265" s="13" t="s">
        <v>33</v>
      </c>
      <c r="AX265" s="13" t="s">
        <v>72</v>
      </c>
      <c r="AY265" s="243" t="s">
        <v>187</v>
      </c>
    </row>
    <row r="266" s="13" customFormat="1">
      <c r="A266" s="13"/>
      <c r="B266" s="233"/>
      <c r="C266" s="234"/>
      <c r="D266" s="235" t="s">
        <v>199</v>
      </c>
      <c r="E266" s="236" t="s">
        <v>19</v>
      </c>
      <c r="F266" s="237" t="s">
        <v>985</v>
      </c>
      <c r="G266" s="234"/>
      <c r="H266" s="236" t="s">
        <v>19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199</v>
      </c>
      <c r="AU266" s="243" t="s">
        <v>81</v>
      </c>
      <c r="AV266" s="13" t="s">
        <v>79</v>
      </c>
      <c r="AW266" s="13" t="s">
        <v>33</v>
      </c>
      <c r="AX266" s="13" t="s">
        <v>72</v>
      </c>
      <c r="AY266" s="243" t="s">
        <v>187</v>
      </c>
    </row>
    <row r="267" s="13" customFormat="1">
      <c r="A267" s="13"/>
      <c r="B267" s="233"/>
      <c r="C267" s="234"/>
      <c r="D267" s="235" t="s">
        <v>199</v>
      </c>
      <c r="E267" s="236" t="s">
        <v>19</v>
      </c>
      <c r="F267" s="237" t="s">
        <v>985</v>
      </c>
      <c r="G267" s="234"/>
      <c r="H267" s="236" t="s">
        <v>19</v>
      </c>
      <c r="I267" s="238"/>
      <c r="J267" s="234"/>
      <c r="K267" s="234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199</v>
      </c>
      <c r="AU267" s="243" t="s">
        <v>81</v>
      </c>
      <c r="AV267" s="13" t="s">
        <v>79</v>
      </c>
      <c r="AW267" s="13" t="s">
        <v>33</v>
      </c>
      <c r="AX267" s="13" t="s">
        <v>72</v>
      </c>
      <c r="AY267" s="243" t="s">
        <v>187</v>
      </c>
    </row>
    <row r="268" s="14" customFormat="1">
      <c r="A268" s="14"/>
      <c r="B268" s="244"/>
      <c r="C268" s="245"/>
      <c r="D268" s="235" t="s">
        <v>199</v>
      </c>
      <c r="E268" s="246" t="s">
        <v>19</v>
      </c>
      <c r="F268" s="247" t="s">
        <v>79</v>
      </c>
      <c r="G268" s="245"/>
      <c r="H268" s="248">
        <v>1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199</v>
      </c>
      <c r="AU268" s="254" t="s">
        <v>81</v>
      </c>
      <c r="AV268" s="14" t="s">
        <v>81</v>
      </c>
      <c r="AW268" s="14" t="s">
        <v>33</v>
      </c>
      <c r="AX268" s="14" t="s">
        <v>72</v>
      </c>
      <c r="AY268" s="254" t="s">
        <v>187</v>
      </c>
    </row>
    <row r="269" s="13" customFormat="1">
      <c r="A269" s="13"/>
      <c r="B269" s="233"/>
      <c r="C269" s="234"/>
      <c r="D269" s="235" t="s">
        <v>199</v>
      </c>
      <c r="E269" s="236" t="s">
        <v>19</v>
      </c>
      <c r="F269" s="237" t="s">
        <v>1566</v>
      </c>
      <c r="G269" s="234"/>
      <c r="H269" s="236" t="s">
        <v>19</v>
      </c>
      <c r="I269" s="238"/>
      <c r="J269" s="234"/>
      <c r="K269" s="234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199</v>
      </c>
      <c r="AU269" s="243" t="s">
        <v>81</v>
      </c>
      <c r="AV269" s="13" t="s">
        <v>79</v>
      </c>
      <c r="AW269" s="13" t="s">
        <v>33</v>
      </c>
      <c r="AX269" s="13" t="s">
        <v>72</v>
      </c>
      <c r="AY269" s="243" t="s">
        <v>187</v>
      </c>
    </row>
    <row r="270" s="13" customFormat="1">
      <c r="A270" s="13"/>
      <c r="B270" s="233"/>
      <c r="C270" s="234"/>
      <c r="D270" s="235" t="s">
        <v>199</v>
      </c>
      <c r="E270" s="236" t="s">
        <v>19</v>
      </c>
      <c r="F270" s="237" t="s">
        <v>569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199</v>
      </c>
      <c r="AU270" s="243" t="s">
        <v>81</v>
      </c>
      <c r="AV270" s="13" t="s">
        <v>79</v>
      </c>
      <c r="AW270" s="13" t="s">
        <v>33</v>
      </c>
      <c r="AX270" s="13" t="s">
        <v>72</v>
      </c>
      <c r="AY270" s="243" t="s">
        <v>187</v>
      </c>
    </row>
    <row r="271" s="13" customFormat="1">
      <c r="A271" s="13"/>
      <c r="B271" s="233"/>
      <c r="C271" s="234"/>
      <c r="D271" s="235" t="s">
        <v>199</v>
      </c>
      <c r="E271" s="236" t="s">
        <v>19</v>
      </c>
      <c r="F271" s="237" t="s">
        <v>985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199</v>
      </c>
      <c r="AU271" s="243" t="s">
        <v>81</v>
      </c>
      <c r="AV271" s="13" t="s">
        <v>79</v>
      </c>
      <c r="AW271" s="13" t="s">
        <v>33</v>
      </c>
      <c r="AX271" s="13" t="s">
        <v>72</v>
      </c>
      <c r="AY271" s="243" t="s">
        <v>187</v>
      </c>
    </row>
    <row r="272" s="13" customFormat="1">
      <c r="A272" s="13"/>
      <c r="B272" s="233"/>
      <c r="C272" s="234"/>
      <c r="D272" s="235" t="s">
        <v>199</v>
      </c>
      <c r="E272" s="236" t="s">
        <v>19</v>
      </c>
      <c r="F272" s="237" t="s">
        <v>985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199</v>
      </c>
      <c r="AU272" s="243" t="s">
        <v>81</v>
      </c>
      <c r="AV272" s="13" t="s">
        <v>79</v>
      </c>
      <c r="AW272" s="13" t="s">
        <v>33</v>
      </c>
      <c r="AX272" s="13" t="s">
        <v>72</v>
      </c>
      <c r="AY272" s="243" t="s">
        <v>187</v>
      </c>
    </row>
    <row r="273" s="14" customFormat="1">
      <c r="A273" s="14"/>
      <c r="B273" s="244"/>
      <c r="C273" s="245"/>
      <c r="D273" s="235" t="s">
        <v>199</v>
      </c>
      <c r="E273" s="246" t="s">
        <v>19</v>
      </c>
      <c r="F273" s="247" t="s">
        <v>79</v>
      </c>
      <c r="G273" s="245"/>
      <c r="H273" s="248">
        <v>1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199</v>
      </c>
      <c r="AU273" s="254" t="s">
        <v>81</v>
      </c>
      <c r="AV273" s="14" t="s">
        <v>81</v>
      </c>
      <c r="AW273" s="14" t="s">
        <v>33</v>
      </c>
      <c r="AX273" s="14" t="s">
        <v>72</v>
      </c>
      <c r="AY273" s="254" t="s">
        <v>187</v>
      </c>
    </row>
    <row r="274" s="13" customFormat="1">
      <c r="A274" s="13"/>
      <c r="B274" s="233"/>
      <c r="C274" s="234"/>
      <c r="D274" s="235" t="s">
        <v>199</v>
      </c>
      <c r="E274" s="236" t="s">
        <v>19</v>
      </c>
      <c r="F274" s="237" t="s">
        <v>1567</v>
      </c>
      <c r="G274" s="234"/>
      <c r="H274" s="236" t="s">
        <v>19</v>
      </c>
      <c r="I274" s="238"/>
      <c r="J274" s="234"/>
      <c r="K274" s="234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199</v>
      </c>
      <c r="AU274" s="243" t="s">
        <v>81</v>
      </c>
      <c r="AV274" s="13" t="s">
        <v>79</v>
      </c>
      <c r="AW274" s="13" t="s">
        <v>33</v>
      </c>
      <c r="AX274" s="13" t="s">
        <v>72</v>
      </c>
      <c r="AY274" s="243" t="s">
        <v>187</v>
      </c>
    </row>
    <row r="275" s="13" customFormat="1">
      <c r="A275" s="13"/>
      <c r="B275" s="233"/>
      <c r="C275" s="234"/>
      <c r="D275" s="235" t="s">
        <v>199</v>
      </c>
      <c r="E275" s="236" t="s">
        <v>19</v>
      </c>
      <c r="F275" s="237" t="s">
        <v>1543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199</v>
      </c>
      <c r="AU275" s="243" t="s">
        <v>81</v>
      </c>
      <c r="AV275" s="13" t="s">
        <v>79</v>
      </c>
      <c r="AW275" s="13" t="s">
        <v>33</v>
      </c>
      <c r="AX275" s="13" t="s">
        <v>72</v>
      </c>
      <c r="AY275" s="243" t="s">
        <v>187</v>
      </c>
    </row>
    <row r="276" s="13" customFormat="1">
      <c r="A276" s="13"/>
      <c r="B276" s="233"/>
      <c r="C276" s="234"/>
      <c r="D276" s="235" t="s">
        <v>199</v>
      </c>
      <c r="E276" s="236" t="s">
        <v>19</v>
      </c>
      <c r="F276" s="237" t="s">
        <v>985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199</v>
      </c>
      <c r="AU276" s="243" t="s">
        <v>81</v>
      </c>
      <c r="AV276" s="13" t="s">
        <v>79</v>
      </c>
      <c r="AW276" s="13" t="s">
        <v>33</v>
      </c>
      <c r="AX276" s="13" t="s">
        <v>72</v>
      </c>
      <c r="AY276" s="243" t="s">
        <v>187</v>
      </c>
    </row>
    <row r="277" s="13" customFormat="1">
      <c r="A277" s="13"/>
      <c r="B277" s="233"/>
      <c r="C277" s="234"/>
      <c r="D277" s="235" t="s">
        <v>199</v>
      </c>
      <c r="E277" s="236" t="s">
        <v>19</v>
      </c>
      <c r="F277" s="237" t="s">
        <v>985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199</v>
      </c>
      <c r="AU277" s="243" t="s">
        <v>81</v>
      </c>
      <c r="AV277" s="13" t="s">
        <v>79</v>
      </c>
      <c r="AW277" s="13" t="s">
        <v>33</v>
      </c>
      <c r="AX277" s="13" t="s">
        <v>72</v>
      </c>
      <c r="AY277" s="243" t="s">
        <v>187</v>
      </c>
    </row>
    <row r="278" s="14" customFormat="1">
      <c r="A278" s="14"/>
      <c r="B278" s="244"/>
      <c r="C278" s="245"/>
      <c r="D278" s="235" t="s">
        <v>199</v>
      </c>
      <c r="E278" s="246" t="s">
        <v>19</v>
      </c>
      <c r="F278" s="247" t="s">
        <v>79</v>
      </c>
      <c r="G278" s="245"/>
      <c r="H278" s="248">
        <v>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199</v>
      </c>
      <c r="AU278" s="254" t="s">
        <v>81</v>
      </c>
      <c r="AV278" s="14" t="s">
        <v>81</v>
      </c>
      <c r="AW278" s="14" t="s">
        <v>33</v>
      </c>
      <c r="AX278" s="14" t="s">
        <v>72</v>
      </c>
      <c r="AY278" s="254" t="s">
        <v>187</v>
      </c>
    </row>
    <row r="279" s="15" customFormat="1">
      <c r="A279" s="15"/>
      <c r="B279" s="255"/>
      <c r="C279" s="256"/>
      <c r="D279" s="235" t="s">
        <v>199</v>
      </c>
      <c r="E279" s="257" t="s">
        <v>19</v>
      </c>
      <c r="F279" s="258" t="s">
        <v>210</v>
      </c>
      <c r="G279" s="256"/>
      <c r="H279" s="259">
        <v>3</v>
      </c>
      <c r="I279" s="260"/>
      <c r="J279" s="256"/>
      <c r="K279" s="256"/>
      <c r="L279" s="261"/>
      <c r="M279" s="262"/>
      <c r="N279" s="263"/>
      <c r="O279" s="263"/>
      <c r="P279" s="263"/>
      <c r="Q279" s="263"/>
      <c r="R279" s="263"/>
      <c r="S279" s="263"/>
      <c r="T279" s="264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5" t="s">
        <v>199</v>
      </c>
      <c r="AU279" s="265" t="s">
        <v>81</v>
      </c>
      <c r="AV279" s="15" t="s">
        <v>195</v>
      </c>
      <c r="AW279" s="15" t="s">
        <v>33</v>
      </c>
      <c r="AX279" s="15" t="s">
        <v>79</v>
      </c>
      <c r="AY279" s="265" t="s">
        <v>187</v>
      </c>
    </row>
    <row r="280" s="2" customFormat="1" ht="16.5" customHeight="1">
      <c r="A280" s="41"/>
      <c r="B280" s="42"/>
      <c r="C280" s="215" t="s">
        <v>390</v>
      </c>
      <c r="D280" s="215" t="s">
        <v>190</v>
      </c>
      <c r="E280" s="216" t="s">
        <v>1118</v>
      </c>
      <c r="F280" s="217" t="s">
        <v>1119</v>
      </c>
      <c r="G280" s="218" t="s">
        <v>287</v>
      </c>
      <c r="H280" s="219">
        <v>2</v>
      </c>
      <c r="I280" s="220"/>
      <c r="J280" s="221">
        <f>ROUND(I280*H280,2)</f>
        <v>0</v>
      </c>
      <c r="K280" s="217" t="s">
        <v>194</v>
      </c>
      <c r="L280" s="47"/>
      <c r="M280" s="222" t="s">
        <v>19</v>
      </c>
      <c r="N280" s="223" t="s">
        <v>43</v>
      </c>
      <c r="O280" s="87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6" t="s">
        <v>265</v>
      </c>
      <c r="AT280" s="226" t="s">
        <v>190</v>
      </c>
      <c r="AU280" s="226" t="s">
        <v>81</v>
      </c>
      <c r="AY280" s="20" t="s">
        <v>187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20" t="s">
        <v>79</v>
      </c>
      <c r="BK280" s="227">
        <f>ROUND(I280*H280,2)</f>
        <v>0</v>
      </c>
      <c r="BL280" s="20" t="s">
        <v>265</v>
      </c>
      <c r="BM280" s="226" t="s">
        <v>1569</v>
      </c>
    </row>
    <row r="281" s="2" customFormat="1">
      <c r="A281" s="41"/>
      <c r="B281" s="42"/>
      <c r="C281" s="43"/>
      <c r="D281" s="228" t="s">
        <v>197</v>
      </c>
      <c r="E281" s="43"/>
      <c r="F281" s="229" t="s">
        <v>1121</v>
      </c>
      <c r="G281" s="43"/>
      <c r="H281" s="43"/>
      <c r="I281" s="230"/>
      <c r="J281" s="43"/>
      <c r="K281" s="43"/>
      <c r="L281" s="47"/>
      <c r="M281" s="231"/>
      <c r="N281" s="232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197</v>
      </c>
      <c r="AU281" s="20" t="s">
        <v>81</v>
      </c>
    </row>
    <row r="282" s="14" customFormat="1">
      <c r="A282" s="14"/>
      <c r="B282" s="244"/>
      <c r="C282" s="245"/>
      <c r="D282" s="235" t="s">
        <v>199</v>
      </c>
      <c r="E282" s="246" t="s">
        <v>19</v>
      </c>
      <c r="F282" s="247" t="s">
        <v>81</v>
      </c>
      <c r="G282" s="245"/>
      <c r="H282" s="248">
        <v>2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199</v>
      </c>
      <c r="AU282" s="254" t="s">
        <v>81</v>
      </c>
      <c r="AV282" s="14" t="s">
        <v>81</v>
      </c>
      <c r="AW282" s="14" t="s">
        <v>33</v>
      </c>
      <c r="AX282" s="14" t="s">
        <v>72</v>
      </c>
      <c r="AY282" s="254" t="s">
        <v>187</v>
      </c>
    </row>
    <row r="283" s="15" customFormat="1">
      <c r="A283" s="15"/>
      <c r="B283" s="255"/>
      <c r="C283" s="256"/>
      <c r="D283" s="235" t="s">
        <v>199</v>
      </c>
      <c r="E283" s="257" t="s">
        <v>19</v>
      </c>
      <c r="F283" s="258" t="s">
        <v>210</v>
      </c>
      <c r="G283" s="256"/>
      <c r="H283" s="259">
        <v>2</v>
      </c>
      <c r="I283" s="260"/>
      <c r="J283" s="256"/>
      <c r="K283" s="256"/>
      <c r="L283" s="261"/>
      <c r="M283" s="262"/>
      <c r="N283" s="263"/>
      <c r="O283" s="263"/>
      <c r="P283" s="263"/>
      <c r="Q283" s="263"/>
      <c r="R283" s="263"/>
      <c r="S283" s="263"/>
      <c r="T283" s="264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5" t="s">
        <v>199</v>
      </c>
      <c r="AU283" s="265" t="s">
        <v>81</v>
      </c>
      <c r="AV283" s="15" t="s">
        <v>195</v>
      </c>
      <c r="AW283" s="15" t="s">
        <v>33</v>
      </c>
      <c r="AX283" s="15" t="s">
        <v>79</v>
      </c>
      <c r="AY283" s="265" t="s">
        <v>187</v>
      </c>
    </row>
    <row r="284" s="2" customFormat="1" ht="16.5" customHeight="1">
      <c r="A284" s="41"/>
      <c r="B284" s="42"/>
      <c r="C284" s="269" t="s">
        <v>399</v>
      </c>
      <c r="D284" s="269" t="s">
        <v>648</v>
      </c>
      <c r="E284" s="270" t="s">
        <v>834</v>
      </c>
      <c r="F284" s="271" t="s">
        <v>835</v>
      </c>
      <c r="G284" s="272" t="s">
        <v>287</v>
      </c>
      <c r="H284" s="273">
        <v>2</v>
      </c>
      <c r="I284" s="274"/>
      <c r="J284" s="275">
        <f>ROUND(I284*H284,2)</f>
        <v>0</v>
      </c>
      <c r="K284" s="271" t="s">
        <v>194</v>
      </c>
      <c r="L284" s="276"/>
      <c r="M284" s="277" t="s">
        <v>19</v>
      </c>
      <c r="N284" s="278" t="s">
        <v>43</v>
      </c>
      <c r="O284" s="87"/>
      <c r="P284" s="224">
        <f>O284*H284</f>
        <v>0</v>
      </c>
      <c r="Q284" s="224">
        <v>0.0022000000000000001</v>
      </c>
      <c r="R284" s="224">
        <f>Q284*H284</f>
        <v>0.0044000000000000003</v>
      </c>
      <c r="S284" s="224">
        <v>0</v>
      </c>
      <c r="T284" s="225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6" t="s">
        <v>745</v>
      </c>
      <c r="AT284" s="226" t="s">
        <v>648</v>
      </c>
      <c r="AU284" s="226" t="s">
        <v>81</v>
      </c>
      <c r="AY284" s="20" t="s">
        <v>187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20" t="s">
        <v>79</v>
      </c>
      <c r="BK284" s="227">
        <f>ROUND(I284*H284,2)</f>
        <v>0</v>
      </c>
      <c r="BL284" s="20" t="s">
        <v>265</v>
      </c>
      <c r="BM284" s="226" t="s">
        <v>1570</v>
      </c>
    </row>
    <row r="285" s="14" customFormat="1">
      <c r="A285" s="14"/>
      <c r="B285" s="244"/>
      <c r="C285" s="245"/>
      <c r="D285" s="235" t="s">
        <v>199</v>
      </c>
      <c r="E285" s="246" t="s">
        <v>19</v>
      </c>
      <c r="F285" s="247" t="s">
        <v>81</v>
      </c>
      <c r="G285" s="245"/>
      <c r="H285" s="248">
        <v>2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199</v>
      </c>
      <c r="AU285" s="254" t="s">
        <v>81</v>
      </c>
      <c r="AV285" s="14" t="s">
        <v>81</v>
      </c>
      <c r="AW285" s="14" t="s">
        <v>33</v>
      </c>
      <c r="AX285" s="14" t="s">
        <v>72</v>
      </c>
      <c r="AY285" s="254" t="s">
        <v>187</v>
      </c>
    </row>
    <row r="286" s="15" customFormat="1">
      <c r="A286" s="15"/>
      <c r="B286" s="255"/>
      <c r="C286" s="256"/>
      <c r="D286" s="235" t="s">
        <v>199</v>
      </c>
      <c r="E286" s="257" t="s">
        <v>19</v>
      </c>
      <c r="F286" s="258" t="s">
        <v>210</v>
      </c>
      <c r="G286" s="256"/>
      <c r="H286" s="259">
        <v>2</v>
      </c>
      <c r="I286" s="260"/>
      <c r="J286" s="256"/>
      <c r="K286" s="256"/>
      <c r="L286" s="261"/>
      <c r="M286" s="262"/>
      <c r="N286" s="263"/>
      <c r="O286" s="263"/>
      <c r="P286" s="263"/>
      <c r="Q286" s="263"/>
      <c r="R286" s="263"/>
      <c r="S286" s="263"/>
      <c r="T286" s="26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5" t="s">
        <v>199</v>
      </c>
      <c r="AU286" s="265" t="s">
        <v>81</v>
      </c>
      <c r="AV286" s="15" t="s">
        <v>195</v>
      </c>
      <c r="AW286" s="15" t="s">
        <v>33</v>
      </c>
      <c r="AX286" s="15" t="s">
        <v>79</v>
      </c>
      <c r="AY286" s="265" t="s">
        <v>187</v>
      </c>
    </row>
    <row r="287" s="2" customFormat="1" ht="16.5" customHeight="1">
      <c r="A287" s="41"/>
      <c r="B287" s="42"/>
      <c r="C287" s="215" t="s">
        <v>265</v>
      </c>
      <c r="D287" s="215" t="s">
        <v>190</v>
      </c>
      <c r="E287" s="216" t="s">
        <v>998</v>
      </c>
      <c r="F287" s="217" t="s">
        <v>999</v>
      </c>
      <c r="G287" s="218" t="s">
        <v>287</v>
      </c>
      <c r="H287" s="219">
        <v>3</v>
      </c>
      <c r="I287" s="220"/>
      <c r="J287" s="221">
        <f>ROUND(I287*H287,2)</f>
        <v>0</v>
      </c>
      <c r="K287" s="217" t="s">
        <v>194</v>
      </c>
      <c r="L287" s="47"/>
      <c r="M287" s="222" t="s">
        <v>19</v>
      </c>
      <c r="N287" s="223" t="s">
        <v>43</v>
      </c>
      <c r="O287" s="87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6" t="s">
        <v>265</v>
      </c>
      <c r="AT287" s="226" t="s">
        <v>190</v>
      </c>
      <c r="AU287" s="226" t="s">
        <v>81</v>
      </c>
      <c r="AY287" s="20" t="s">
        <v>187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20" t="s">
        <v>79</v>
      </c>
      <c r="BK287" s="227">
        <f>ROUND(I287*H287,2)</f>
        <v>0</v>
      </c>
      <c r="BL287" s="20" t="s">
        <v>265</v>
      </c>
      <c r="BM287" s="226" t="s">
        <v>1571</v>
      </c>
    </row>
    <row r="288" s="2" customFormat="1">
      <c r="A288" s="41"/>
      <c r="B288" s="42"/>
      <c r="C288" s="43"/>
      <c r="D288" s="228" t="s">
        <v>197</v>
      </c>
      <c r="E288" s="43"/>
      <c r="F288" s="229" t="s">
        <v>1001</v>
      </c>
      <c r="G288" s="43"/>
      <c r="H288" s="43"/>
      <c r="I288" s="230"/>
      <c r="J288" s="43"/>
      <c r="K288" s="43"/>
      <c r="L288" s="47"/>
      <c r="M288" s="231"/>
      <c r="N288" s="232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197</v>
      </c>
      <c r="AU288" s="20" t="s">
        <v>81</v>
      </c>
    </row>
    <row r="289" s="13" customFormat="1">
      <c r="A289" s="13"/>
      <c r="B289" s="233"/>
      <c r="C289" s="234"/>
      <c r="D289" s="235" t="s">
        <v>199</v>
      </c>
      <c r="E289" s="236" t="s">
        <v>19</v>
      </c>
      <c r="F289" s="237" t="s">
        <v>1572</v>
      </c>
      <c r="G289" s="234"/>
      <c r="H289" s="236" t="s">
        <v>19</v>
      </c>
      <c r="I289" s="238"/>
      <c r="J289" s="234"/>
      <c r="K289" s="234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199</v>
      </c>
      <c r="AU289" s="243" t="s">
        <v>81</v>
      </c>
      <c r="AV289" s="13" t="s">
        <v>79</v>
      </c>
      <c r="AW289" s="13" t="s">
        <v>33</v>
      </c>
      <c r="AX289" s="13" t="s">
        <v>72</v>
      </c>
      <c r="AY289" s="243" t="s">
        <v>187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1543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1002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3" customFormat="1">
      <c r="A292" s="13"/>
      <c r="B292" s="233"/>
      <c r="C292" s="234"/>
      <c r="D292" s="235" t="s">
        <v>199</v>
      </c>
      <c r="E292" s="236" t="s">
        <v>19</v>
      </c>
      <c r="F292" s="237" t="s">
        <v>1003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199</v>
      </c>
      <c r="AU292" s="243" t="s">
        <v>81</v>
      </c>
      <c r="AV292" s="13" t="s">
        <v>79</v>
      </c>
      <c r="AW292" s="13" t="s">
        <v>33</v>
      </c>
      <c r="AX292" s="13" t="s">
        <v>72</v>
      </c>
      <c r="AY292" s="243" t="s">
        <v>187</v>
      </c>
    </row>
    <row r="293" s="14" customFormat="1">
      <c r="A293" s="14"/>
      <c r="B293" s="244"/>
      <c r="C293" s="245"/>
      <c r="D293" s="235" t="s">
        <v>199</v>
      </c>
      <c r="E293" s="246" t="s">
        <v>19</v>
      </c>
      <c r="F293" s="247" t="s">
        <v>79</v>
      </c>
      <c r="G293" s="245"/>
      <c r="H293" s="248">
        <v>1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199</v>
      </c>
      <c r="AU293" s="254" t="s">
        <v>81</v>
      </c>
      <c r="AV293" s="14" t="s">
        <v>81</v>
      </c>
      <c r="AW293" s="14" t="s">
        <v>33</v>
      </c>
      <c r="AX293" s="14" t="s">
        <v>72</v>
      </c>
      <c r="AY293" s="254" t="s">
        <v>187</v>
      </c>
    </row>
    <row r="294" s="13" customFormat="1">
      <c r="A294" s="13"/>
      <c r="B294" s="233"/>
      <c r="C294" s="234"/>
      <c r="D294" s="235" t="s">
        <v>199</v>
      </c>
      <c r="E294" s="236" t="s">
        <v>19</v>
      </c>
      <c r="F294" s="237" t="s">
        <v>1573</v>
      </c>
      <c r="G294" s="234"/>
      <c r="H294" s="236" t="s">
        <v>19</v>
      </c>
      <c r="I294" s="238"/>
      <c r="J294" s="234"/>
      <c r="K294" s="234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199</v>
      </c>
      <c r="AU294" s="243" t="s">
        <v>81</v>
      </c>
      <c r="AV294" s="13" t="s">
        <v>79</v>
      </c>
      <c r="AW294" s="13" t="s">
        <v>33</v>
      </c>
      <c r="AX294" s="13" t="s">
        <v>72</v>
      </c>
      <c r="AY294" s="243" t="s">
        <v>187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569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1002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3" customFormat="1">
      <c r="A297" s="13"/>
      <c r="B297" s="233"/>
      <c r="C297" s="234"/>
      <c r="D297" s="235" t="s">
        <v>199</v>
      </c>
      <c r="E297" s="236" t="s">
        <v>19</v>
      </c>
      <c r="F297" s="237" t="s">
        <v>1003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199</v>
      </c>
      <c r="AU297" s="243" t="s">
        <v>81</v>
      </c>
      <c r="AV297" s="13" t="s">
        <v>79</v>
      </c>
      <c r="AW297" s="13" t="s">
        <v>33</v>
      </c>
      <c r="AX297" s="13" t="s">
        <v>72</v>
      </c>
      <c r="AY297" s="243" t="s">
        <v>187</v>
      </c>
    </row>
    <row r="298" s="14" customFormat="1">
      <c r="A298" s="14"/>
      <c r="B298" s="244"/>
      <c r="C298" s="245"/>
      <c r="D298" s="235" t="s">
        <v>199</v>
      </c>
      <c r="E298" s="246" t="s">
        <v>19</v>
      </c>
      <c r="F298" s="247" t="s">
        <v>79</v>
      </c>
      <c r="G298" s="245"/>
      <c r="H298" s="248">
        <v>1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199</v>
      </c>
      <c r="AU298" s="254" t="s">
        <v>81</v>
      </c>
      <c r="AV298" s="14" t="s">
        <v>81</v>
      </c>
      <c r="AW298" s="14" t="s">
        <v>33</v>
      </c>
      <c r="AX298" s="14" t="s">
        <v>72</v>
      </c>
      <c r="AY298" s="254" t="s">
        <v>187</v>
      </c>
    </row>
    <row r="299" s="13" customFormat="1">
      <c r="A299" s="13"/>
      <c r="B299" s="233"/>
      <c r="C299" s="234"/>
      <c r="D299" s="235" t="s">
        <v>199</v>
      </c>
      <c r="E299" s="236" t="s">
        <v>19</v>
      </c>
      <c r="F299" s="237" t="s">
        <v>1574</v>
      </c>
      <c r="G299" s="234"/>
      <c r="H299" s="236" t="s">
        <v>19</v>
      </c>
      <c r="I299" s="238"/>
      <c r="J299" s="234"/>
      <c r="K299" s="234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199</v>
      </c>
      <c r="AU299" s="243" t="s">
        <v>81</v>
      </c>
      <c r="AV299" s="13" t="s">
        <v>79</v>
      </c>
      <c r="AW299" s="13" t="s">
        <v>33</v>
      </c>
      <c r="AX299" s="13" t="s">
        <v>72</v>
      </c>
      <c r="AY299" s="243" t="s">
        <v>187</v>
      </c>
    </row>
    <row r="300" s="13" customFormat="1">
      <c r="A300" s="13"/>
      <c r="B300" s="233"/>
      <c r="C300" s="234"/>
      <c r="D300" s="235" t="s">
        <v>199</v>
      </c>
      <c r="E300" s="236" t="s">
        <v>19</v>
      </c>
      <c r="F300" s="237" t="s">
        <v>1543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199</v>
      </c>
      <c r="AU300" s="243" t="s">
        <v>81</v>
      </c>
      <c r="AV300" s="13" t="s">
        <v>79</v>
      </c>
      <c r="AW300" s="13" t="s">
        <v>33</v>
      </c>
      <c r="AX300" s="13" t="s">
        <v>72</v>
      </c>
      <c r="AY300" s="243" t="s">
        <v>187</v>
      </c>
    </row>
    <row r="301" s="13" customFormat="1">
      <c r="A301" s="13"/>
      <c r="B301" s="233"/>
      <c r="C301" s="234"/>
      <c r="D301" s="235" t="s">
        <v>199</v>
      </c>
      <c r="E301" s="236" t="s">
        <v>19</v>
      </c>
      <c r="F301" s="237" t="s">
        <v>1002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199</v>
      </c>
      <c r="AU301" s="243" t="s">
        <v>81</v>
      </c>
      <c r="AV301" s="13" t="s">
        <v>79</v>
      </c>
      <c r="AW301" s="13" t="s">
        <v>33</v>
      </c>
      <c r="AX301" s="13" t="s">
        <v>72</v>
      </c>
      <c r="AY301" s="243" t="s">
        <v>187</v>
      </c>
    </row>
    <row r="302" s="13" customFormat="1">
      <c r="A302" s="13"/>
      <c r="B302" s="233"/>
      <c r="C302" s="234"/>
      <c r="D302" s="235" t="s">
        <v>199</v>
      </c>
      <c r="E302" s="236" t="s">
        <v>19</v>
      </c>
      <c r="F302" s="237" t="s">
        <v>1003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199</v>
      </c>
      <c r="AU302" s="243" t="s">
        <v>81</v>
      </c>
      <c r="AV302" s="13" t="s">
        <v>79</v>
      </c>
      <c r="AW302" s="13" t="s">
        <v>33</v>
      </c>
      <c r="AX302" s="13" t="s">
        <v>72</v>
      </c>
      <c r="AY302" s="243" t="s">
        <v>187</v>
      </c>
    </row>
    <row r="303" s="14" customFormat="1">
      <c r="A303" s="14"/>
      <c r="B303" s="244"/>
      <c r="C303" s="245"/>
      <c r="D303" s="235" t="s">
        <v>199</v>
      </c>
      <c r="E303" s="246" t="s">
        <v>19</v>
      </c>
      <c r="F303" s="247" t="s">
        <v>79</v>
      </c>
      <c r="G303" s="245"/>
      <c r="H303" s="248">
        <v>1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199</v>
      </c>
      <c r="AU303" s="254" t="s">
        <v>81</v>
      </c>
      <c r="AV303" s="14" t="s">
        <v>81</v>
      </c>
      <c r="AW303" s="14" t="s">
        <v>33</v>
      </c>
      <c r="AX303" s="14" t="s">
        <v>72</v>
      </c>
      <c r="AY303" s="254" t="s">
        <v>187</v>
      </c>
    </row>
    <row r="304" s="15" customFormat="1">
      <c r="A304" s="15"/>
      <c r="B304" s="255"/>
      <c r="C304" s="256"/>
      <c r="D304" s="235" t="s">
        <v>199</v>
      </c>
      <c r="E304" s="257" t="s">
        <v>19</v>
      </c>
      <c r="F304" s="258" t="s">
        <v>210</v>
      </c>
      <c r="G304" s="256"/>
      <c r="H304" s="259">
        <v>3</v>
      </c>
      <c r="I304" s="260"/>
      <c r="J304" s="256"/>
      <c r="K304" s="256"/>
      <c r="L304" s="261"/>
      <c r="M304" s="262"/>
      <c r="N304" s="263"/>
      <c r="O304" s="263"/>
      <c r="P304" s="263"/>
      <c r="Q304" s="263"/>
      <c r="R304" s="263"/>
      <c r="S304" s="263"/>
      <c r="T304" s="264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5" t="s">
        <v>199</v>
      </c>
      <c r="AU304" s="265" t="s">
        <v>81</v>
      </c>
      <c r="AV304" s="15" t="s">
        <v>195</v>
      </c>
      <c r="AW304" s="15" t="s">
        <v>33</v>
      </c>
      <c r="AX304" s="15" t="s">
        <v>79</v>
      </c>
      <c r="AY304" s="265" t="s">
        <v>187</v>
      </c>
    </row>
    <row r="305" s="2" customFormat="1" ht="16.5" customHeight="1">
      <c r="A305" s="41"/>
      <c r="B305" s="42"/>
      <c r="C305" s="269" t="s">
        <v>413</v>
      </c>
      <c r="D305" s="269" t="s">
        <v>648</v>
      </c>
      <c r="E305" s="270" t="s">
        <v>1004</v>
      </c>
      <c r="F305" s="271" t="s">
        <v>1005</v>
      </c>
      <c r="G305" s="272" t="s">
        <v>287</v>
      </c>
      <c r="H305" s="273">
        <v>3</v>
      </c>
      <c r="I305" s="274"/>
      <c r="J305" s="275">
        <f>ROUND(I305*H305,2)</f>
        <v>0</v>
      </c>
      <c r="K305" s="271" t="s">
        <v>19</v>
      </c>
      <c r="L305" s="276"/>
      <c r="M305" s="277" t="s">
        <v>19</v>
      </c>
      <c r="N305" s="278" t="s">
        <v>43</v>
      </c>
      <c r="O305" s="87"/>
      <c r="P305" s="224">
        <f>O305*H305</f>
        <v>0</v>
      </c>
      <c r="Q305" s="224">
        <v>0.00014999999999999999</v>
      </c>
      <c r="R305" s="224">
        <f>Q305*H305</f>
        <v>0.00044999999999999999</v>
      </c>
      <c r="S305" s="224">
        <v>0</v>
      </c>
      <c r="T305" s="225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6" t="s">
        <v>745</v>
      </c>
      <c r="AT305" s="226" t="s">
        <v>648</v>
      </c>
      <c r="AU305" s="226" t="s">
        <v>81</v>
      </c>
      <c r="AY305" s="20" t="s">
        <v>187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20" t="s">
        <v>79</v>
      </c>
      <c r="BK305" s="227">
        <f>ROUND(I305*H305,2)</f>
        <v>0</v>
      </c>
      <c r="BL305" s="20" t="s">
        <v>265</v>
      </c>
      <c r="BM305" s="226" t="s">
        <v>1575</v>
      </c>
    </row>
    <row r="306" s="13" customFormat="1">
      <c r="A306" s="13"/>
      <c r="B306" s="233"/>
      <c r="C306" s="234"/>
      <c r="D306" s="235" t="s">
        <v>199</v>
      </c>
      <c r="E306" s="236" t="s">
        <v>19</v>
      </c>
      <c r="F306" s="237" t="s">
        <v>1572</v>
      </c>
      <c r="G306" s="234"/>
      <c r="H306" s="236" t="s">
        <v>19</v>
      </c>
      <c r="I306" s="238"/>
      <c r="J306" s="234"/>
      <c r="K306" s="234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199</v>
      </c>
      <c r="AU306" s="243" t="s">
        <v>81</v>
      </c>
      <c r="AV306" s="13" t="s">
        <v>79</v>
      </c>
      <c r="AW306" s="13" t="s">
        <v>33</v>
      </c>
      <c r="AX306" s="13" t="s">
        <v>72</v>
      </c>
      <c r="AY306" s="243" t="s">
        <v>187</v>
      </c>
    </row>
    <row r="307" s="13" customFormat="1">
      <c r="A307" s="13"/>
      <c r="B307" s="233"/>
      <c r="C307" s="234"/>
      <c r="D307" s="235" t="s">
        <v>199</v>
      </c>
      <c r="E307" s="236" t="s">
        <v>19</v>
      </c>
      <c r="F307" s="237" t="s">
        <v>1543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199</v>
      </c>
      <c r="AU307" s="243" t="s">
        <v>81</v>
      </c>
      <c r="AV307" s="13" t="s">
        <v>79</v>
      </c>
      <c r="AW307" s="13" t="s">
        <v>33</v>
      </c>
      <c r="AX307" s="13" t="s">
        <v>72</v>
      </c>
      <c r="AY307" s="243" t="s">
        <v>187</v>
      </c>
    </row>
    <row r="308" s="13" customFormat="1">
      <c r="A308" s="13"/>
      <c r="B308" s="233"/>
      <c r="C308" s="234"/>
      <c r="D308" s="235" t="s">
        <v>199</v>
      </c>
      <c r="E308" s="236" t="s">
        <v>19</v>
      </c>
      <c r="F308" s="237" t="s">
        <v>1002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199</v>
      </c>
      <c r="AU308" s="243" t="s">
        <v>81</v>
      </c>
      <c r="AV308" s="13" t="s">
        <v>79</v>
      </c>
      <c r="AW308" s="13" t="s">
        <v>33</v>
      </c>
      <c r="AX308" s="13" t="s">
        <v>72</v>
      </c>
      <c r="AY308" s="243" t="s">
        <v>187</v>
      </c>
    </row>
    <row r="309" s="13" customFormat="1">
      <c r="A309" s="13"/>
      <c r="B309" s="233"/>
      <c r="C309" s="234"/>
      <c r="D309" s="235" t="s">
        <v>199</v>
      </c>
      <c r="E309" s="236" t="s">
        <v>19</v>
      </c>
      <c r="F309" s="237" t="s">
        <v>1003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199</v>
      </c>
      <c r="AU309" s="243" t="s">
        <v>81</v>
      </c>
      <c r="AV309" s="13" t="s">
        <v>79</v>
      </c>
      <c r="AW309" s="13" t="s">
        <v>33</v>
      </c>
      <c r="AX309" s="13" t="s">
        <v>72</v>
      </c>
      <c r="AY309" s="243" t="s">
        <v>187</v>
      </c>
    </row>
    <row r="310" s="14" customFormat="1">
      <c r="A310" s="14"/>
      <c r="B310" s="244"/>
      <c r="C310" s="245"/>
      <c r="D310" s="235" t="s">
        <v>199</v>
      </c>
      <c r="E310" s="246" t="s">
        <v>19</v>
      </c>
      <c r="F310" s="247" t="s">
        <v>79</v>
      </c>
      <c r="G310" s="245"/>
      <c r="H310" s="248">
        <v>1</v>
      </c>
      <c r="I310" s="249"/>
      <c r="J310" s="245"/>
      <c r="K310" s="245"/>
      <c r="L310" s="250"/>
      <c r="M310" s="251"/>
      <c r="N310" s="252"/>
      <c r="O310" s="252"/>
      <c r="P310" s="252"/>
      <c r="Q310" s="252"/>
      <c r="R310" s="252"/>
      <c r="S310" s="252"/>
      <c r="T310" s="25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4" t="s">
        <v>199</v>
      </c>
      <c r="AU310" s="254" t="s">
        <v>81</v>
      </c>
      <c r="AV310" s="14" t="s">
        <v>81</v>
      </c>
      <c r="AW310" s="14" t="s">
        <v>33</v>
      </c>
      <c r="AX310" s="14" t="s">
        <v>72</v>
      </c>
      <c r="AY310" s="254" t="s">
        <v>187</v>
      </c>
    </row>
    <row r="311" s="13" customFormat="1">
      <c r="A311" s="13"/>
      <c r="B311" s="233"/>
      <c r="C311" s="234"/>
      <c r="D311" s="235" t="s">
        <v>199</v>
      </c>
      <c r="E311" s="236" t="s">
        <v>19</v>
      </c>
      <c r="F311" s="237" t="s">
        <v>1573</v>
      </c>
      <c r="G311" s="234"/>
      <c r="H311" s="236" t="s">
        <v>19</v>
      </c>
      <c r="I311" s="238"/>
      <c r="J311" s="234"/>
      <c r="K311" s="234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199</v>
      </c>
      <c r="AU311" s="243" t="s">
        <v>81</v>
      </c>
      <c r="AV311" s="13" t="s">
        <v>79</v>
      </c>
      <c r="AW311" s="13" t="s">
        <v>33</v>
      </c>
      <c r="AX311" s="13" t="s">
        <v>72</v>
      </c>
      <c r="AY311" s="243" t="s">
        <v>187</v>
      </c>
    </row>
    <row r="312" s="13" customFormat="1">
      <c r="A312" s="13"/>
      <c r="B312" s="233"/>
      <c r="C312" s="234"/>
      <c r="D312" s="235" t="s">
        <v>199</v>
      </c>
      <c r="E312" s="236" t="s">
        <v>19</v>
      </c>
      <c r="F312" s="237" t="s">
        <v>569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199</v>
      </c>
      <c r="AU312" s="243" t="s">
        <v>81</v>
      </c>
      <c r="AV312" s="13" t="s">
        <v>79</v>
      </c>
      <c r="AW312" s="13" t="s">
        <v>33</v>
      </c>
      <c r="AX312" s="13" t="s">
        <v>72</v>
      </c>
      <c r="AY312" s="243" t="s">
        <v>187</v>
      </c>
    </row>
    <row r="313" s="13" customFormat="1">
      <c r="A313" s="13"/>
      <c r="B313" s="233"/>
      <c r="C313" s="234"/>
      <c r="D313" s="235" t="s">
        <v>199</v>
      </c>
      <c r="E313" s="236" t="s">
        <v>19</v>
      </c>
      <c r="F313" s="237" t="s">
        <v>1002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199</v>
      </c>
      <c r="AU313" s="243" t="s">
        <v>81</v>
      </c>
      <c r="AV313" s="13" t="s">
        <v>79</v>
      </c>
      <c r="AW313" s="13" t="s">
        <v>33</v>
      </c>
      <c r="AX313" s="13" t="s">
        <v>72</v>
      </c>
      <c r="AY313" s="243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1003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4" customFormat="1">
      <c r="A315" s="14"/>
      <c r="B315" s="244"/>
      <c r="C315" s="245"/>
      <c r="D315" s="235" t="s">
        <v>199</v>
      </c>
      <c r="E315" s="246" t="s">
        <v>19</v>
      </c>
      <c r="F315" s="247" t="s">
        <v>79</v>
      </c>
      <c r="G315" s="245"/>
      <c r="H315" s="248">
        <v>1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199</v>
      </c>
      <c r="AU315" s="254" t="s">
        <v>81</v>
      </c>
      <c r="AV315" s="14" t="s">
        <v>81</v>
      </c>
      <c r="AW315" s="14" t="s">
        <v>33</v>
      </c>
      <c r="AX315" s="14" t="s">
        <v>72</v>
      </c>
      <c r="AY315" s="254" t="s">
        <v>187</v>
      </c>
    </row>
    <row r="316" s="13" customFormat="1">
      <c r="A316" s="13"/>
      <c r="B316" s="233"/>
      <c r="C316" s="234"/>
      <c r="D316" s="235" t="s">
        <v>199</v>
      </c>
      <c r="E316" s="236" t="s">
        <v>19</v>
      </c>
      <c r="F316" s="237" t="s">
        <v>1574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199</v>
      </c>
      <c r="AU316" s="243" t="s">
        <v>81</v>
      </c>
      <c r="AV316" s="13" t="s">
        <v>79</v>
      </c>
      <c r="AW316" s="13" t="s">
        <v>33</v>
      </c>
      <c r="AX316" s="13" t="s">
        <v>72</v>
      </c>
      <c r="AY316" s="243" t="s">
        <v>187</v>
      </c>
    </row>
    <row r="317" s="13" customFormat="1">
      <c r="A317" s="13"/>
      <c r="B317" s="233"/>
      <c r="C317" s="234"/>
      <c r="D317" s="235" t="s">
        <v>199</v>
      </c>
      <c r="E317" s="236" t="s">
        <v>19</v>
      </c>
      <c r="F317" s="237" t="s">
        <v>1543</v>
      </c>
      <c r="G317" s="234"/>
      <c r="H317" s="236" t="s">
        <v>19</v>
      </c>
      <c r="I317" s="238"/>
      <c r="J317" s="234"/>
      <c r="K317" s="234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199</v>
      </c>
      <c r="AU317" s="243" t="s">
        <v>81</v>
      </c>
      <c r="AV317" s="13" t="s">
        <v>79</v>
      </c>
      <c r="AW317" s="13" t="s">
        <v>33</v>
      </c>
      <c r="AX317" s="13" t="s">
        <v>72</v>
      </c>
      <c r="AY317" s="243" t="s">
        <v>187</v>
      </c>
    </row>
    <row r="318" s="13" customFormat="1">
      <c r="A318" s="13"/>
      <c r="B318" s="233"/>
      <c r="C318" s="234"/>
      <c r="D318" s="235" t="s">
        <v>199</v>
      </c>
      <c r="E318" s="236" t="s">
        <v>19</v>
      </c>
      <c r="F318" s="237" t="s">
        <v>1002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199</v>
      </c>
      <c r="AU318" s="243" t="s">
        <v>81</v>
      </c>
      <c r="AV318" s="13" t="s">
        <v>79</v>
      </c>
      <c r="AW318" s="13" t="s">
        <v>33</v>
      </c>
      <c r="AX318" s="13" t="s">
        <v>72</v>
      </c>
      <c r="AY318" s="243" t="s">
        <v>187</v>
      </c>
    </row>
    <row r="319" s="13" customFormat="1">
      <c r="A319" s="13"/>
      <c r="B319" s="233"/>
      <c r="C319" s="234"/>
      <c r="D319" s="235" t="s">
        <v>199</v>
      </c>
      <c r="E319" s="236" t="s">
        <v>19</v>
      </c>
      <c r="F319" s="237" t="s">
        <v>1003</v>
      </c>
      <c r="G319" s="234"/>
      <c r="H319" s="236" t="s">
        <v>19</v>
      </c>
      <c r="I319" s="238"/>
      <c r="J319" s="234"/>
      <c r="K319" s="234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199</v>
      </c>
      <c r="AU319" s="243" t="s">
        <v>81</v>
      </c>
      <c r="AV319" s="13" t="s">
        <v>79</v>
      </c>
      <c r="AW319" s="13" t="s">
        <v>33</v>
      </c>
      <c r="AX319" s="13" t="s">
        <v>72</v>
      </c>
      <c r="AY319" s="243" t="s">
        <v>187</v>
      </c>
    </row>
    <row r="320" s="14" customFormat="1">
      <c r="A320" s="14"/>
      <c r="B320" s="244"/>
      <c r="C320" s="245"/>
      <c r="D320" s="235" t="s">
        <v>199</v>
      </c>
      <c r="E320" s="246" t="s">
        <v>19</v>
      </c>
      <c r="F320" s="247" t="s">
        <v>79</v>
      </c>
      <c r="G320" s="245"/>
      <c r="H320" s="248">
        <v>1</v>
      </c>
      <c r="I320" s="249"/>
      <c r="J320" s="245"/>
      <c r="K320" s="245"/>
      <c r="L320" s="250"/>
      <c r="M320" s="251"/>
      <c r="N320" s="252"/>
      <c r="O320" s="252"/>
      <c r="P320" s="252"/>
      <c r="Q320" s="252"/>
      <c r="R320" s="252"/>
      <c r="S320" s="252"/>
      <c r="T320" s="25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4" t="s">
        <v>199</v>
      </c>
      <c r="AU320" s="254" t="s">
        <v>81</v>
      </c>
      <c r="AV320" s="14" t="s">
        <v>81</v>
      </c>
      <c r="AW320" s="14" t="s">
        <v>33</v>
      </c>
      <c r="AX320" s="14" t="s">
        <v>72</v>
      </c>
      <c r="AY320" s="254" t="s">
        <v>187</v>
      </c>
    </row>
    <row r="321" s="15" customFormat="1">
      <c r="A321" s="15"/>
      <c r="B321" s="255"/>
      <c r="C321" s="256"/>
      <c r="D321" s="235" t="s">
        <v>199</v>
      </c>
      <c r="E321" s="257" t="s">
        <v>19</v>
      </c>
      <c r="F321" s="258" t="s">
        <v>210</v>
      </c>
      <c r="G321" s="256"/>
      <c r="H321" s="259">
        <v>3</v>
      </c>
      <c r="I321" s="260"/>
      <c r="J321" s="256"/>
      <c r="K321" s="256"/>
      <c r="L321" s="261"/>
      <c r="M321" s="262"/>
      <c r="N321" s="263"/>
      <c r="O321" s="263"/>
      <c r="P321" s="263"/>
      <c r="Q321" s="263"/>
      <c r="R321" s="263"/>
      <c r="S321" s="263"/>
      <c r="T321" s="264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5" t="s">
        <v>199</v>
      </c>
      <c r="AU321" s="265" t="s">
        <v>81</v>
      </c>
      <c r="AV321" s="15" t="s">
        <v>195</v>
      </c>
      <c r="AW321" s="15" t="s">
        <v>33</v>
      </c>
      <c r="AX321" s="15" t="s">
        <v>79</v>
      </c>
      <c r="AY321" s="265" t="s">
        <v>187</v>
      </c>
    </row>
    <row r="322" s="2" customFormat="1" ht="24.15" customHeight="1">
      <c r="A322" s="41"/>
      <c r="B322" s="42"/>
      <c r="C322" s="215" t="s">
        <v>747</v>
      </c>
      <c r="D322" s="215" t="s">
        <v>190</v>
      </c>
      <c r="E322" s="216" t="s">
        <v>1431</v>
      </c>
      <c r="F322" s="217" t="s">
        <v>1432</v>
      </c>
      <c r="G322" s="218" t="s">
        <v>233</v>
      </c>
      <c r="H322" s="219">
        <v>0.11700000000000001</v>
      </c>
      <c r="I322" s="220"/>
      <c r="J322" s="221">
        <f>ROUND(I322*H322,2)</f>
        <v>0</v>
      </c>
      <c r="K322" s="217" t="s">
        <v>194</v>
      </c>
      <c r="L322" s="47"/>
      <c r="M322" s="222" t="s">
        <v>19</v>
      </c>
      <c r="N322" s="223" t="s">
        <v>43</v>
      </c>
      <c r="O322" s="87"/>
      <c r="P322" s="224">
        <f>O322*H322</f>
        <v>0</v>
      </c>
      <c r="Q322" s="224">
        <v>0</v>
      </c>
      <c r="R322" s="224">
        <f>Q322*H322</f>
        <v>0</v>
      </c>
      <c r="S322" s="224">
        <v>0</v>
      </c>
      <c r="T322" s="225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6" t="s">
        <v>265</v>
      </c>
      <c r="AT322" s="226" t="s">
        <v>190</v>
      </c>
      <c r="AU322" s="226" t="s">
        <v>81</v>
      </c>
      <c r="AY322" s="20" t="s">
        <v>187</v>
      </c>
      <c r="BE322" s="227">
        <f>IF(N322="základní",J322,0)</f>
        <v>0</v>
      </c>
      <c r="BF322" s="227">
        <f>IF(N322="snížená",J322,0)</f>
        <v>0</v>
      </c>
      <c r="BG322" s="227">
        <f>IF(N322="zákl. přenesená",J322,0)</f>
        <v>0</v>
      </c>
      <c r="BH322" s="227">
        <f>IF(N322="sníž. přenesená",J322,0)</f>
        <v>0</v>
      </c>
      <c r="BI322" s="227">
        <f>IF(N322="nulová",J322,0)</f>
        <v>0</v>
      </c>
      <c r="BJ322" s="20" t="s">
        <v>79</v>
      </c>
      <c r="BK322" s="227">
        <f>ROUND(I322*H322,2)</f>
        <v>0</v>
      </c>
      <c r="BL322" s="20" t="s">
        <v>265</v>
      </c>
      <c r="BM322" s="226" t="s">
        <v>1576</v>
      </c>
    </row>
    <row r="323" s="2" customFormat="1">
      <c r="A323" s="41"/>
      <c r="B323" s="42"/>
      <c r="C323" s="43"/>
      <c r="D323" s="228" t="s">
        <v>197</v>
      </c>
      <c r="E323" s="43"/>
      <c r="F323" s="229" t="s">
        <v>1434</v>
      </c>
      <c r="G323" s="43"/>
      <c r="H323" s="43"/>
      <c r="I323" s="230"/>
      <c r="J323" s="43"/>
      <c r="K323" s="43"/>
      <c r="L323" s="47"/>
      <c r="M323" s="231"/>
      <c r="N323" s="232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197</v>
      </c>
      <c r="AU323" s="20" t="s">
        <v>81</v>
      </c>
    </row>
    <row r="324" s="12" customFormat="1" ht="22.8" customHeight="1">
      <c r="A324" s="12"/>
      <c r="B324" s="199"/>
      <c r="C324" s="200"/>
      <c r="D324" s="201" t="s">
        <v>71</v>
      </c>
      <c r="E324" s="213" t="s">
        <v>847</v>
      </c>
      <c r="F324" s="213" t="s">
        <v>848</v>
      </c>
      <c r="G324" s="200"/>
      <c r="H324" s="200"/>
      <c r="I324" s="203"/>
      <c r="J324" s="214">
        <f>BK324</f>
        <v>0</v>
      </c>
      <c r="K324" s="200"/>
      <c r="L324" s="205"/>
      <c r="M324" s="206"/>
      <c r="N324" s="207"/>
      <c r="O324" s="207"/>
      <c r="P324" s="208">
        <f>SUM(P325:P589)</f>
        <v>0</v>
      </c>
      <c r="Q324" s="207"/>
      <c r="R324" s="208">
        <f>SUM(R325:R589)</f>
        <v>0.05233576165</v>
      </c>
      <c r="S324" s="207"/>
      <c r="T324" s="209">
        <f>SUM(T325:T589)</f>
        <v>0.00152355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10" t="s">
        <v>81</v>
      </c>
      <c r="AT324" s="211" t="s">
        <v>71</v>
      </c>
      <c r="AU324" s="211" t="s">
        <v>79</v>
      </c>
      <c r="AY324" s="210" t="s">
        <v>187</v>
      </c>
      <c r="BK324" s="212">
        <f>SUM(BK325:BK589)</f>
        <v>0</v>
      </c>
    </row>
    <row r="325" s="2" customFormat="1" ht="16.5" customHeight="1">
      <c r="A325" s="41"/>
      <c r="B325" s="42"/>
      <c r="C325" s="215" t="s">
        <v>751</v>
      </c>
      <c r="D325" s="215" t="s">
        <v>190</v>
      </c>
      <c r="E325" s="216" t="s">
        <v>850</v>
      </c>
      <c r="F325" s="217" t="s">
        <v>851</v>
      </c>
      <c r="G325" s="218" t="s">
        <v>193</v>
      </c>
      <c r="H325" s="219">
        <v>38.215000000000003</v>
      </c>
      <c r="I325" s="220"/>
      <c r="J325" s="221">
        <f>ROUND(I325*H325,2)</f>
        <v>0</v>
      </c>
      <c r="K325" s="217" t="s">
        <v>194</v>
      </c>
      <c r="L325" s="47"/>
      <c r="M325" s="222" t="s">
        <v>19</v>
      </c>
      <c r="N325" s="223" t="s">
        <v>43</v>
      </c>
      <c r="O325" s="87"/>
      <c r="P325" s="224">
        <f>O325*H325</f>
        <v>0</v>
      </c>
      <c r="Q325" s="224">
        <v>0</v>
      </c>
      <c r="R325" s="224">
        <f>Q325*H325</f>
        <v>0</v>
      </c>
      <c r="S325" s="224">
        <v>3.0000000000000001E-05</v>
      </c>
      <c r="T325" s="225">
        <f>S325*H325</f>
        <v>0.00114645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6" t="s">
        <v>265</v>
      </c>
      <c r="AT325" s="226" t="s">
        <v>190</v>
      </c>
      <c r="AU325" s="226" t="s">
        <v>81</v>
      </c>
      <c r="AY325" s="20" t="s">
        <v>187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20" t="s">
        <v>79</v>
      </c>
      <c r="BK325" s="227">
        <f>ROUND(I325*H325,2)</f>
        <v>0</v>
      </c>
      <c r="BL325" s="20" t="s">
        <v>265</v>
      </c>
      <c r="BM325" s="226" t="s">
        <v>1577</v>
      </c>
    </row>
    <row r="326" s="2" customFormat="1">
      <c r="A326" s="41"/>
      <c r="B326" s="42"/>
      <c r="C326" s="43"/>
      <c r="D326" s="228" t="s">
        <v>197</v>
      </c>
      <c r="E326" s="43"/>
      <c r="F326" s="229" t="s">
        <v>853</v>
      </c>
      <c r="G326" s="43"/>
      <c r="H326" s="43"/>
      <c r="I326" s="230"/>
      <c r="J326" s="43"/>
      <c r="K326" s="43"/>
      <c r="L326" s="47"/>
      <c r="M326" s="231"/>
      <c r="N326" s="232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197</v>
      </c>
      <c r="AU326" s="20" t="s">
        <v>81</v>
      </c>
    </row>
    <row r="327" s="13" customFormat="1">
      <c r="A327" s="13"/>
      <c r="B327" s="233"/>
      <c r="C327" s="234"/>
      <c r="D327" s="235" t="s">
        <v>199</v>
      </c>
      <c r="E327" s="236" t="s">
        <v>19</v>
      </c>
      <c r="F327" s="237" t="s">
        <v>1578</v>
      </c>
      <c r="G327" s="234"/>
      <c r="H327" s="236" t="s">
        <v>19</v>
      </c>
      <c r="I327" s="238"/>
      <c r="J327" s="234"/>
      <c r="K327" s="234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199</v>
      </c>
      <c r="AU327" s="243" t="s">
        <v>81</v>
      </c>
      <c r="AV327" s="13" t="s">
        <v>79</v>
      </c>
      <c r="AW327" s="13" t="s">
        <v>33</v>
      </c>
      <c r="AX327" s="13" t="s">
        <v>72</v>
      </c>
      <c r="AY327" s="243" t="s">
        <v>187</v>
      </c>
    </row>
    <row r="328" s="13" customFormat="1">
      <c r="A328" s="13"/>
      <c r="B328" s="233"/>
      <c r="C328" s="234"/>
      <c r="D328" s="235" t="s">
        <v>199</v>
      </c>
      <c r="E328" s="236" t="s">
        <v>19</v>
      </c>
      <c r="F328" s="237" t="s">
        <v>567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199</v>
      </c>
      <c r="AU328" s="243" t="s">
        <v>81</v>
      </c>
      <c r="AV328" s="13" t="s">
        <v>79</v>
      </c>
      <c r="AW328" s="13" t="s">
        <v>33</v>
      </c>
      <c r="AX328" s="13" t="s">
        <v>72</v>
      </c>
      <c r="AY328" s="243" t="s">
        <v>187</v>
      </c>
    </row>
    <row r="329" s="13" customFormat="1">
      <c r="A329" s="13"/>
      <c r="B329" s="233"/>
      <c r="C329" s="234"/>
      <c r="D329" s="235" t="s">
        <v>199</v>
      </c>
      <c r="E329" s="236" t="s">
        <v>19</v>
      </c>
      <c r="F329" s="237" t="s">
        <v>855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199</v>
      </c>
      <c r="AU329" s="243" t="s">
        <v>81</v>
      </c>
      <c r="AV329" s="13" t="s">
        <v>79</v>
      </c>
      <c r="AW329" s="13" t="s">
        <v>33</v>
      </c>
      <c r="AX329" s="13" t="s">
        <v>72</v>
      </c>
      <c r="AY329" s="243" t="s">
        <v>187</v>
      </c>
    </row>
    <row r="330" s="13" customFormat="1">
      <c r="A330" s="13"/>
      <c r="B330" s="233"/>
      <c r="C330" s="234"/>
      <c r="D330" s="235" t="s">
        <v>199</v>
      </c>
      <c r="E330" s="236" t="s">
        <v>19</v>
      </c>
      <c r="F330" s="237" t="s">
        <v>856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199</v>
      </c>
      <c r="AU330" s="243" t="s">
        <v>81</v>
      </c>
      <c r="AV330" s="13" t="s">
        <v>79</v>
      </c>
      <c r="AW330" s="13" t="s">
        <v>33</v>
      </c>
      <c r="AX330" s="13" t="s">
        <v>72</v>
      </c>
      <c r="AY330" s="243" t="s">
        <v>187</v>
      </c>
    </row>
    <row r="331" s="14" customFormat="1">
      <c r="A331" s="14"/>
      <c r="B331" s="244"/>
      <c r="C331" s="245"/>
      <c r="D331" s="235" t="s">
        <v>199</v>
      </c>
      <c r="E331" s="246" t="s">
        <v>19</v>
      </c>
      <c r="F331" s="247" t="s">
        <v>1097</v>
      </c>
      <c r="G331" s="245"/>
      <c r="H331" s="248">
        <v>6.9749999999999996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199</v>
      </c>
      <c r="AU331" s="254" t="s">
        <v>81</v>
      </c>
      <c r="AV331" s="14" t="s">
        <v>81</v>
      </c>
      <c r="AW331" s="14" t="s">
        <v>33</v>
      </c>
      <c r="AX331" s="14" t="s">
        <v>72</v>
      </c>
      <c r="AY331" s="254" t="s">
        <v>187</v>
      </c>
    </row>
    <row r="332" s="13" customFormat="1">
      <c r="A332" s="13"/>
      <c r="B332" s="233"/>
      <c r="C332" s="234"/>
      <c r="D332" s="235" t="s">
        <v>199</v>
      </c>
      <c r="E332" s="236" t="s">
        <v>19</v>
      </c>
      <c r="F332" s="237" t="s">
        <v>1579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199</v>
      </c>
      <c r="AU332" s="243" t="s">
        <v>81</v>
      </c>
      <c r="AV332" s="13" t="s">
        <v>79</v>
      </c>
      <c r="AW332" s="13" t="s">
        <v>33</v>
      </c>
      <c r="AX332" s="13" t="s">
        <v>72</v>
      </c>
      <c r="AY332" s="243" t="s">
        <v>187</v>
      </c>
    </row>
    <row r="333" s="13" customFormat="1">
      <c r="A333" s="13"/>
      <c r="B333" s="233"/>
      <c r="C333" s="234"/>
      <c r="D333" s="235" t="s">
        <v>199</v>
      </c>
      <c r="E333" s="236" t="s">
        <v>19</v>
      </c>
      <c r="F333" s="237" t="s">
        <v>567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199</v>
      </c>
      <c r="AU333" s="243" t="s">
        <v>81</v>
      </c>
      <c r="AV333" s="13" t="s">
        <v>79</v>
      </c>
      <c r="AW333" s="13" t="s">
        <v>33</v>
      </c>
      <c r="AX333" s="13" t="s">
        <v>72</v>
      </c>
      <c r="AY333" s="243" t="s">
        <v>187</v>
      </c>
    </row>
    <row r="334" s="13" customFormat="1">
      <c r="A334" s="13"/>
      <c r="B334" s="233"/>
      <c r="C334" s="234"/>
      <c r="D334" s="235" t="s">
        <v>199</v>
      </c>
      <c r="E334" s="236" t="s">
        <v>19</v>
      </c>
      <c r="F334" s="237" t="s">
        <v>855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199</v>
      </c>
      <c r="AU334" s="243" t="s">
        <v>81</v>
      </c>
      <c r="AV334" s="13" t="s">
        <v>79</v>
      </c>
      <c r="AW334" s="13" t="s">
        <v>33</v>
      </c>
      <c r="AX334" s="13" t="s">
        <v>72</v>
      </c>
      <c r="AY334" s="243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856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4" customFormat="1">
      <c r="A336" s="14"/>
      <c r="B336" s="244"/>
      <c r="C336" s="245"/>
      <c r="D336" s="235" t="s">
        <v>199</v>
      </c>
      <c r="E336" s="246" t="s">
        <v>19</v>
      </c>
      <c r="F336" s="247" t="s">
        <v>606</v>
      </c>
      <c r="G336" s="245"/>
      <c r="H336" s="248">
        <v>9.0739999999999998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199</v>
      </c>
      <c r="AU336" s="254" t="s">
        <v>81</v>
      </c>
      <c r="AV336" s="14" t="s">
        <v>81</v>
      </c>
      <c r="AW336" s="14" t="s">
        <v>33</v>
      </c>
      <c r="AX336" s="14" t="s">
        <v>72</v>
      </c>
      <c r="AY336" s="254" t="s">
        <v>187</v>
      </c>
    </row>
    <row r="337" s="13" customFormat="1">
      <c r="A337" s="13"/>
      <c r="B337" s="233"/>
      <c r="C337" s="234"/>
      <c r="D337" s="235" t="s">
        <v>199</v>
      </c>
      <c r="E337" s="236" t="s">
        <v>19</v>
      </c>
      <c r="F337" s="237" t="s">
        <v>1580</v>
      </c>
      <c r="G337" s="234"/>
      <c r="H337" s="236" t="s">
        <v>19</v>
      </c>
      <c r="I337" s="238"/>
      <c r="J337" s="234"/>
      <c r="K337" s="234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199</v>
      </c>
      <c r="AU337" s="243" t="s">
        <v>81</v>
      </c>
      <c r="AV337" s="13" t="s">
        <v>79</v>
      </c>
      <c r="AW337" s="13" t="s">
        <v>33</v>
      </c>
      <c r="AX337" s="13" t="s">
        <v>72</v>
      </c>
      <c r="AY337" s="243" t="s">
        <v>187</v>
      </c>
    </row>
    <row r="338" s="13" customFormat="1">
      <c r="A338" s="13"/>
      <c r="B338" s="233"/>
      <c r="C338" s="234"/>
      <c r="D338" s="235" t="s">
        <v>199</v>
      </c>
      <c r="E338" s="236" t="s">
        <v>19</v>
      </c>
      <c r="F338" s="237" t="s">
        <v>569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199</v>
      </c>
      <c r="AU338" s="243" t="s">
        <v>81</v>
      </c>
      <c r="AV338" s="13" t="s">
        <v>79</v>
      </c>
      <c r="AW338" s="13" t="s">
        <v>33</v>
      </c>
      <c r="AX338" s="13" t="s">
        <v>72</v>
      </c>
      <c r="AY338" s="243" t="s">
        <v>187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855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3" customFormat="1">
      <c r="A340" s="13"/>
      <c r="B340" s="233"/>
      <c r="C340" s="234"/>
      <c r="D340" s="235" t="s">
        <v>199</v>
      </c>
      <c r="E340" s="236" t="s">
        <v>19</v>
      </c>
      <c r="F340" s="237" t="s">
        <v>856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199</v>
      </c>
      <c r="AU340" s="243" t="s">
        <v>81</v>
      </c>
      <c r="AV340" s="13" t="s">
        <v>79</v>
      </c>
      <c r="AW340" s="13" t="s">
        <v>33</v>
      </c>
      <c r="AX340" s="13" t="s">
        <v>72</v>
      </c>
      <c r="AY340" s="243" t="s">
        <v>187</v>
      </c>
    </row>
    <row r="341" s="14" customFormat="1">
      <c r="A341" s="14"/>
      <c r="B341" s="244"/>
      <c r="C341" s="245"/>
      <c r="D341" s="235" t="s">
        <v>199</v>
      </c>
      <c r="E341" s="246" t="s">
        <v>19</v>
      </c>
      <c r="F341" s="247" t="s">
        <v>950</v>
      </c>
      <c r="G341" s="245"/>
      <c r="H341" s="248">
        <v>1.7250000000000001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199</v>
      </c>
      <c r="AU341" s="254" t="s">
        <v>81</v>
      </c>
      <c r="AV341" s="14" t="s">
        <v>81</v>
      </c>
      <c r="AW341" s="14" t="s">
        <v>33</v>
      </c>
      <c r="AX341" s="14" t="s">
        <v>72</v>
      </c>
      <c r="AY341" s="254" t="s">
        <v>187</v>
      </c>
    </row>
    <row r="342" s="13" customFormat="1">
      <c r="A342" s="13"/>
      <c r="B342" s="233"/>
      <c r="C342" s="234"/>
      <c r="D342" s="235" t="s">
        <v>199</v>
      </c>
      <c r="E342" s="236" t="s">
        <v>19</v>
      </c>
      <c r="F342" s="237" t="s">
        <v>1581</v>
      </c>
      <c r="G342" s="234"/>
      <c r="H342" s="236" t="s">
        <v>19</v>
      </c>
      <c r="I342" s="238"/>
      <c r="J342" s="234"/>
      <c r="K342" s="234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199</v>
      </c>
      <c r="AU342" s="243" t="s">
        <v>81</v>
      </c>
      <c r="AV342" s="13" t="s">
        <v>79</v>
      </c>
      <c r="AW342" s="13" t="s">
        <v>33</v>
      </c>
      <c r="AX342" s="13" t="s">
        <v>72</v>
      </c>
      <c r="AY342" s="243" t="s">
        <v>187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571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3" customFormat="1">
      <c r="A344" s="13"/>
      <c r="B344" s="233"/>
      <c r="C344" s="234"/>
      <c r="D344" s="235" t="s">
        <v>199</v>
      </c>
      <c r="E344" s="236" t="s">
        <v>19</v>
      </c>
      <c r="F344" s="237" t="s">
        <v>855</v>
      </c>
      <c r="G344" s="234"/>
      <c r="H344" s="236" t="s">
        <v>19</v>
      </c>
      <c r="I344" s="238"/>
      <c r="J344" s="234"/>
      <c r="K344" s="234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199</v>
      </c>
      <c r="AU344" s="243" t="s">
        <v>81</v>
      </c>
      <c r="AV344" s="13" t="s">
        <v>79</v>
      </c>
      <c r="AW344" s="13" t="s">
        <v>33</v>
      </c>
      <c r="AX344" s="13" t="s">
        <v>72</v>
      </c>
      <c r="AY344" s="243" t="s">
        <v>187</v>
      </c>
    </row>
    <row r="345" s="13" customFormat="1">
      <c r="A345" s="13"/>
      <c r="B345" s="233"/>
      <c r="C345" s="234"/>
      <c r="D345" s="235" t="s">
        <v>199</v>
      </c>
      <c r="E345" s="236" t="s">
        <v>19</v>
      </c>
      <c r="F345" s="237" t="s">
        <v>856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199</v>
      </c>
      <c r="AU345" s="243" t="s">
        <v>81</v>
      </c>
      <c r="AV345" s="13" t="s">
        <v>79</v>
      </c>
      <c r="AW345" s="13" t="s">
        <v>33</v>
      </c>
      <c r="AX345" s="13" t="s">
        <v>72</v>
      </c>
      <c r="AY345" s="243" t="s">
        <v>187</v>
      </c>
    </row>
    <row r="346" s="14" customFormat="1">
      <c r="A346" s="14"/>
      <c r="B346" s="244"/>
      <c r="C346" s="245"/>
      <c r="D346" s="235" t="s">
        <v>199</v>
      </c>
      <c r="E346" s="246" t="s">
        <v>19</v>
      </c>
      <c r="F346" s="247" t="s">
        <v>1135</v>
      </c>
      <c r="G346" s="245"/>
      <c r="H346" s="248">
        <v>8.9700000000000006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199</v>
      </c>
      <c r="AU346" s="254" t="s">
        <v>81</v>
      </c>
      <c r="AV346" s="14" t="s">
        <v>81</v>
      </c>
      <c r="AW346" s="14" t="s">
        <v>33</v>
      </c>
      <c r="AX346" s="14" t="s">
        <v>72</v>
      </c>
      <c r="AY346" s="254" t="s">
        <v>187</v>
      </c>
    </row>
    <row r="347" s="13" customFormat="1">
      <c r="A347" s="13"/>
      <c r="B347" s="233"/>
      <c r="C347" s="234"/>
      <c r="D347" s="235" t="s">
        <v>199</v>
      </c>
      <c r="E347" s="236" t="s">
        <v>19</v>
      </c>
      <c r="F347" s="237" t="s">
        <v>1582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199</v>
      </c>
      <c r="AU347" s="243" t="s">
        <v>81</v>
      </c>
      <c r="AV347" s="13" t="s">
        <v>79</v>
      </c>
      <c r="AW347" s="13" t="s">
        <v>33</v>
      </c>
      <c r="AX347" s="13" t="s">
        <v>72</v>
      </c>
      <c r="AY347" s="243" t="s">
        <v>187</v>
      </c>
    </row>
    <row r="348" s="13" customFormat="1">
      <c r="A348" s="13"/>
      <c r="B348" s="233"/>
      <c r="C348" s="234"/>
      <c r="D348" s="235" t="s">
        <v>199</v>
      </c>
      <c r="E348" s="236" t="s">
        <v>19</v>
      </c>
      <c r="F348" s="237" t="s">
        <v>571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199</v>
      </c>
      <c r="AU348" s="243" t="s">
        <v>81</v>
      </c>
      <c r="AV348" s="13" t="s">
        <v>79</v>
      </c>
      <c r="AW348" s="13" t="s">
        <v>33</v>
      </c>
      <c r="AX348" s="13" t="s">
        <v>72</v>
      </c>
      <c r="AY348" s="243" t="s">
        <v>187</v>
      </c>
    </row>
    <row r="349" s="13" customFormat="1">
      <c r="A349" s="13"/>
      <c r="B349" s="233"/>
      <c r="C349" s="234"/>
      <c r="D349" s="235" t="s">
        <v>199</v>
      </c>
      <c r="E349" s="236" t="s">
        <v>19</v>
      </c>
      <c r="F349" s="237" t="s">
        <v>855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199</v>
      </c>
      <c r="AU349" s="243" t="s">
        <v>81</v>
      </c>
      <c r="AV349" s="13" t="s">
        <v>79</v>
      </c>
      <c r="AW349" s="13" t="s">
        <v>33</v>
      </c>
      <c r="AX349" s="13" t="s">
        <v>72</v>
      </c>
      <c r="AY349" s="243" t="s">
        <v>187</v>
      </c>
    </row>
    <row r="350" s="13" customFormat="1">
      <c r="A350" s="13"/>
      <c r="B350" s="233"/>
      <c r="C350" s="234"/>
      <c r="D350" s="235" t="s">
        <v>199</v>
      </c>
      <c r="E350" s="236" t="s">
        <v>19</v>
      </c>
      <c r="F350" s="237" t="s">
        <v>856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199</v>
      </c>
      <c r="AU350" s="243" t="s">
        <v>81</v>
      </c>
      <c r="AV350" s="13" t="s">
        <v>79</v>
      </c>
      <c r="AW350" s="13" t="s">
        <v>33</v>
      </c>
      <c r="AX350" s="13" t="s">
        <v>72</v>
      </c>
      <c r="AY350" s="243" t="s">
        <v>187</v>
      </c>
    </row>
    <row r="351" s="14" customFormat="1">
      <c r="A351" s="14"/>
      <c r="B351" s="244"/>
      <c r="C351" s="245"/>
      <c r="D351" s="235" t="s">
        <v>199</v>
      </c>
      <c r="E351" s="246" t="s">
        <v>19</v>
      </c>
      <c r="F351" s="247" t="s">
        <v>1137</v>
      </c>
      <c r="G351" s="245"/>
      <c r="H351" s="248">
        <v>11.471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199</v>
      </c>
      <c r="AU351" s="254" t="s">
        <v>81</v>
      </c>
      <c r="AV351" s="14" t="s">
        <v>81</v>
      </c>
      <c r="AW351" s="14" t="s">
        <v>33</v>
      </c>
      <c r="AX351" s="14" t="s">
        <v>72</v>
      </c>
      <c r="AY351" s="254" t="s">
        <v>187</v>
      </c>
    </row>
    <row r="352" s="15" customFormat="1">
      <c r="A352" s="15"/>
      <c r="B352" s="255"/>
      <c r="C352" s="256"/>
      <c r="D352" s="235" t="s">
        <v>199</v>
      </c>
      <c r="E352" s="257" t="s">
        <v>19</v>
      </c>
      <c r="F352" s="258" t="s">
        <v>210</v>
      </c>
      <c r="G352" s="256"/>
      <c r="H352" s="259">
        <v>38.215000000000003</v>
      </c>
      <c r="I352" s="260"/>
      <c r="J352" s="256"/>
      <c r="K352" s="256"/>
      <c r="L352" s="261"/>
      <c r="M352" s="262"/>
      <c r="N352" s="263"/>
      <c r="O352" s="263"/>
      <c r="P352" s="263"/>
      <c r="Q352" s="263"/>
      <c r="R352" s="263"/>
      <c r="S352" s="263"/>
      <c r="T352" s="264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5" t="s">
        <v>199</v>
      </c>
      <c r="AU352" s="265" t="s">
        <v>81</v>
      </c>
      <c r="AV352" s="15" t="s">
        <v>195</v>
      </c>
      <c r="AW352" s="15" t="s">
        <v>33</v>
      </c>
      <c r="AX352" s="15" t="s">
        <v>79</v>
      </c>
      <c r="AY352" s="265" t="s">
        <v>187</v>
      </c>
    </row>
    <row r="353" s="2" customFormat="1" ht="16.5" customHeight="1">
      <c r="A353" s="41"/>
      <c r="B353" s="42"/>
      <c r="C353" s="269" t="s">
        <v>761</v>
      </c>
      <c r="D353" s="269" t="s">
        <v>648</v>
      </c>
      <c r="E353" s="270" t="s">
        <v>863</v>
      </c>
      <c r="F353" s="271" t="s">
        <v>864</v>
      </c>
      <c r="G353" s="272" t="s">
        <v>193</v>
      </c>
      <c r="H353" s="273">
        <v>42.036999999999999</v>
      </c>
      <c r="I353" s="274"/>
      <c r="J353" s="275">
        <f>ROUND(I353*H353,2)</f>
        <v>0</v>
      </c>
      <c r="K353" s="271" t="s">
        <v>194</v>
      </c>
      <c r="L353" s="276"/>
      <c r="M353" s="277" t="s">
        <v>19</v>
      </c>
      <c r="N353" s="278" t="s">
        <v>43</v>
      </c>
      <c r="O353" s="87"/>
      <c r="P353" s="224">
        <f>O353*H353</f>
        <v>0</v>
      </c>
      <c r="Q353" s="224">
        <v>2.0000000000000002E-05</v>
      </c>
      <c r="R353" s="224">
        <f>Q353*H353</f>
        <v>0.00084074000000000009</v>
      </c>
      <c r="S353" s="224">
        <v>0</v>
      </c>
      <c r="T353" s="225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6" t="s">
        <v>745</v>
      </c>
      <c r="AT353" s="226" t="s">
        <v>648</v>
      </c>
      <c r="AU353" s="226" t="s">
        <v>81</v>
      </c>
      <c r="AY353" s="20" t="s">
        <v>187</v>
      </c>
      <c r="BE353" s="227">
        <f>IF(N353="základní",J353,0)</f>
        <v>0</v>
      </c>
      <c r="BF353" s="227">
        <f>IF(N353="snížená",J353,0)</f>
        <v>0</v>
      </c>
      <c r="BG353" s="227">
        <f>IF(N353="zákl. přenesená",J353,0)</f>
        <v>0</v>
      </c>
      <c r="BH353" s="227">
        <f>IF(N353="sníž. přenesená",J353,0)</f>
        <v>0</v>
      </c>
      <c r="BI353" s="227">
        <f>IF(N353="nulová",J353,0)</f>
        <v>0</v>
      </c>
      <c r="BJ353" s="20" t="s">
        <v>79</v>
      </c>
      <c r="BK353" s="227">
        <f>ROUND(I353*H353,2)</f>
        <v>0</v>
      </c>
      <c r="BL353" s="20" t="s">
        <v>265</v>
      </c>
      <c r="BM353" s="226" t="s">
        <v>1583</v>
      </c>
    </row>
    <row r="354" s="13" customFormat="1">
      <c r="A354" s="13"/>
      <c r="B354" s="233"/>
      <c r="C354" s="234"/>
      <c r="D354" s="235" t="s">
        <v>199</v>
      </c>
      <c r="E354" s="236" t="s">
        <v>19</v>
      </c>
      <c r="F354" s="237" t="s">
        <v>1578</v>
      </c>
      <c r="G354" s="234"/>
      <c r="H354" s="236" t="s">
        <v>19</v>
      </c>
      <c r="I354" s="238"/>
      <c r="J354" s="234"/>
      <c r="K354" s="234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199</v>
      </c>
      <c r="AU354" s="243" t="s">
        <v>81</v>
      </c>
      <c r="AV354" s="13" t="s">
        <v>79</v>
      </c>
      <c r="AW354" s="13" t="s">
        <v>33</v>
      </c>
      <c r="AX354" s="13" t="s">
        <v>72</v>
      </c>
      <c r="AY354" s="243" t="s">
        <v>187</v>
      </c>
    </row>
    <row r="355" s="13" customFormat="1">
      <c r="A355" s="13"/>
      <c r="B355" s="233"/>
      <c r="C355" s="234"/>
      <c r="D355" s="235" t="s">
        <v>199</v>
      </c>
      <c r="E355" s="236" t="s">
        <v>19</v>
      </c>
      <c r="F355" s="237" t="s">
        <v>567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199</v>
      </c>
      <c r="AU355" s="243" t="s">
        <v>81</v>
      </c>
      <c r="AV355" s="13" t="s">
        <v>79</v>
      </c>
      <c r="AW355" s="13" t="s">
        <v>33</v>
      </c>
      <c r="AX355" s="13" t="s">
        <v>72</v>
      </c>
      <c r="AY355" s="243" t="s">
        <v>187</v>
      </c>
    </row>
    <row r="356" s="13" customFormat="1">
      <c r="A356" s="13"/>
      <c r="B356" s="233"/>
      <c r="C356" s="234"/>
      <c r="D356" s="235" t="s">
        <v>199</v>
      </c>
      <c r="E356" s="236" t="s">
        <v>19</v>
      </c>
      <c r="F356" s="237" t="s">
        <v>855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199</v>
      </c>
      <c r="AU356" s="243" t="s">
        <v>81</v>
      </c>
      <c r="AV356" s="13" t="s">
        <v>79</v>
      </c>
      <c r="AW356" s="13" t="s">
        <v>33</v>
      </c>
      <c r="AX356" s="13" t="s">
        <v>72</v>
      </c>
      <c r="AY356" s="243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856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4" customFormat="1">
      <c r="A358" s="14"/>
      <c r="B358" s="244"/>
      <c r="C358" s="245"/>
      <c r="D358" s="235" t="s">
        <v>199</v>
      </c>
      <c r="E358" s="246" t="s">
        <v>19</v>
      </c>
      <c r="F358" s="247" t="s">
        <v>1097</v>
      </c>
      <c r="G358" s="245"/>
      <c r="H358" s="248">
        <v>6.9749999999999996</v>
      </c>
      <c r="I358" s="249"/>
      <c r="J358" s="245"/>
      <c r="K358" s="245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199</v>
      </c>
      <c r="AU358" s="254" t="s">
        <v>81</v>
      </c>
      <c r="AV358" s="14" t="s">
        <v>81</v>
      </c>
      <c r="AW358" s="14" t="s">
        <v>33</v>
      </c>
      <c r="AX358" s="14" t="s">
        <v>72</v>
      </c>
      <c r="AY358" s="254" t="s">
        <v>187</v>
      </c>
    </row>
    <row r="359" s="13" customFormat="1">
      <c r="A359" s="13"/>
      <c r="B359" s="233"/>
      <c r="C359" s="234"/>
      <c r="D359" s="235" t="s">
        <v>199</v>
      </c>
      <c r="E359" s="236" t="s">
        <v>19</v>
      </c>
      <c r="F359" s="237" t="s">
        <v>1579</v>
      </c>
      <c r="G359" s="234"/>
      <c r="H359" s="236" t="s">
        <v>19</v>
      </c>
      <c r="I359" s="238"/>
      <c r="J359" s="234"/>
      <c r="K359" s="234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199</v>
      </c>
      <c r="AU359" s="243" t="s">
        <v>81</v>
      </c>
      <c r="AV359" s="13" t="s">
        <v>79</v>
      </c>
      <c r="AW359" s="13" t="s">
        <v>33</v>
      </c>
      <c r="AX359" s="13" t="s">
        <v>72</v>
      </c>
      <c r="AY359" s="243" t="s">
        <v>187</v>
      </c>
    </row>
    <row r="360" s="13" customFormat="1">
      <c r="A360" s="13"/>
      <c r="B360" s="233"/>
      <c r="C360" s="234"/>
      <c r="D360" s="235" t="s">
        <v>199</v>
      </c>
      <c r="E360" s="236" t="s">
        <v>19</v>
      </c>
      <c r="F360" s="237" t="s">
        <v>567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199</v>
      </c>
      <c r="AU360" s="243" t="s">
        <v>81</v>
      </c>
      <c r="AV360" s="13" t="s">
        <v>79</v>
      </c>
      <c r="AW360" s="13" t="s">
        <v>33</v>
      </c>
      <c r="AX360" s="13" t="s">
        <v>72</v>
      </c>
      <c r="AY360" s="243" t="s">
        <v>187</v>
      </c>
    </row>
    <row r="361" s="13" customFormat="1">
      <c r="A361" s="13"/>
      <c r="B361" s="233"/>
      <c r="C361" s="234"/>
      <c r="D361" s="235" t="s">
        <v>199</v>
      </c>
      <c r="E361" s="236" t="s">
        <v>19</v>
      </c>
      <c r="F361" s="237" t="s">
        <v>855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199</v>
      </c>
      <c r="AU361" s="243" t="s">
        <v>81</v>
      </c>
      <c r="AV361" s="13" t="s">
        <v>79</v>
      </c>
      <c r="AW361" s="13" t="s">
        <v>33</v>
      </c>
      <c r="AX361" s="13" t="s">
        <v>72</v>
      </c>
      <c r="AY361" s="243" t="s">
        <v>187</v>
      </c>
    </row>
    <row r="362" s="13" customFormat="1">
      <c r="A362" s="13"/>
      <c r="B362" s="233"/>
      <c r="C362" s="234"/>
      <c r="D362" s="235" t="s">
        <v>199</v>
      </c>
      <c r="E362" s="236" t="s">
        <v>19</v>
      </c>
      <c r="F362" s="237" t="s">
        <v>856</v>
      </c>
      <c r="G362" s="234"/>
      <c r="H362" s="236" t="s">
        <v>19</v>
      </c>
      <c r="I362" s="238"/>
      <c r="J362" s="234"/>
      <c r="K362" s="234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199</v>
      </c>
      <c r="AU362" s="243" t="s">
        <v>81</v>
      </c>
      <c r="AV362" s="13" t="s">
        <v>79</v>
      </c>
      <c r="AW362" s="13" t="s">
        <v>33</v>
      </c>
      <c r="AX362" s="13" t="s">
        <v>72</v>
      </c>
      <c r="AY362" s="243" t="s">
        <v>187</v>
      </c>
    </row>
    <row r="363" s="14" customFormat="1">
      <c r="A363" s="14"/>
      <c r="B363" s="244"/>
      <c r="C363" s="245"/>
      <c r="D363" s="235" t="s">
        <v>199</v>
      </c>
      <c r="E363" s="246" t="s">
        <v>19</v>
      </c>
      <c r="F363" s="247" t="s">
        <v>606</v>
      </c>
      <c r="G363" s="245"/>
      <c r="H363" s="248">
        <v>9.0739999999999998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199</v>
      </c>
      <c r="AU363" s="254" t="s">
        <v>81</v>
      </c>
      <c r="AV363" s="14" t="s">
        <v>81</v>
      </c>
      <c r="AW363" s="14" t="s">
        <v>33</v>
      </c>
      <c r="AX363" s="14" t="s">
        <v>72</v>
      </c>
      <c r="AY363" s="254" t="s">
        <v>187</v>
      </c>
    </row>
    <row r="364" s="13" customFormat="1">
      <c r="A364" s="13"/>
      <c r="B364" s="233"/>
      <c r="C364" s="234"/>
      <c r="D364" s="235" t="s">
        <v>199</v>
      </c>
      <c r="E364" s="236" t="s">
        <v>19</v>
      </c>
      <c r="F364" s="237" t="s">
        <v>1580</v>
      </c>
      <c r="G364" s="234"/>
      <c r="H364" s="236" t="s">
        <v>19</v>
      </c>
      <c r="I364" s="238"/>
      <c r="J364" s="234"/>
      <c r="K364" s="234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199</v>
      </c>
      <c r="AU364" s="243" t="s">
        <v>81</v>
      </c>
      <c r="AV364" s="13" t="s">
        <v>79</v>
      </c>
      <c r="AW364" s="13" t="s">
        <v>33</v>
      </c>
      <c r="AX364" s="13" t="s">
        <v>72</v>
      </c>
      <c r="AY364" s="243" t="s">
        <v>187</v>
      </c>
    </row>
    <row r="365" s="13" customFormat="1">
      <c r="A365" s="13"/>
      <c r="B365" s="233"/>
      <c r="C365" s="234"/>
      <c r="D365" s="235" t="s">
        <v>199</v>
      </c>
      <c r="E365" s="236" t="s">
        <v>19</v>
      </c>
      <c r="F365" s="237" t="s">
        <v>569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199</v>
      </c>
      <c r="AU365" s="243" t="s">
        <v>81</v>
      </c>
      <c r="AV365" s="13" t="s">
        <v>79</v>
      </c>
      <c r="AW365" s="13" t="s">
        <v>33</v>
      </c>
      <c r="AX365" s="13" t="s">
        <v>72</v>
      </c>
      <c r="AY365" s="243" t="s">
        <v>187</v>
      </c>
    </row>
    <row r="366" s="13" customFormat="1">
      <c r="A366" s="13"/>
      <c r="B366" s="233"/>
      <c r="C366" s="234"/>
      <c r="D366" s="235" t="s">
        <v>199</v>
      </c>
      <c r="E366" s="236" t="s">
        <v>19</v>
      </c>
      <c r="F366" s="237" t="s">
        <v>855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199</v>
      </c>
      <c r="AU366" s="243" t="s">
        <v>81</v>
      </c>
      <c r="AV366" s="13" t="s">
        <v>79</v>
      </c>
      <c r="AW366" s="13" t="s">
        <v>33</v>
      </c>
      <c r="AX366" s="13" t="s">
        <v>72</v>
      </c>
      <c r="AY366" s="243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856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4" customFormat="1">
      <c r="A368" s="14"/>
      <c r="B368" s="244"/>
      <c r="C368" s="245"/>
      <c r="D368" s="235" t="s">
        <v>199</v>
      </c>
      <c r="E368" s="246" t="s">
        <v>19</v>
      </c>
      <c r="F368" s="247" t="s">
        <v>950</v>
      </c>
      <c r="G368" s="245"/>
      <c r="H368" s="248">
        <v>1.7250000000000001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199</v>
      </c>
      <c r="AU368" s="254" t="s">
        <v>81</v>
      </c>
      <c r="AV368" s="14" t="s">
        <v>81</v>
      </c>
      <c r="AW368" s="14" t="s">
        <v>33</v>
      </c>
      <c r="AX368" s="14" t="s">
        <v>72</v>
      </c>
      <c r="AY368" s="254" t="s">
        <v>187</v>
      </c>
    </row>
    <row r="369" s="13" customFormat="1">
      <c r="A369" s="13"/>
      <c r="B369" s="233"/>
      <c r="C369" s="234"/>
      <c r="D369" s="235" t="s">
        <v>199</v>
      </c>
      <c r="E369" s="236" t="s">
        <v>19</v>
      </c>
      <c r="F369" s="237" t="s">
        <v>1581</v>
      </c>
      <c r="G369" s="234"/>
      <c r="H369" s="236" t="s">
        <v>19</v>
      </c>
      <c r="I369" s="238"/>
      <c r="J369" s="234"/>
      <c r="K369" s="234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199</v>
      </c>
      <c r="AU369" s="243" t="s">
        <v>81</v>
      </c>
      <c r="AV369" s="13" t="s">
        <v>79</v>
      </c>
      <c r="AW369" s="13" t="s">
        <v>33</v>
      </c>
      <c r="AX369" s="13" t="s">
        <v>72</v>
      </c>
      <c r="AY369" s="243" t="s">
        <v>187</v>
      </c>
    </row>
    <row r="370" s="13" customFormat="1">
      <c r="A370" s="13"/>
      <c r="B370" s="233"/>
      <c r="C370" s="234"/>
      <c r="D370" s="235" t="s">
        <v>199</v>
      </c>
      <c r="E370" s="236" t="s">
        <v>19</v>
      </c>
      <c r="F370" s="237" t="s">
        <v>571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199</v>
      </c>
      <c r="AU370" s="243" t="s">
        <v>81</v>
      </c>
      <c r="AV370" s="13" t="s">
        <v>79</v>
      </c>
      <c r="AW370" s="13" t="s">
        <v>33</v>
      </c>
      <c r="AX370" s="13" t="s">
        <v>72</v>
      </c>
      <c r="AY370" s="243" t="s">
        <v>187</v>
      </c>
    </row>
    <row r="371" s="13" customFormat="1">
      <c r="A371" s="13"/>
      <c r="B371" s="233"/>
      <c r="C371" s="234"/>
      <c r="D371" s="235" t="s">
        <v>199</v>
      </c>
      <c r="E371" s="236" t="s">
        <v>19</v>
      </c>
      <c r="F371" s="237" t="s">
        <v>855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199</v>
      </c>
      <c r="AU371" s="243" t="s">
        <v>81</v>
      </c>
      <c r="AV371" s="13" t="s">
        <v>79</v>
      </c>
      <c r="AW371" s="13" t="s">
        <v>33</v>
      </c>
      <c r="AX371" s="13" t="s">
        <v>72</v>
      </c>
      <c r="AY371" s="243" t="s">
        <v>187</v>
      </c>
    </row>
    <row r="372" s="13" customFormat="1">
      <c r="A372" s="13"/>
      <c r="B372" s="233"/>
      <c r="C372" s="234"/>
      <c r="D372" s="235" t="s">
        <v>199</v>
      </c>
      <c r="E372" s="236" t="s">
        <v>19</v>
      </c>
      <c r="F372" s="237" t="s">
        <v>856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199</v>
      </c>
      <c r="AU372" s="243" t="s">
        <v>81</v>
      </c>
      <c r="AV372" s="13" t="s">
        <v>79</v>
      </c>
      <c r="AW372" s="13" t="s">
        <v>33</v>
      </c>
      <c r="AX372" s="13" t="s">
        <v>72</v>
      </c>
      <c r="AY372" s="243" t="s">
        <v>187</v>
      </c>
    </row>
    <row r="373" s="14" customFormat="1">
      <c r="A373" s="14"/>
      <c r="B373" s="244"/>
      <c r="C373" s="245"/>
      <c r="D373" s="235" t="s">
        <v>199</v>
      </c>
      <c r="E373" s="246" t="s">
        <v>19</v>
      </c>
      <c r="F373" s="247" t="s">
        <v>1135</v>
      </c>
      <c r="G373" s="245"/>
      <c r="H373" s="248">
        <v>8.9700000000000006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199</v>
      </c>
      <c r="AU373" s="254" t="s">
        <v>81</v>
      </c>
      <c r="AV373" s="14" t="s">
        <v>81</v>
      </c>
      <c r="AW373" s="14" t="s">
        <v>33</v>
      </c>
      <c r="AX373" s="14" t="s">
        <v>72</v>
      </c>
      <c r="AY373" s="254" t="s">
        <v>187</v>
      </c>
    </row>
    <row r="374" s="13" customFormat="1">
      <c r="A374" s="13"/>
      <c r="B374" s="233"/>
      <c r="C374" s="234"/>
      <c r="D374" s="235" t="s">
        <v>199</v>
      </c>
      <c r="E374" s="236" t="s">
        <v>19</v>
      </c>
      <c r="F374" s="237" t="s">
        <v>1582</v>
      </c>
      <c r="G374" s="234"/>
      <c r="H374" s="236" t="s">
        <v>19</v>
      </c>
      <c r="I374" s="238"/>
      <c r="J374" s="234"/>
      <c r="K374" s="234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199</v>
      </c>
      <c r="AU374" s="243" t="s">
        <v>81</v>
      </c>
      <c r="AV374" s="13" t="s">
        <v>79</v>
      </c>
      <c r="AW374" s="13" t="s">
        <v>33</v>
      </c>
      <c r="AX374" s="13" t="s">
        <v>72</v>
      </c>
      <c r="AY374" s="243" t="s">
        <v>187</v>
      </c>
    </row>
    <row r="375" s="13" customFormat="1">
      <c r="A375" s="13"/>
      <c r="B375" s="233"/>
      <c r="C375" s="234"/>
      <c r="D375" s="235" t="s">
        <v>199</v>
      </c>
      <c r="E375" s="236" t="s">
        <v>19</v>
      </c>
      <c r="F375" s="237" t="s">
        <v>571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199</v>
      </c>
      <c r="AU375" s="243" t="s">
        <v>81</v>
      </c>
      <c r="AV375" s="13" t="s">
        <v>79</v>
      </c>
      <c r="AW375" s="13" t="s">
        <v>33</v>
      </c>
      <c r="AX375" s="13" t="s">
        <v>72</v>
      </c>
      <c r="AY375" s="243" t="s">
        <v>187</v>
      </c>
    </row>
    <row r="376" s="13" customFormat="1">
      <c r="A376" s="13"/>
      <c r="B376" s="233"/>
      <c r="C376" s="234"/>
      <c r="D376" s="235" t="s">
        <v>199</v>
      </c>
      <c r="E376" s="236" t="s">
        <v>19</v>
      </c>
      <c r="F376" s="237" t="s">
        <v>855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199</v>
      </c>
      <c r="AU376" s="243" t="s">
        <v>81</v>
      </c>
      <c r="AV376" s="13" t="s">
        <v>79</v>
      </c>
      <c r="AW376" s="13" t="s">
        <v>33</v>
      </c>
      <c r="AX376" s="13" t="s">
        <v>72</v>
      </c>
      <c r="AY376" s="243" t="s">
        <v>187</v>
      </c>
    </row>
    <row r="377" s="13" customFormat="1">
      <c r="A377" s="13"/>
      <c r="B377" s="233"/>
      <c r="C377" s="234"/>
      <c r="D377" s="235" t="s">
        <v>199</v>
      </c>
      <c r="E377" s="236" t="s">
        <v>19</v>
      </c>
      <c r="F377" s="237" t="s">
        <v>856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199</v>
      </c>
      <c r="AU377" s="243" t="s">
        <v>81</v>
      </c>
      <c r="AV377" s="13" t="s">
        <v>79</v>
      </c>
      <c r="AW377" s="13" t="s">
        <v>33</v>
      </c>
      <c r="AX377" s="13" t="s">
        <v>72</v>
      </c>
      <c r="AY377" s="243" t="s">
        <v>187</v>
      </c>
    </row>
    <row r="378" s="14" customFormat="1">
      <c r="A378" s="14"/>
      <c r="B378" s="244"/>
      <c r="C378" s="245"/>
      <c r="D378" s="235" t="s">
        <v>199</v>
      </c>
      <c r="E378" s="246" t="s">
        <v>19</v>
      </c>
      <c r="F378" s="247" t="s">
        <v>1137</v>
      </c>
      <c r="G378" s="245"/>
      <c r="H378" s="248">
        <v>11.471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199</v>
      </c>
      <c r="AU378" s="254" t="s">
        <v>81</v>
      </c>
      <c r="AV378" s="14" t="s">
        <v>81</v>
      </c>
      <c r="AW378" s="14" t="s">
        <v>33</v>
      </c>
      <c r="AX378" s="14" t="s">
        <v>72</v>
      </c>
      <c r="AY378" s="254" t="s">
        <v>187</v>
      </c>
    </row>
    <row r="379" s="15" customFormat="1">
      <c r="A379" s="15"/>
      <c r="B379" s="255"/>
      <c r="C379" s="256"/>
      <c r="D379" s="235" t="s">
        <v>199</v>
      </c>
      <c r="E379" s="257" t="s">
        <v>19</v>
      </c>
      <c r="F379" s="258" t="s">
        <v>210</v>
      </c>
      <c r="G379" s="256"/>
      <c r="H379" s="259">
        <v>38.215000000000003</v>
      </c>
      <c r="I379" s="260"/>
      <c r="J379" s="256"/>
      <c r="K379" s="256"/>
      <c r="L379" s="261"/>
      <c r="M379" s="262"/>
      <c r="N379" s="263"/>
      <c r="O379" s="263"/>
      <c r="P379" s="263"/>
      <c r="Q379" s="263"/>
      <c r="R379" s="263"/>
      <c r="S379" s="263"/>
      <c r="T379" s="264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5" t="s">
        <v>199</v>
      </c>
      <c r="AU379" s="265" t="s">
        <v>81</v>
      </c>
      <c r="AV379" s="15" t="s">
        <v>195</v>
      </c>
      <c r="AW379" s="15" t="s">
        <v>33</v>
      </c>
      <c r="AX379" s="15" t="s">
        <v>79</v>
      </c>
      <c r="AY379" s="265" t="s">
        <v>187</v>
      </c>
    </row>
    <row r="380" s="14" customFormat="1">
      <c r="A380" s="14"/>
      <c r="B380" s="244"/>
      <c r="C380" s="245"/>
      <c r="D380" s="235" t="s">
        <v>199</v>
      </c>
      <c r="E380" s="245"/>
      <c r="F380" s="247" t="s">
        <v>1139</v>
      </c>
      <c r="G380" s="245"/>
      <c r="H380" s="248">
        <v>42.036999999999999</v>
      </c>
      <c r="I380" s="249"/>
      <c r="J380" s="245"/>
      <c r="K380" s="245"/>
      <c r="L380" s="250"/>
      <c r="M380" s="251"/>
      <c r="N380" s="252"/>
      <c r="O380" s="252"/>
      <c r="P380" s="252"/>
      <c r="Q380" s="252"/>
      <c r="R380" s="252"/>
      <c r="S380" s="252"/>
      <c r="T380" s="25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4" t="s">
        <v>199</v>
      </c>
      <c r="AU380" s="254" t="s">
        <v>81</v>
      </c>
      <c r="AV380" s="14" t="s">
        <v>81</v>
      </c>
      <c r="AW380" s="14" t="s">
        <v>4</v>
      </c>
      <c r="AX380" s="14" t="s">
        <v>79</v>
      </c>
      <c r="AY380" s="254" t="s">
        <v>187</v>
      </c>
    </row>
    <row r="381" s="2" customFormat="1" ht="24.15" customHeight="1">
      <c r="A381" s="41"/>
      <c r="B381" s="42"/>
      <c r="C381" s="215" t="s">
        <v>7</v>
      </c>
      <c r="D381" s="215" t="s">
        <v>190</v>
      </c>
      <c r="E381" s="216" t="s">
        <v>868</v>
      </c>
      <c r="F381" s="217" t="s">
        <v>869</v>
      </c>
      <c r="G381" s="218" t="s">
        <v>193</v>
      </c>
      <c r="H381" s="219">
        <v>12.57</v>
      </c>
      <c r="I381" s="220"/>
      <c r="J381" s="221">
        <f>ROUND(I381*H381,2)</f>
        <v>0</v>
      </c>
      <c r="K381" s="217" t="s">
        <v>194</v>
      </c>
      <c r="L381" s="47"/>
      <c r="M381" s="222" t="s">
        <v>19</v>
      </c>
      <c r="N381" s="223" t="s">
        <v>43</v>
      </c>
      <c r="O381" s="87"/>
      <c r="P381" s="224">
        <f>O381*H381</f>
        <v>0</v>
      </c>
      <c r="Q381" s="224">
        <v>0</v>
      </c>
      <c r="R381" s="224">
        <f>Q381*H381</f>
        <v>0</v>
      </c>
      <c r="S381" s="224">
        <v>3.0000000000000001E-05</v>
      </c>
      <c r="T381" s="225">
        <f>S381*H381</f>
        <v>0.0003771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6" t="s">
        <v>265</v>
      </c>
      <c r="AT381" s="226" t="s">
        <v>190</v>
      </c>
      <c r="AU381" s="226" t="s">
        <v>81</v>
      </c>
      <c r="AY381" s="20" t="s">
        <v>187</v>
      </c>
      <c r="BE381" s="227">
        <f>IF(N381="základní",J381,0)</f>
        <v>0</v>
      </c>
      <c r="BF381" s="227">
        <f>IF(N381="snížená",J381,0)</f>
        <v>0</v>
      </c>
      <c r="BG381" s="227">
        <f>IF(N381="zákl. přenesená",J381,0)</f>
        <v>0</v>
      </c>
      <c r="BH381" s="227">
        <f>IF(N381="sníž. přenesená",J381,0)</f>
        <v>0</v>
      </c>
      <c r="BI381" s="227">
        <f>IF(N381="nulová",J381,0)</f>
        <v>0</v>
      </c>
      <c r="BJ381" s="20" t="s">
        <v>79</v>
      </c>
      <c r="BK381" s="227">
        <f>ROUND(I381*H381,2)</f>
        <v>0</v>
      </c>
      <c r="BL381" s="20" t="s">
        <v>265</v>
      </c>
      <c r="BM381" s="226" t="s">
        <v>1584</v>
      </c>
    </row>
    <row r="382" s="2" customFormat="1">
      <c r="A382" s="41"/>
      <c r="B382" s="42"/>
      <c r="C382" s="43"/>
      <c r="D382" s="228" t="s">
        <v>197</v>
      </c>
      <c r="E382" s="43"/>
      <c r="F382" s="229" t="s">
        <v>871</v>
      </c>
      <c r="G382" s="43"/>
      <c r="H382" s="43"/>
      <c r="I382" s="230"/>
      <c r="J382" s="43"/>
      <c r="K382" s="43"/>
      <c r="L382" s="47"/>
      <c r="M382" s="231"/>
      <c r="N382" s="232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197</v>
      </c>
      <c r="AU382" s="20" t="s">
        <v>81</v>
      </c>
    </row>
    <row r="383" s="13" customFormat="1">
      <c r="A383" s="13"/>
      <c r="B383" s="233"/>
      <c r="C383" s="234"/>
      <c r="D383" s="235" t="s">
        <v>199</v>
      </c>
      <c r="E383" s="236" t="s">
        <v>19</v>
      </c>
      <c r="F383" s="237" t="s">
        <v>1585</v>
      </c>
      <c r="G383" s="234"/>
      <c r="H383" s="236" t="s">
        <v>19</v>
      </c>
      <c r="I383" s="238"/>
      <c r="J383" s="234"/>
      <c r="K383" s="234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199</v>
      </c>
      <c r="AU383" s="243" t="s">
        <v>81</v>
      </c>
      <c r="AV383" s="13" t="s">
        <v>79</v>
      </c>
      <c r="AW383" s="13" t="s">
        <v>33</v>
      </c>
      <c r="AX383" s="13" t="s">
        <v>72</v>
      </c>
      <c r="AY383" s="243" t="s">
        <v>187</v>
      </c>
    </row>
    <row r="384" s="13" customFormat="1">
      <c r="A384" s="13"/>
      <c r="B384" s="233"/>
      <c r="C384" s="234"/>
      <c r="D384" s="235" t="s">
        <v>199</v>
      </c>
      <c r="E384" s="236" t="s">
        <v>19</v>
      </c>
      <c r="F384" s="237" t="s">
        <v>567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199</v>
      </c>
      <c r="AU384" s="243" t="s">
        <v>81</v>
      </c>
      <c r="AV384" s="13" t="s">
        <v>79</v>
      </c>
      <c r="AW384" s="13" t="s">
        <v>33</v>
      </c>
      <c r="AX384" s="13" t="s">
        <v>72</v>
      </c>
      <c r="AY384" s="243" t="s">
        <v>187</v>
      </c>
    </row>
    <row r="385" s="13" customFormat="1">
      <c r="A385" s="13"/>
      <c r="B385" s="233"/>
      <c r="C385" s="234"/>
      <c r="D385" s="235" t="s">
        <v>199</v>
      </c>
      <c r="E385" s="236" t="s">
        <v>19</v>
      </c>
      <c r="F385" s="237" t="s">
        <v>855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199</v>
      </c>
      <c r="AU385" s="243" t="s">
        <v>81</v>
      </c>
      <c r="AV385" s="13" t="s">
        <v>79</v>
      </c>
      <c r="AW385" s="13" t="s">
        <v>33</v>
      </c>
      <c r="AX385" s="13" t="s">
        <v>72</v>
      </c>
      <c r="AY385" s="243" t="s">
        <v>187</v>
      </c>
    </row>
    <row r="386" s="13" customFormat="1">
      <c r="A386" s="13"/>
      <c r="B386" s="233"/>
      <c r="C386" s="234"/>
      <c r="D386" s="235" t="s">
        <v>199</v>
      </c>
      <c r="E386" s="236" t="s">
        <v>19</v>
      </c>
      <c r="F386" s="237" t="s">
        <v>1142</v>
      </c>
      <c r="G386" s="234"/>
      <c r="H386" s="236" t="s">
        <v>19</v>
      </c>
      <c r="I386" s="238"/>
      <c r="J386" s="234"/>
      <c r="K386" s="234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199</v>
      </c>
      <c r="AU386" s="243" t="s">
        <v>81</v>
      </c>
      <c r="AV386" s="13" t="s">
        <v>79</v>
      </c>
      <c r="AW386" s="13" t="s">
        <v>33</v>
      </c>
      <c r="AX386" s="13" t="s">
        <v>72</v>
      </c>
      <c r="AY386" s="243" t="s">
        <v>187</v>
      </c>
    </row>
    <row r="387" s="14" customFormat="1">
      <c r="A387" s="14"/>
      <c r="B387" s="244"/>
      <c r="C387" s="245"/>
      <c r="D387" s="235" t="s">
        <v>199</v>
      </c>
      <c r="E387" s="246" t="s">
        <v>19</v>
      </c>
      <c r="F387" s="247" t="s">
        <v>1143</v>
      </c>
      <c r="G387" s="245"/>
      <c r="H387" s="248">
        <v>1.44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199</v>
      </c>
      <c r="AU387" s="254" t="s">
        <v>81</v>
      </c>
      <c r="AV387" s="14" t="s">
        <v>81</v>
      </c>
      <c r="AW387" s="14" t="s">
        <v>33</v>
      </c>
      <c r="AX387" s="14" t="s">
        <v>72</v>
      </c>
      <c r="AY387" s="254" t="s">
        <v>187</v>
      </c>
    </row>
    <row r="388" s="13" customFormat="1">
      <c r="A388" s="13"/>
      <c r="B388" s="233"/>
      <c r="C388" s="234"/>
      <c r="D388" s="235" t="s">
        <v>199</v>
      </c>
      <c r="E388" s="236" t="s">
        <v>19</v>
      </c>
      <c r="F388" s="237" t="s">
        <v>1586</v>
      </c>
      <c r="G388" s="234"/>
      <c r="H388" s="236" t="s">
        <v>19</v>
      </c>
      <c r="I388" s="238"/>
      <c r="J388" s="234"/>
      <c r="K388" s="234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199</v>
      </c>
      <c r="AU388" s="243" t="s">
        <v>81</v>
      </c>
      <c r="AV388" s="13" t="s">
        <v>79</v>
      </c>
      <c r="AW388" s="13" t="s">
        <v>33</v>
      </c>
      <c r="AX388" s="13" t="s">
        <v>72</v>
      </c>
      <c r="AY388" s="243" t="s">
        <v>187</v>
      </c>
    </row>
    <row r="389" s="13" customFormat="1">
      <c r="A389" s="13"/>
      <c r="B389" s="233"/>
      <c r="C389" s="234"/>
      <c r="D389" s="235" t="s">
        <v>199</v>
      </c>
      <c r="E389" s="236" t="s">
        <v>19</v>
      </c>
      <c r="F389" s="237" t="s">
        <v>571</v>
      </c>
      <c r="G389" s="234"/>
      <c r="H389" s="236" t="s">
        <v>19</v>
      </c>
      <c r="I389" s="238"/>
      <c r="J389" s="234"/>
      <c r="K389" s="234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199</v>
      </c>
      <c r="AU389" s="243" t="s">
        <v>81</v>
      </c>
      <c r="AV389" s="13" t="s">
        <v>79</v>
      </c>
      <c r="AW389" s="13" t="s">
        <v>33</v>
      </c>
      <c r="AX389" s="13" t="s">
        <v>72</v>
      </c>
      <c r="AY389" s="243" t="s">
        <v>187</v>
      </c>
    </row>
    <row r="390" s="13" customFormat="1">
      <c r="A390" s="13"/>
      <c r="B390" s="233"/>
      <c r="C390" s="234"/>
      <c r="D390" s="235" t="s">
        <v>199</v>
      </c>
      <c r="E390" s="236" t="s">
        <v>19</v>
      </c>
      <c r="F390" s="237" t="s">
        <v>855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199</v>
      </c>
      <c r="AU390" s="243" t="s">
        <v>81</v>
      </c>
      <c r="AV390" s="13" t="s">
        <v>79</v>
      </c>
      <c r="AW390" s="13" t="s">
        <v>33</v>
      </c>
      <c r="AX390" s="13" t="s">
        <v>72</v>
      </c>
      <c r="AY390" s="243" t="s">
        <v>187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1142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4" customFormat="1">
      <c r="A392" s="14"/>
      <c r="B392" s="244"/>
      <c r="C392" s="245"/>
      <c r="D392" s="235" t="s">
        <v>199</v>
      </c>
      <c r="E392" s="246" t="s">
        <v>19</v>
      </c>
      <c r="F392" s="247" t="s">
        <v>1143</v>
      </c>
      <c r="G392" s="245"/>
      <c r="H392" s="248">
        <v>1.44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199</v>
      </c>
      <c r="AU392" s="254" t="s">
        <v>81</v>
      </c>
      <c r="AV392" s="14" t="s">
        <v>81</v>
      </c>
      <c r="AW392" s="14" t="s">
        <v>33</v>
      </c>
      <c r="AX392" s="14" t="s">
        <v>72</v>
      </c>
      <c r="AY392" s="254" t="s">
        <v>187</v>
      </c>
    </row>
    <row r="393" s="16" customFormat="1">
      <c r="A393" s="16"/>
      <c r="B393" s="279"/>
      <c r="C393" s="280"/>
      <c r="D393" s="235" t="s">
        <v>199</v>
      </c>
      <c r="E393" s="281" t="s">
        <v>19</v>
      </c>
      <c r="F393" s="282" t="s">
        <v>763</v>
      </c>
      <c r="G393" s="280"/>
      <c r="H393" s="283">
        <v>2.8799999999999999</v>
      </c>
      <c r="I393" s="284"/>
      <c r="J393" s="280"/>
      <c r="K393" s="280"/>
      <c r="L393" s="285"/>
      <c r="M393" s="286"/>
      <c r="N393" s="287"/>
      <c r="O393" s="287"/>
      <c r="P393" s="287"/>
      <c r="Q393" s="287"/>
      <c r="R393" s="287"/>
      <c r="S393" s="287"/>
      <c r="T393" s="288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T393" s="289" t="s">
        <v>199</v>
      </c>
      <c r="AU393" s="289" t="s">
        <v>81</v>
      </c>
      <c r="AV393" s="16" t="s">
        <v>230</v>
      </c>
      <c r="AW393" s="16" t="s">
        <v>33</v>
      </c>
      <c r="AX393" s="16" t="s">
        <v>72</v>
      </c>
      <c r="AY393" s="289" t="s">
        <v>187</v>
      </c>
    </row>
    <row r="394" s="13" customFormat="1">
      <c r="A394" s="13"/>
      <c r="B394" s="233"/>
      <c r="C394" s="234"/>
      <c r="D394" s="235" t="s">
        <v>199</v>
      </c>
      <c r="E394" s="236" t="s">
        <v>19</v>
      </c>
      <c r="F394" s="237" t="s">
        <v>1587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199</v>
      </c>
      <c r="AU394" s="243" t="s">
        <v>81</v>
      </c>
      <c r="AV394" s="13" t="s">
        <v>79</v>
      </c>
      <c r="AW394" s="13" t="s">
        <v>33</v>
      </c>
      <c r="AX394" s="13" t="s">
        <v>72</v>
      </c>
      <c r="AY394" s="243" t="s">
        <v>187</v>
      </c>
    </row>
    <row r="395" s="13" customFormat="1">
      <c r="A395" s="13"/>
      <c r="B395" s="233"/>
      <c r="C395" s="234"/>
      <c r="D395" s="235" t="s">
        <v>199</v>
      </c>
      <c r="E395" s="236" t="s">
        <v>19</v>
      </c>
      <c r="F395" s="237" t="s">
        <v>567</v>
      </c>
      <c r="G395" s="234"/>
      <c r="H395" s="236" t="s">
        <v>19</v>
      </c>
      <c r="I395" s="238"/>
      <c r="J395" s="234"/>
      <c r="K395" s="234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199</v>
      </c>
      <c r="AU395" s="243" t="s">
        <v>81</v>
      </c>
      <c r="AV395" s="13" t="s">
        <v>79</v>
      </c>
      <c r="AW395" s="13" t="s">
        <v>33</v>
      </c>
      <c r="AX395" s="13" t="s">
        <v>72</v>
      </c>
      <c r="AY395" s="243" t="s">
        <v>187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855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3" customFormat="1">
      <c r="A397" s="13"/>
      <c r="B397" s="233"/>
      <c r="C397" s="234"/>
      <c r="D397" s="235" t="s">
        <v>199</v>
      </c>
      <c r="E397" s="236" t="s">
        <v>19</v>
      </c>
      <c r="F397" s="237" t="s">
        <v>873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199</v>
      </c>
      <c r="AU397" s="243" t="s">
        <v>81</v>
      </c>
      <c r="AV397" s="13" t="s">
        <v>79</v>
      </c>
      <c r="AW397" s="13" t="s">
        <v>33</v>
      </c>
      <c r="AX397" s="13" t="s">
        <v>72</v>
      </c>
      <c r="AY397" s="243" t="s">
        <v>187</v>
      </c>
    </row>
    <row r="398" s="14" customFormat="1">
      <c r="A398" s="14"/>
      <c r="B398" s="244"/>
      <c r="C398" s="245"/>
      <c r="D398" s="235" t="s">
        <v>199</v>
      </c>
      <c r="E398" s="246" t="s">
        <v>19</v>
      </c>
      <c r="F398" s="247" t="s">
        <v>1046</v>
      </c>
      <c r="G398" s="245"/>
      <c r="H398" s="248">
        <v>2.9550000000000001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199</v>
      </c>
      <c r="AU398" s="254" t="s">
        <v>81</v>
      </c>
      <c r="AV398" s="14" t="s">
        <v>81</v>
      </c>
      <c r="AW398" s="14" t="s">
        <v>33</v>
      </c>
      <c r="AX398" s="14" t="s">
        <v>72</v>
      </c>
      <c r="AY398" s="254" t="s">
        <v>187</v>
      </c>
    </row>
    <row r="399" s="13" customFormat="1">
      <c r="A399" s="13"/>
      <c r="B399" s="233"/>
      <c r="C399" s="234"/>
      <c r="D399" s="235" t="s">
        <v>199</v>
      </c>
      <c r="E399" s="236" t="s">
        <v>19</v>
      </c>
      <c r="F399" s="237" t="s">
        <v>1588</v>
      </c>
      <c r="G399" s="234"/>
      <c r="H399" s="236" t="s">
        <v>19</v>
      </c>
      <c r="I399" s="238"/>
      <c r="J399" s="234"/>
      <c r="K399" s="234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199</v>
      </c>
      <c r="AU399" s="243" t="s">
        <v>81</v>
      </c>
      <c r="AV399" s="13" t="s">
        <v>79</v>
      </c>
      <c r="AW399" s="13" t="s">
        <v>33</v>
      </c>
      <c r="AX399" s="13" t="s">
        <v>72</v>
      </c>
      <c r="AY399" s="243" t="s">
        <v>187</v>
      </c>
    </row>
    <row r="400" s="13" customFormat="1">
      <c r="A400" s="13"/>
      <c r="B400" s="233"/>
      <c r="C400" s="234"/>
      <c r="D400" s="235" t="s">
        <v>199</v>
      </c>
      <c r="E400" s="236" t="s">
        <v>19</v>
      </c>
      <c r="F400" s="237" t="s">
        <v>567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199</v>
      </c>
      <c r="AU400" s="243" t="s">
        <v>81</v>
      </c>
      <c r="AV400" s="13" t="s">
        <v>79</v>
      </c>
      <c r="AW400" s="13" t="s">
        <v>33</v>
      </c>
      <c r="AX400" s="13" t="s">
        <v>72</v>
      </c>
      <c r="AY400" s="243" t="s">
        <v>187</v>
      </c>
    </row>
    <row r="401" s="13" customFormat="1">
      <c r="A401" s="13"/>
      <c r="B401" s="233"/>
      <c r="C401" s="234"/>
      <c r="D401" s="235" t="s">
        <v>199</v>
      </c>
      <c r="E401" s="236" t="s">
        <v>19</v>
      </c>
      <c r="F401" s="237" t="s">
        <v>855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199</v>
      </c>
      <c r="AU401" s="243" t="s">
        <v>81</v>
      </c>
      <c r="AV401" s="13" t="s">
        <v>79</v>
      </c>
      <c r="AW401" s="13" t="s">
        <v>33</v>
      </c>
      <c r="AX401" s="13" t="s">
        <v>72</v>
      </c>
      <c r="AY401" s="243" t="s">
        <v>187</v>
      </c>
    </row>
    <row r="402" s="13" customFormat="1">
      <c r="A402" s="13"/>
      <c r="B402" s="233"/>
      <c r="C402" s="234"/>
      <c r="D402" s="235" t="s">
        <v>199</v>
      </c>
      <c r="E402" s="236" t="s">
        <v>19</v>
      </c>
      <c r="F402" s="237" t="s">
        <v>873</v>
      </c>
      <c r="G402" s="234"/>
      <c r="H402" s="236" t="s">
        <v>19</v>
      </c>
      <c r="I402" s="238"/>
      <c r="J402" s="234"/>
      <c r="K402" s="234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199</v>
      </c>
      <c r="AU402" s="243" t="s">
        <v>81</v>
      </c>
      <c r="AV402" s="13" t="s">
        <v>79</v>
      </c>
      <c r="AW402" s="13" t="s">
        <v>33</v>
      </c>
      <c r="AX402" s="13" t="s">
        <v>72</v>
      </c>
      <c r="AY402" s="243" t="s">
        <v>187</v>
      </c>
    </row>
    <row r="403" s="14" customFormat="1">
      <c r="A403" s="14"/>
      <c r="B403" s="244"/>
      <c r="C403" s="245"/>
      <c r="D403" s="235" t="s">
        <v>199</v>
      </c>
      <c r="E403" s="246" t="s">
        <v>19</v>
      </c>
      <c r="F403" s="247" t="s">
        <v>1147</v>
      </c>
      <c r="G403" s="245"/>
      <c r="H403" s="248">
        <v>1.8899999999999999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199</v>
      </c>
      <c r="AU403" s="254" t="s">
        <v>81</v>
      </c>
      <c r="AV403" s="14" t="s">
        <v>81</v>
      </c>
      <c r="AW403" s="14" t="s">
        <v>33</v>
      </c>
      <c r="AX403" s="14" t="s">
        <v>72</v>
      </c>
      <c r="AY403" s="254" t="s">
        <v>187</v>
      </c>
    </row>
    <row r="404" s="13" customFormat="1">
      <c r="A404" s="13"/>
      <c r="B404" s="233"/>
      <c r="C404" s="234"/>
      <c r="D404" s="235" t="s">
        <v>199</v>
      </c>
      <c r="E404" s="236" t="s">
        <v>19</v>
      </c>
      <c r="F404" s="237" t="s">
        <v>1589</v>
      </c>
      <c r="G404" s="234"/>
      <c r="H404" s="236" t="s">
        <v>19</v>
      </c>
      <c r="I404" s="238"/>
      <c r="J404" s="234"/>
      <c r="K404" s="234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199</v>
      </c>
      <c r="AU404" s="243" t="s">
        <v>81</v>
      </c>
      <c r="AV404" s="13" t="s">
        <v>79</v>
      </c>
      <c r="AW404" s="13" t="s">
        <v>33</v>
      </c>
      <c r="AX404" s="13" t="s">
        <v>72</v>
      </c>
      <c r="AY404" s="243" t="s">
        <v>187</v>
      </c>
    </row>
    <row r="405" s="13" customFormat="1">
      <c r="A405" s="13"/>
      <c r="B405" s="233"/>
      <c r="C405" s="234"/>
      <c r="D405" s="235" t="s">
        <v>199</v>
      </c>
      <c r="E405" s="236" t="s">
        <v>19</v>
      </c>
      <c r="F405" s="237" t="s">
        <v>569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199</v>
      </c>
      <c r="AU405" s="243" t="s">
        <v>81</v>
      </c>
      <c r="AV405" s="13" t="s">
        <v>79</v>
      </c>
      <c r="AW405" s="13" t="s">
        <v>33</v>
      </c>
      <c r="AX405" s="13" t="s">
        <v>72</v>
      </c>
      <c r="AY405" s="243" t="s">
        <v>187</v>
      </c>
    </row>
    <row r="406" s="13" customFormat="1">
      <c r="A406" s="13"/>
      <c r="B406" s="233"/>
      <c r="C406" s="234"/>
      <c r="D406" s="235" t="s">
        <v>199</v>
      </c>
      <c r="E406" s="236" t="s">
        <v>19</v>
      </c>
      <c r="F406" s="237" t="s">
        <v>855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199</v>
      </c>
      <c r="AU406" s="243" t="s">
        <v>81</v>
      </c>
      <c r="AV406" s="13" t="s">
        <v>79</v>
      </c>
      <c r="AW406" s="13" t="s">
        <v>33</v>
      </c>
      <c r="AX406" s="13" t="s">
        <v>72</v>
      </c>
      <c r="AY406" s="243" t="s">
        <v>187</v>
      </c>
    </row>
    <row r="407" s="13" customFormat="1">
      <c r="A407" s="13"/>
      <c r="B407" s="233"/>
      <c r="C407" s="234"/>
      <c r="D407" s="235" t="s">
        <v>199</v>
      </c>
      <c r="E407" s="236" t="s">
        <v>19</v>
      </c>
      <c r="F407" s="237" t="s">
        <v>873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199</v>
      </c>
      <c r="AU407" s="243" t="s">
        <v>81</v>
      </c>
      <c r="AV407" s="13" t="s">
        <v>79</v>
      </c>
      <c r="AW407" s="13" t="s">
        <v>33</v>
      </c>
      <c r="AX407" s="13" t="s">
        <v>72</v>
      </c>
      <c r="AY407" s="243" t="s">
        <v>187</v>
      </c>
    </row>
    <row r="408" s="14" customFormat="1">
      <c r="A408" s="14"/>
      <c r="B408" s="244"/>
      <c r="C408" s="245"/>
      <c r="D408" s="235" t="s">
        <v>199</v>
      </c>
      <c r="E408" s="246" t="s">
        <v>19</v>
      </c>
      <c r="F408" s="247" t="s">
        <v>209</v>
      </c>
      <c r="G408" s="245"/>
      <c r="H408" s="248">
        <v>1.1819999999999999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199</v>
      </c>
      <c r="AU408" s="254" t="s">
        <v>81</v>
      </c>
      <c r="AV408" s="14" t="s">
        <v>81</v>
      </c>
      <c r="AW408" s="14" t="s">
        <v>33</v>
      </c>
      <c r="AX408" s="14" t="s">
        <v>72</v>
      </c>
      <c r="AY408" s="254" t="s">
        <v>187</v>
      </c>
    </row>
    <row r="409" s="13" customFormat="1">
      <c r="A409" s="13"/>
      <c r="B409" s="233"/>
      <c r="C409" s="234"/>
      <c r="D409" s="235" t="s">
        <v>199</v>
      </c>
      <c r="E409" s="236" t="s">
        <v>19</v>
      </c>
      <c r="F409" s="237" t="s">
        <v>1590</v>
      </c>
      <c r="G409" s="234"/>
      <c r="H409" s="236" t="s">
        <v>19</v>
      </c>
      <c r="I409" s="238"/>
      <c r="J409" s="234"/>
      <c r="K409" s="234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199</v>
      </c>
      <c r="AU409" s="243" t="s">
        <v>81</v>
      </c>
      <c r="AV409" s="13" t="s">
        <v>79</v>
      </c>
      <c r="AW409" s="13" t="s">
        <v>33</v>
      </c>
      <c r="AX409" s="13" t="s">
        <v>72</v>
      </c>
      <c r="AY409" s="243" t="s">
        <v>187</v>
      </c>
    </row>
    <row r="410" s="13" customFormat="1">
      <c r="A410" s="13"/>
      <c r="B410" s="233"/>
      <c r="C410" s="234"/>
      <c r="D410" s="235" t="s">
        <v>199</v>
      </c>
      <c r="E410" s="236" t="s">
        <v>19</v>
      </c>
      <c r="F410" s="237" t="s">
        <v>571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199</v>
      </c>
      <c r="AU410" s="243" t="s">
        <v>81</v>
      </c>
      <c r="AV410" s="13" t="s">
        <v>79</v>
      </c>
      <c r="AW410" s="13" t="s">
        <v>33</v>
      </c>
      <c r="AX410" s="13" t="s">
        <v>72</v>
      </c>
      <c r="AY410" s="243" t="s">
        <v>187</v>
      </c>
    </row>
    <row r="411" s="13" customFormat="1">
      <c r="A411" s="13"/>
      <c r="B411" s="233"/>
      <c r="C411" s="234"/>
      <c r="D411" s="235" t="s">
        <v>199</v>
      </c>
      <c r="E411" s="236" t="s">
        <v>19</v>
      </c>
      <c r="F411" s="237" t="s">
        <v>855</v>
      </c>
      <c r="G411" s="234"/>
      <c r="H411" s="236" t="s">
        <v>19</v>
      </c>
      <c r="I411" s="238"/>
      <c r="J411" s="234"/>
      <c r="K411" s="234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199</v>
      </c>
      <c r="AU411" s="243" t="s">
        <v>81</v>
      </c>
      <c r="AV411" s="13" t="s">
        <v>79</v>
      </c>
      <c r="AW411" s="13" t="s">
        <v>33</v>
      </c>
      <c r="AX411" s="13" t="s">
        <v>72</v>
      </c>
      <c r="AY411" s="243" t="s">
        <v>187</v>
      </c>
    </row>
    <row r="412" s="13" customFormat="1">
      <c r="A412" s="13"/>
      <c r="B412" s="233"/>
      <c r="C412" s="234"/>
      <c r="D412" s="235" t="s">
        <v>199</v>
      </c>
      <c r="E412" s="236" t="s">
        <v>19</v>
      </c>
      <c r="F412" s="237" t="s">
        <v>873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199</v>
      </c>
      <c r="AU412" s="243" t="s">
        <v>81</v>
      </c>
      <c r="AV412" s="13" t="s">
        <v>79</v>
      </c>
      <c r="AW412" s="13" t="s">
        <v>33</v>
      </c>
      <c r="AX412" s="13" t="s">
        <v>72</v>
      </c>
      <c r="AY412" s="243" t="s">
        <v>187</v>
      </c>
    </row>
    <row r="413" s="14" customFormat="1">
      <c r="A413" s="14"/>
      <c r="B413" s="244"/>
      <c r="C413" s="245"/>
      <c r="D413" s="235" t="s">
        <v>199</v>
      </c>
      <c r="E413" s="246" t="s">
        <v>19</v>
      </c>
      <c r="F413" s="247" t="s">
        <v>1051</v>
      </c>
      <c r="G413" s="245"/>
      <c r="H413" s="248">
        <v>1.7729999999999999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199</v>
      </c>
      <c r="AU413" s="254" t="s">
        <v>81</v>
      </c>
      <c r="AV413" s="14" t="s">
        <v>81</v>
      </c>
      <c r="AW413" s="14" t="s">
        <v>33</v>
      </c>
      <c r="AX413" s="14" t="s">
        <v>72</v>
      </c>
      <c r="AY413" s="254" t="s">
        <v>187</v>
      </c>
    </row>
    <row r="414" s="13" customFormat="1">
      <c r="A414" s="13"/>
      <c r="B414" s="233"/>
      <c r="C414" s="234"/>
      <c r="D414" s="235" t="s">
        <v>199</v>
      </c>
      <c r="E414" s="236" t="s">
        <v>19</v>
      </c>
      <c r="F414" s="237" t="s">
        <v>1591</v>
      </c>
      <c r="G414" s="234"/>
      <c r="H414" s="236" t="s">
        <v>19</v>
      </c>
      <c r="I414" s="238"/>
      <c r="J414" s="234"/>
      <c r="K414" s="234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199</v>
      </c>
      <c r="AU414" s="243" t="s">
        <v>81</v>
      </c>
      <c r="AV414" s="13" t="s">
        <v>79</v>
      </c>
      <c r="AW414" s="13" t="s">
        <v>33</v>
      </c>
      <c r="AX414" s="13" t="s">
        <v>72</v>
      </c>
      <c r="AY414" s="243" t="s">
        <v>187</v>
      </c>
    </row>
    <row r="415" s="13" customFormat="1">
      <c r="A415" s="13"/>
      <c r="B415" s="233"/>
      <c r="C415" s="234"/>
      <c r="D415" s="235" t="s">
        <v>199</v>
      </c>
      <c r="E415" s="236" t="s">
        <v>19</v>
      </c>
      <c r="F415" s="237" t="s">
        <v>571</v>
      </c>
      <c r="G415" s="234"/>
      <c r="H415" s="236" t="s">
        <v>19</v>
      </c>
      <c r="I415" s="238"/>
      <c r="J415" s="234"/>
      <c r="K415" s="234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199</v>
      </c>
      <c r="AU415" s="243" t="s">
        <v>81</v>
      </c>
      <c r="AV415" s="13" t="s">
        <v>79</v>
      </c>
      <c r="AW415" s="13" t="s">
        <v>33</v>
      </c>
      <c r="AX415" s="13" t="s">
        <v>72</v>
      </c>
      <c r="AY415" s="243" t="s">
        <v>187</v>
      </c>
    </row>
    <row r="416" s="13" customFormat="1">
      <c r="A416" s="13"/>
      <c r="B416" s="233"/>
      <c r="C416" s="234"/>
      <c r="D416" s="235" t="s">
        <v>199</v>
      </c>
      <c r="E416" s="236" t="s">
        <v>19</v>
      </c>
      <c r="F416" s="237" t="s">
        <v>855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199</v>
      </c>
      <c r="AU416" s="243" t="s">
        <v>81</v>
      </c>
      <c r="AV416" s="13" t="s">
        <v>79</v>
      </c>
      <c r="AW416" s="13" t="s">
        <v>33</v>
      </c>
      <c r="AX416" s="13" t="s">
        <v>72</v>
      </c>
      <c r="AY416" s="243" t="s">
        <v>187</v>
      </c>
    </row>
    <row r="417" s="13" customFormat="1">
      <c r="A417" s="13"/>
      <c r="B417" s="233"/>
      <c r="C417" s="234"/>
      <c r="D417" s="235" t="s">
        <v>199</v>
      </c>
      <c r="E417" s="236" t="s">
        <v>19</v>
      </c>
      <c r="F417" s="237" t="s">
        <v>873</v>
      </c>
      <c r="G417" s="234"/>
      <c r="H417" s="236" t="s">
        <v>19</v>
      </c>
      <c r="I417" s="238"/>
      <c r="J417" s="234"/>
      <c r="K417" s="234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199</v>
      </c>
      <c r="AU417" s="243" t="s">
        <v>81</v>
      </c>
      <c r="AV417" s="13" t="s">
        <v>79</v>
      </c>
      <c r="AW417" s="13" t="s">
        <v>33</v>
      </c>
      <c r="AX417" s="13" t="s">
        <v>72</v>
      </c>
      <c r="AY417" s="243" t="s">
        <v>187</v>
      </c>
    </row>
    <row r="418" s="14" customFormat="1">
      <c r="A418" s="14"/>
      <c r="B418" s="244"/>
      <c r="C418" s="245"/>
      <c r="D418" s="235" t="s">
        <v>199</v>
      </c>
      <c r="E418" s="246" t="s">
        <v>19</v>
      </c>
      <c r="F418" s="247" t="s">
        <v>1147</v>
      </c>
      <c r="G418" s="245"/>
      <c r="H418" s="248">
        <v>1.8899999999999999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199</v>
      </c>
      <c r="AU418" s="254" t="s">
        <v>81</v>
      </c>
      <c r="AV418" s="14" t="s">
        <v>81</v>
      </c>
      <c r="AW418" s="14" t="s">
        <v>33</v>
      </c>
      <c r="AX418" s="14" t="s">
        <v>72</v>
      </c>
      <c r="AY418" s="254" t="s">
        <v>187</v>
      </c>
    </row>
    <row r="419" s="16" customFormat="1">
      <c r="A419" s="16"/>
      <c r="B419" s="279"/>
      <c r="C419" s="280"/>
      <c r="D419" s="235" t="s">
        <v>199</v>
      </c>
      <c r="E419" s="281" t="s">
        <v>19</v>
      </c>
      <c r="F419" s="282" t="s">
        <v>763</v>
      </c>
      <c r="G419" s="280"/>
      <c r="H419" s="283">
        <v>9.6899999999999995</v>
      </c>
      <c r="I419" s="284"/>
      <c r="J419" s="280"/>
      <c r="K419" s="280"/>
      <c r="L419" s="285"/>
      <c r="M419" s="286"/>
      <c r="N419" s="287"/>
      <c r="O419" s="287"/>
      <c r="P419" s="287"/>
      <c r="Q419" s="287"/>
      <c r="R419" s="287"/>
      <c r="S419" s="287"/>
      <c r="T419" s="288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T419" s="289" t="s">
        <v>199</v>
      </c>
      <c r="AU419" s="289" t="s">
        <v>81</v>
      </c>
      <c r="AV419" s="16" t="s">
        <v>230</v>
      </c>
      <c r="AW419" s="16" t="s">
        <v>33</v>
      </c>
      <c r="AX419" s="16" t="s">
        <v>72</v>
      </c>
      <c r="AY419" s="289" t="s">
        <v>187</v>
      </c>
    </row>
    <row r="420" s="15" customFormat="1">
      <c r="A420" s="15"/>
      <c r="B420" s="255"/>
      <c r="C420" s="256"/>
      <c r="D420" s="235" t="s">
        <v>199</v>
      </c>
      <c r="E420" s="257" t="s">
        <v>19</v>
      </c>
      <c r="F420" s="258" t="s">
        <v>210</v>
      </c>
      <c r="G420" s="256"/>
      <c r="H420" s="259">
        <v>12.57</v>
      </c>
      <c r="I420" s="260"/>
      <c r="J420" s="256"/>
      <c r="K420" s="256"/>
      <c r="L420" s="261"/>
      <c r="M420" s="262"/>
      <c r="N420" s="263"/>
      <c r="O420" s="263"/>
      <c r="P420" s="263"/>
      <c r="Q420" s="263"/>
      <c r="R420" s="263"/>
      <c r="S420" s="263"/>
      <c r="T420" s="264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5" t="s">
        <v>199</v>
      </c>
      <c r="AU420" s="265" t="s">
        <v>81</v>
      </c>
      <c r="AV420" s="15" t="s">
        <v>195</v>
      </c>
      <c r="AW420" s="15" t="s">
        <v>33</v>
      </c>
      <c r="AX420" s="15" t="s">
        <v>79</v>
      </c>
      <c r="AY420" s="265" t="s">
        <v>187</v>
      </c>
    </row>
    <row r="421" s="2" customFormat="1" ht="16.5" customHeight="1">
      <c r="A421" s="41"/>
      <c r="B421" s="42"/>
      <c r="C421" s="269" t="s">
        <v>772</v>
      </c>
      <c r="D421" s="269" t="s">
        <v>648</v>
      </c>
      <c r="E421" s="270" t="s">
        <v>863</v>
      </c>
      <c r="F421" s="271" t="s">
        <v>864</v>
      </c>
      <c r="G421" s="272" t="s">
        <v>193</v>
      </c>
      <c r="H421" s="273">
        <v>13.827</v>
      </c>
      <c r="I421" s="274"/>
      <c r="J421" s="275">
        <f>ROUND(I421*H421,2)</f>
        <v>0</v>
      </c>
      <c r="K421" s="271" t="s">
        <v>194</v>
      </c>
      <c r="L421" s="276"/>
      <c r="M421" s="277" t="s">
        <v>19</v>
      </c>
      <c r="N421" s="278" t="s">
        <v>43</v>
      </c>
      <c r="O421" s="87"/>
      <c r="P421" s="224">
        <f>O421*H421</f>
        <v>0</v>
      </c>
      <c r="Q421" s="224">
        <v>2.0000000000000002E-05</v>
      </c>
      <c r="R421" s="224">
        <f>Q421*H421</f>
        <v>0.00027654000000000003</v>
      </c>
      <c r="S421" s="224">
        <v>0</v>
      </c>
      <c r="T421" s="225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6" t="s">
        <v>745</v>
      </c>
      <c r="AT421" s="226" t="s">
        <v>648</v>
      </c>
      <c r="AU421" s="226" t="s">
        <v>81</v>
      </c>
      <c r="AY421" s="20" t="s">
        <v>187</v>
      </c>
      <c r="BE421" s="227">
        <f>IF(N421="základní",J421,0)</f>
        <v>0</v>
      </c>
      <c r="BF421" s="227">
        <f>IF(N421="snížená",J421,0)</f>
        <v>0</v>
      </c>
      <c r="BG421" s="227">
        <f>IF(N421="zákl. přenesená",J421,0)</f>
        <v>0</v>
      </c>
      <c r="BH421" s="227">
        <f>IF(N421="sníž. přenesená",J421,0)</f>
        <v>0</v>
      </c>
      <c r="BI421" s="227">
        <f>IF(N421="nulová",J421,0)</f>
        <v>0</v>
      </c>
      <c r="BJ421" s="20" t="s">
        <v>79</v>
      </c>
      <c r="BK421" s="227">
        <f>ROUND(I421*H421,2)</f>
        <v>0</v>
      </c>
      <c r="BL421" s="20" t="s">
        <v>265</v>
      </c>
      <c r="BM421" s="226" t="s">
        <v>1592</v>
      </c>
    </row>
    <row r="422" s="13" customFormat="1">
      <c r="A422" s="13"/>
      <c r="B422" s="233"/>
      <c r="C422" s="234"/>
      <c r="D422" s="235" t="s">
        <v>199</v>
      </c>
      <c r="E422" s="236" t="s">
        <v>19</v>
      </c>
      <c r="F422" s="237" t="s">
        <v>1585</v>
      </c>
      <c r="G422" s="234"/>
      <c r="H422" s="236" t="s">
        <v>19</v>
      </c>
      <c r="I422" s="238"/>
      <c r="J422" s="234"/>
      <c r="K422" s="234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199</v>
      </c>
      <c r="AU422" s="243" t="s">
        <v>81</v>
      </c>
      <c r="AV422" s="13" t="s">
        <v>79</v>
      </c>
      <c r="AW422" s="13" t="s">
        <v>33</v>
      </c>
      <c r="AX422" s="13" t="s">
        <v>72</v>
      </c>
      <c r="AY422" s="243" t="s">
        <v>187</v>
      </c>
    </row>
    <row r="423" s="13" customFormat="1">
      <c r="A423" s="13"/>
      <c r="B423" s="233"/>
      <c r="C423" s="234"/>
      <c r="D423" s="235" t="s">
        <v>199</v>
      </c>
      <c r="E423" s="236" t="s">
        <v>19</v>
      </c>
      <c r="F423" s="237" t="s">
        <v>567</v>
      </c>
      <c r="G423" s="234"/>
      <c r="H423" s="236" t="s">
        <v>19</v>
      </c>
      <c r="I423" s="238"/>
      <c r="J423" s="234"/>
      <c r="K423" s="234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199</v>
      </c>
      <c r="AU423" s="243" t="s">
        <v>81</v>
      </c>
      <c r="AV423" s="13" t="s">
        <v>79</v>
      </c>
      <c r="AW423" s="13" t="s">
        <v>33</v>
      </c>
      <c r="AX423" s="13" t="s">
        <v>72</v>
      </c>
      <c r="AY423" s="243" t="s">
        <v>187</v>
      </c>
    </row>
    <row r="424" s="13" customFormat="1">
      <c r="A424" s="13"/>
      <c r="B424" s="233"/>
      <c r="C424" s="234"/>
      <c r="D424" s="235" t="s">
        <v>199</v>
      </c>
      <c r="E424" s="236" t="s">
        <v>19</v>
      </c>
      <c r="F424" s="237" t="s">
        <v>855</v>
      </c>
      <c r="G424" s="234"/>
      <c r="H424" s="236" t="s">
        <v>19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199</v>
      </c>
      <c r="AU424" s="243" t="s">
        <v>81</v>
      </c>
      <c r="AV424" s="13" t="s">
        <v>79</v>
      </c>
      <c r="AW424" s="13" t="s">
        <v>33</v>
      </c>
      <c r="AX424" s="13" t="s">
        <v>72</v>
      </c>
      <c r="AY424" s="243" t="s">
        <v>187</v>
      </c>
    </row>
    <row r="425" s="13" customFormat="1">
      <c r="A425" s="13"/>
      <c r="B425" s="233"/>
      <c r="C425" s="234"/>
      <c r="D425" s="235" t="s">
        <v>199</v>
      </c>
      <c r="E425" s="236" t="s">
        <v>19</v>
      </c>
      <c r="F425" s="237" t="s">
        <v>1142</v>
      </c>
      <c r="G425" s="234"/>
      <c r="H425" s="236" t="s">
        <v>19</v>
      </c>
      <c r="I425" s="238"/>
      <c r="J425" s="234"/>
      <c r="K425" s="234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199</v>
      </c>
      <c r="AU425" s="243" t="s">
        <v>81</v>
      </c>
      <c r="AV425" s="13" t="s">
        <v>79</v>
      </c>
      <c r="AW425" s="13" t="s">
        <v>33</v>
      </c>
      <c r="AX425" s="13" t="s">
        <v>72</v>
      </c>
      <c r="AY425" s="243" t="s">
        <v>187</v>
      </c>
    </row>
    <row r="426" s="14" customFormat="1">
      <c r="A426" s="14"/>
      <c r="B426" s="244"/>
      <c r="C426" s="245"/>
      <c r="D426" s="235" t="s">
        <v>199</v>
      </c>
      <c r="E426" s="246" t="s">
        <v>19</v>
      </c>
      <c r="F426" s="247" t="s">
        <v>1143</v>
      </c>
      <c r="G426" s="245"/>
      <c r="H426" s="248">
        <v>1.44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199</v>
      </c>
      <c r="AU426" s="254" t="s">
        <v>81</v>
      </c>
      <c r="AV426" s="14" t="s">
        <v>81</v>
      </c>
      <c r="AW426" s="14" t="s">
        <v>33</v>
      </c>
      <c r="AX426" s="14" t="s">
        <v>72</v>
      </c>
      <c r="AY426" s="254" t="s">
        <v>187</v>
      </c>
    </row>
    <row r="427" s="13" customFormat="1">
      <c r="A427" s="13"/>
      <c r="B427" s="233"/>
      <c r="C427" s="234"/>
      <c r="D427" s="235" t="s">
        <v>199</v>
      </c>
      <c r="E427" s="236" t="s">
        <v>19</v>
      </c>
      <c r="F427" s="237" t="s">
        <v>1586</v>
      </c>
      <c r="G427" s="234"/>
      <c r="H427" s="236" t="s">
        <v>19</v>
      </c>
      <c r="I427" s="238"/>
      <c r="J427" s="234"/>
      <c r="K427" s="234"/>
      <c r="L427" s="239"/>
      <c r="M427" s="240"/>
      <c r="N427" s="241"/>
      <c r="O427" s="241"/>
      <c r="P427" s="241"/>
      <c r="Q427" s="241"/>
      <c r="R427" s="241"/>
      <c r="S427" s="241"/>
      <c r="T427" s="24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199</v>
      </c>
      <c r="AU427" s="243" t="s">
        <v>81</v>
      </c>
      <c r="AV427" s="13" t="s">
        <v>79</v>
      </c>
      <c r="AW427" s="13" t="s">
        <v>33</v>
      </c>
      <c r="AX427" s="13" t="s">
        <v>72</v>
      </c>
      <c r="AY427" s="243" t="s">
        <v>187</v>
      </c>
    </row>
    <row r="428" s="13" customFormat="1">
      <c r="A428" s="13"/>
      <c r="B428" s="233"/>
      <c r="C428" s="234"/>
      <c r="D428" s="235" t="s">
        <v>199</v>
      </c>
      <c r="E428" s="236" t="s">
        <v>19</v>
      </c>
      <c r="F428" s="237" t="s">
        <v>571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199</v>
      </c>
      <c r="AU428" s="243" t="s">
        <v>81</v>
      </c>
      <c r="AV428" s="13" t="s">
        <v>79</v>
      </c>
      <c r="AW428" s="13" t="s">
        <v>33</v>
      </c>
      <c r="AX428" s="13" t="s">
        <v>72</v>
      </c>
      <c r="AY428" s="243" t="s">
        <v>187</v>
      </c>
    </row>
    <row r="429" s="13" customFormat="1">
      <c r="A429" s="13"/>
      <c r="B429" s="233"/>
      <c r="C429" s="234"/>
      <c r="D429" s="235" t="s">
        <v>199</v>
      </c>
      <c r="E429" s="236" t="s">
        <v>19</v>
      </c>
      <c r="F429" s="237" t="s">
        <v>855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199</v>
      </c>
      <c r="AU429" s="243" t="s">
        <v>81</v>
      </c>
      <c r="AV429" s="13" t="s">
        <v>79</v>
      </c>
      <c r="AW429" s="13" t="s">
        <v>33</v>
      </c>
      <c r="AX429" s="13" t="s">
        <v>72</v>
      </c>
      <c r="AY429" s="243" t="s">
        <v>187</v>
      </c>
    </row>
    <row r="430" s="13" customFormat="1">
      <c r="A430" s="13"/>
      <c r="B430" s="233"/>
      <c r="C430" s="234"/>
      <c r="D430" s="235" t="s">
        <v>199</v>
      </c>
      <c r="E430" s="236" t="s">
        <v>19</v>
      </c>
      <c r="F430" s="237" t="s">
        <v>1142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199</v>
      </c>
      <c r="AU430" s="243" t="s">
        <v>81</v>
      </c>
      <c r="AV430" s="13" t="s">
        <v>79</v>
      </c>
      <c r="AW430" s="13" t="s">
        <v>33</v>
      </c>
      <c r="AX430" s="13" t="s">
        <v>72</v>
      </c>
      <c r="AY430" s="243" t="s">
        <v>187</v>
      </c>
    </row>
    <row r="431" s="14" customFormat="1">
      <c r="A431" s="14"/>
      <c r="B431" s="244"/>
      <c r="C431" s="245"/>
      <c r="D431" s="235" t="s">
        <v>199</v>
      </c>
      <c r="E431" s="246" t="s">
        <v>19</v>
      </c>
      <c r="F431" s="247" t="s">
        <v>1143</v>
      </c>
      <c r="G431" s="245"/>
      <c r="H431" s="248">
        <v>1.44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199</v>
      </c>
      <c r="AU431" s="254" t="s">
        <v>81</v>
      </c>
      <c r="AV431" s="14" t="s">
        <v>81</v>
      </c>
      <c r="AW431" s="14" t="s">
        <v>33</v>
      </c>
      <c r="AX431" s="14" t="s">
        <v>72</v>
      </c>
      <c r="AY431" s="254" t="s">
        <v>187</v>
      </c>
    </row>
    <row r="432" s="16" customFormat="1">
      <c r="A432" s="16"/>
      <c r="B432" s="279"/>
      <c r="C432" s="280"/>
      <c r="D432" s="235" t="s">
        <v>199</v>
      </c>
      <c r="E432" s="281" t="s">
        <v>19</v>
      </c>
      <c r="F432" s="282" t="s">
        <v>763</v>
      </c>
      <c r="G432" s="280"/>
      <c r="H432" s="283">
        <v>2.8799999999999999</v>
      </c>
      <c r="I432" s="284"/>
      <c r="J432" s="280"/>
      <c r="K432" s="280"/>
      <c r="L432" s="285"/>
      <c r="M432" s="286"/>
      <c r="N432" s="287"/>
      <c r="O432" s="287"/>
      <c r="P432" s="287"/>
      <c r="Q432" s="287"/>
      <c r="R432" s="287"/>
      <c r="S432" s="287"/>
      <c r="T432" s="288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T432" s="289" t="s">
        <v>199</v>
      </c>
      <c r="AU432" s="289" t="s">
        <v>81</v>
      </c>
      <c r="AV432" s="16" t="s">
        <v>230</v>
      </c>
      <c r="AW432" s="16" t="s">
        <v>33</v>
      </c>
      <c r="AX432" s="16" t="s">
        <v>72</v>
      </c>
      <c r="AY432" s="289" t="s">
        <v>187</v>
      </c>
    </row>
    <row r="433" s="13" customFormat="1">
      <c r="A433" s="13"/>
      <c r="B433" s="233"/>
      <c r="C433" s="234"/>
      <c r="D433" s="235" t="s">
        <v>199</v>
      </c>
      <c r="E433" s="236" t="s">
        <v>19</v>
      </c>
      <c r="F433" s="237" t="s">
        <v>1587</v>
      </c>
      <c r="G433" s="234"/>
      <c r="H433" s="236" t="s">
        <v>19</v>
      </c>
      <c r="I433" s="238"/>
      <c r="J433" s="234"/>
      <c r="K433" s="234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199</v>
      </c>
      <c r="AU433" s="243" t="s">
        <v>81</v>
      </c>
      <c r="AV433" s="13" t="s">
        <v>79</v>
      </c>
      <c r="AW433" s="13" t="s">
        <v>33</v>
      </c>
      <c r="AX433" s="13" t="s">
        <v>72</v>
      </c>
      <c r="AY433" s="243" t="s">
        <v>187</v>
      </c>
    </row>
    <row r="434" s="13" customFormat="1">
      <c r="A434" s="13"/>
      <c r="B434" s="233"/>
      <c r="C434" s="234"/>
      <c r="D434" s="235" t="s">
        <v>199</v>
      </c>
      <c r="E434" s="236" t="s">
        <v>19</v>
      </c>
      <c r="F434" s="237" t="s">
        <v>567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199</v>
      </c>
      <c r="AU434" s="243" t="s">
        <v>81</v>
      </c>
      <c r="AV434" s="13" t="s">
        <v>79</v>
      </c>
      <c r="AW434" s="13" t="s">
        <v>33</v>
      </c>
      <c r="AX434" s="13" t="s">
        <v>72</v>
      </c>
      <c r="AY434" s="243" t="s">
        <v>187</v>
      </c>
    </row>
    <row r="435" s="13" customFormat="1">
      <c r="A435" s="13"/>
      <c r="B435" s="233"/>
      <c r="C435" s="234"/>
      <c r="D435" s="235" t="s">
        <v>199</v>
      </c>
      <c r="E435" s="236" t="s">
        <v>19</v>
      </c>
      <c r="F435" s="237" t="s">
        <v>855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199</v>
      </c>
      <c r="AU435" s="243" t="s">
        <v>81</v>
      </c>
      <c r="AV435" s="13" t="s">
        <v>79</v>
      </c>
      <c r="AW435" s="13" t="s">
        <v>33</v>
      </c>
      <c r="AX435" s="13" t="s">
        <v>72</v>
      </c>
      <c r="AY435" s="243" t="s">
        <v>187</v>
      </c>
    </row>
    <row r="436" s="13" customFormat="1">
      <c r="A436" s="13"/>
      <c r="B436" s="233"/>
      <c r="C436" s="234"/>
      <c r="D436" s="235" t="s">
        <v>199</v>
      </c>
      <c r="E436" s="236" t="s">
        <v>19</v>
      </c>
      <c r="F436" s="237" t="s">
        <v>873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199</v>
      </c>
      <c r="AU436" s="243" t="s">
        <v>81</v>
      </c>
      <c r="AV436" s="13" t="s">
        <v>79</v>
      </c>
      <c r="AW436" s="13" t="s">
        <v>33</v>
      </c>
      <c r="AX436" s="13" t="s">
        <v>72</v>
      </c>
      <c r="AY436" s="243" t="s">
        <v>187</v>
      </c>
    </row>
    <row r="437" s="14" customFormat="1">
      <c r="A437" s="14"/>
      <c r="B437" s="244"/>
      <c r="C437" s="245"/>
      <c r="D437" s="235" t="s">
        <v>199</v>
      </c>
      <c r="E437" s="246" t="s">
        <v>19</v>
      </c>
      <c r="F437" s="247" t="s">
        <v>1046</v>
      </c>
      <c r="G437" s="245"/>
      <c r="H437" s="248">
        <v>2.9550000000000001</v>
      </c>
      <c r="I437" s="249"/>
      <c r="J437" s="245"/>
      <c r="K437" s="245"/>
      <c r="L437" s="250"/>
      <c r="M437" s="251"/>
      <c r="N437" s="252"/>
      <c r="O437" s="252"/>
      <c r="P437" s="252"/>
      <c r="Q437" s="252"/>
      <c r="R437" s="252"/>
      <c r="S437" s="252"/>
      <c r="T437" s="253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4" t="s">
        <v>199</v>
      </c>
      <c r="AU437" s="254" t="s">
        <v>81</v>
      </c>
      <c r="AV437" s="14" t="s">
        <v>81</v>
      </c>
      <c r="AW437" s="14" t="s">
        <v>33</v>
      </c>
      <c r="AX437" s="14" t="s">
        <v>72</v>
      </c>
      <c r="AY437" s="254" t="s">
        <v>187</v>
      </c>
    </row>
    <row r="438" s="13" customFormat="1">
      <c r="A438" s="13"/>
      <c r="B438" s="233"/>
      <c r="C438" s="234"/>
      <c r="D438" s="235" t="s">
        <v>199</v>
      </c>
      <c r="E438" s="236" t="s">
        <v>19</v>
      </c>
      <c r="F438" s="237" t="s">
        <v>1588</v>
      </c>
      <c r="G438" s="234"/>
      <c r="H438" s="236" t="s">
        <v>19</v>
      </c>
      <c r="I438" s="238"/>
      <c r="J438" s="234"/>
      <c r="K438" s="234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199</v>
      </c>
      <c r="AU438" s="243" t="s">
        <v>81</v>
      </c>
      <c r="AV438" s="13" t="s">
        <v>79</v>
      </c>
      <c r="AW438" s="13" t="s">
        <v>33</v>
      </c>
      <c r="AX438" s="13" t="s">
        <v>72</v>
      </c>
      <c r="AY438" s="243" t="s">
        <v>187</v>
      </c>
    </row>
    <row r="439" s="13" customFormat="1">
      <c r="A439" s="13"/>
      <c r="B439" s="233"/>
      <c r="C439" s="234"/>
      <c r="D439" s="235" t="s">
        <v>199</v>
      </c>
      <c r="E439" s="236" t="s">
        <v>19</v>
      </c>
      <c r="F439" s="237" t="s">
        <v>567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199</v>
      </c>
      <c r="AU439" s="243" t="s">
        <v>81</v>
      </c>
      <c r="AV439" s="13" t="s">
        <v>79</v>
      </c>
      <c r="AW439" s="13" t="s">
        <v>33</v>
      </c>
      <c r="AX439" s="13" t="s">
        <v>72</v>
      </c>
      <c r="AY439" s="243" t="s">
        <v>187</v>
      </c>
    </row>
    <row r="440" s="13" customFormat="1">
      <c r="A440" s="13"/>
      <c r="B440" s="233"/>
      <c r="C440" s="234"/>
      <c r="D440" s="235" t="s">
        <v>199</v>
      </c>
      <c r="E440" s="236" t="s">
        <v>19</v>
      </c>
      <c r="F440" s="237" t="s">
        <v>855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199</v>
      </c>
      <c r="AU440" s="243" t="s">
        <v>81</v>
      </c>
      <c r="AV440" s="13" t="s">
        <v>79</v>
      </c>
      <c r="AW440" s="13" t="s">
        <v>33</v>
      </c>
      <c r="AX440" s="13" t="s">
        <v>72</v>
      </c>
      <c r="AY440" s="243" t="s">
        <v>187</v>
      </c>
    </row>
    <row r="441" s="13" customFormat="1">
      <c r="A441" s="13"/>
      <c r="B441" s="233"/>
      <c r="C441" s="234"/>
      <c r="D441" s="235" t="s">
        <v>199</v>
      </c>
      <c r="E441" s="236" t="s">
        <v>19</v>
      </c>
      <c r="F441" s="237" t="s">
        <v>873</v>
      </c>
      <c r="G441" s="234"/>
      <c r="H441" s="236" t="s">
        <v>19</v>
      </c>
      <c r="I441" s="238"/>
      <c r="J441" s="234"/>
      <c r="K441" s="234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199</v>
      </c>
      <c r="AU441" s="243" t="s">
        <v>81</v>
      </c>
      <c r="AV441" s="13" t="s">
        <v>79</v>
      </c>
      <c r="AW441" s="13" t="s">
        <v>33</v>
      </c>
      <c r="AX441" s="13" t="s">
        <v>72</v>
      </c>
      <c r="AY441" s="243" t="s">
        <v>187</v>
      </c>
    </row>
    <row r="442" s="14" customFormat="1">
      <c r="A442" s="14"/>
      <c r="B442" s="244"/>
      <c r="C442" s="245"/>
      <c r="D442" s="235" t="s">
        <v>199</v>
      </c>
      <c r="E442" s="246" t="s">
        <v>19</v>
      </c>
      <c r="F442" s="247" t="s">
        <v>1147</v>
      </c>
      <c r="G442" s="245"/>
      <c r="H442" s="248">
        <v>1.8899999999999999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199</v>
      </c>
      <c r="AU442" s="254" t="s">
        <v>81</v>
      </c>
      <c r="AV442" s="14" t="s">
        <v>81</v>
      </c>
      <c r="AW442" s="14" t="s">
        <v>33</v>
      </c>
      <c r="AX442" s="14" t="s">
        <v>72</v>
      </c>
      <c r="AY442" s="254" t="s">
        <v>187</v>
      </c>
    </row>
    <row r="443" s="13" customFormat="1">
      <c r="A443" s="13"/>
      <c r="B443" s="233"/>
      <c r="C443" s="234"/>
      <c r="D443" s="235" t="s">
        <v>199</v>
      </c>
      <c r="E443" s="236" t="s">
        <v>19</v>
      </c>
      <c r="F443" s="237" t="s">
        <v>1589</v>
      </c>
      <c r="G443" s="234"/>
      <c r="H443" s="236" t="s">
        <v>19</v>
      </c>
      <c r="I443" s="238"/>
      <c r="J443" s="234"/>
      <c r="K443" s="234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199</v>
      </c>
      <c r="AU443" s="243" t="s">
        <v>81</v>
      </c>
      <c r="AV443" s="13" t="s">
        <v>79</v>
      </c>
      <c r="AW443" s="13" t="s">
        <v>33</v>
      </c>
      <c r="AX443" s="13" t="s">
        <v>72</v>
      </c>
      <c r="AY443" s="243" t="s">
        <v>187</v>
      </c>
    </row>
    <row r="444" s="13" customFormat="1">
      <c r="A444" s="13"/>
      <c r="B444" s="233"/>
      <c r="C444" s="234"/>
      <c r="D444" s="235" t="s">
        <v>199</v>
      </c>
      <c r="E444" s="236" t="s">
        <v>19</v>
      </c>
      <c r="F444" s="237" t="s">
        <v>569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199</v>
      </c>
      <c r="AU444" s="243" t="s">
        <v>81</v>
      </c>
      <c r="AV444" s="13" t="s">
        <v>79</v>
      </c>
      <c r="AW444" s="13" t="s">
        <v>33</v>
      </c>
      <c r="AX444" s="13" t="s">
        <v>72</v>
      </c>
      <c r="AY444" s="243" t="s">
        <v>187</v>
      </c>
    </row>
    <row r="445" s="13" customFormat="1">
      <c r="A445" s="13"/>
      <c r="B445" s="233"/>
      <c r="C445" s="234"/>
      <c r="D445" s="235" t="s">
        <v>199</v>
      </c>
      <c r="E445" s="236" t="s">
        <v>19</v>
      </c>
      <c r="F445" s="237" t="s">
        <v>855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199</v>
      </c>
      <c r="AU445" s="243" t="s">
        <v>81</v>
      </c>
      <c r="AV445" s="13" t="s">
        <v>79</v>
      </c>
      <c r="AW445" s="13" t="s">
        <v>33</v>
      </c>
      <c r="AX445" s="13" t="s">
        <v>72</v>
      </c>
      <c r="AY445" s="243" t="s">
        <v>187</v>
      </c>
    </row>
    <row r="446" s="13" customFormat="1">
      <c r="A446" s="13"/>
      <c r="B446" s="233"/>
      <c r="C446" s="234"/>
      <c r="D446" s="235" t="s">
        <v>199</v>
      </c>
      <c r="E446" s="236" t="s">
        <v>19</v>
      </c>
      <c r="F446" s="237" t="s">
        <v>873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199</v>
      </c>
      <c r="AU446" s="243" t="s">
        <v>81</v>
      </c>
      <c r="AV446" s="13" t="s">
        <v>79</v>
      </c>
      <c r="AW446" s="13" t="s">
        <v>33</v>
      </c>
      <c r="AX446" s="13" t="s">
        <v>72</v>
      </c>
      <c r="AY446" s="243" t="s">
        <v>187</v>
      </c>
    </row>
    <row r="447" s="14" customFormat="1">
      <c r="A447" s="14"/>
      <c r="B447" s="244"/>
      <c r="C447" s="245"/>
      <c r="D447" s="235" t="s">
        <v>199</v>
      </c>
      <c r="E447" s="246" t="s">
        <v>19</v>
      </c>
      <c r="F447" s="247" t="s">
        <v>209</v>
      </c>
      <c r="G447" s="245"/>
      <c r="H447" s="248">
        <v>1.1819999999999999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199</v>
      </c>
      <c r="AU447" s="254" t="s">
        <v>81</v>
      </c>
      <c r="AV447" s="14" t="s">
        <v>81</v>
      </c>
      <c r="AW447" s="14" t="s">
        <v>33</v>
      </c>
      <c r="AX447" s="14" t="s">
        <v>72</v>
      </c>
      <c r="AY447" s="254" t="s">
        <v>187</v>
      </c>
    </row>
    <row r="448" s="13" customFormat="1">
      <c r="A448" s="13"/>
      <c r="B448" s="233"/>
      <c r="C448" s="234"/>
      <c r="D448" s="235" t="s">
        <v>199</v>
      </c>
      <c r="E448" s="236" t="s">
        <v>19</v>
      </c>
      <c r="F448" s="237" t="s">
        <v>1590</v>
      </c>
      <c r="G448" s="234"/>
      <c r="H448" s="236" t="s">
        <v>19</v>
      </c>
      <c r="I448" s="238"/>
      <c r="J448" s="234"/>
      <c r="K448" s="234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199</v>
      </c>
      <c r="AU448" s="243" t="s">
        <v>81</v>
      </c>
      <c r="AV448" s="13" t="s">
        <v>79</v>
      </c>
      <c r="AW448" s="13" t="s">
        <v>33</v>
      </c>
      <c r="AX448" s="13" t="s">
        <v>72</v>
      </c>
      <c r="AY448" s="243" t="s">
        <v>187</v>
      </c>
    </row>
    <row r="449" s="13" customFormat="1">
      <c r="A449" s="13"/>
      <c r="B449" s="233"/>
      <c r="C449" s="234"/>
      <c r="D449" s="235" t="s">
        <v>199</v>
      </c>
      <c r="E449" s="236" t="s">
        <v>19</v>
      </c>
      <c r="F449" s="237" t="s">
        <v>571</v>
      </c>
      <c r="G449" s="234"/>
      <c r="H449" s="236" t="s">
        <v>19</v>
      </c>
      <c r="I449" s="238"/>
      <c r="J449" s="234"/>
      <c r="K449" s="234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199</v>
      </c>
      <c r="AU449" s="243" t="s">
        <v>81</v>
      </c>
      <c r="AV449" s="13" t="s">
        <v>79</v>
      </c>
      <c r="AW449" s="13" t="s">
        <v>33</v>
      </c>
      <c r="AX449" s="13" t="s">
        <v>72</v>
      </c>
      <c r="AY449" s="243" t="s">
        <v>187</v>
      </c>
    </row>
    <row r="450" s="13" customFormat="1">
      <c r="A450" s="13"/>
      <c r="B450" s="233"/>
      <c r="C450" s="234"/>
      <c r="D450" s="235" t="s">
        <v>199</v>
      </c>
      <c r="E450" s="236" t="s">
        <v>19</v>
      </c>
      <c r="F450" s="237" t="s">
        <v>855</v>
      </c>
      <c r="G450" s="234"/>
      <c r="H450" s="236" t="s">
        <v>19</v>
      </c>
      <c r="I450" s="238"/>
      <c r="J450" s="234"/>
      <c r="K450" s="234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199</v>
      </c>
      <c r="AU450" s="243" t="s">
        <v>81</v>
      </c>
      <c r="AV450" s="13" t="s">
        <v>79</v>
      </c>
      <c r="AW450" s="13" t="s">
        <v>33</v>
      </c>
      <c r="AX450" s="13" t="s">
        <v>72</v>
      </c>
      <c r="AY450" s="243" t="s">
        <v>187</v>
      </c>
    </row>
    <row r="451" s="13" customFormat="1">
      <c r="A451" s="13"/>
      <c r="B451" s="233"/>
      <c r="C451" s="234"/>
      <c r="D451" s="235" t="s">
        <v>199</v>
      </c>
      <c r="E451" s="236" t="s">
        <v>19</v>
      </c>
      <c r="F451" s="237" t="s">
        <v>873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199</v>
      </c>
      <c r="AU451" s="243" t="s">
        <v>81</v>
      </c>
      <c r="AV451" s="13" t="s">
        <v>79</v>
      </c>
      <c r="AW451" s="13" t="s">
        <v>33</v>
      </c>
      <c r="AX451" s="13" t="s">
        <v>72</v>
      </c>
      <c r="AY451" s="243" t="s">
        <v>187</v>
      </c>
    </row>
    <row r="452" s="14" customFormat="1">
      <c r="A452" s="14"/>
      <c r="B452" s="244"/>
      <c r="C452" s="245"/>
      <c r="D452" s="235" t="s">
        <v>199</v>
      </c>
      <c r="E452" s="246" t="s">
        <v>19</v>
      </c>
      <c r="F452" s="247" t="s">
        <v>1051</v>
      </c>
      <c r="G452" s="245"/>
      <c r="H452" s="248">
        <v>1.7729999999999999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199</v>
      </c>
      <c r="AU452" s="254" t="s">
        <v>81</v>
      </c>
      <c r="AV452" s="14" t="s">
        <v>81</v>
      </c>
      <c r="AW452" s="14" t="s">
        <v>33</v>
      </c>
      <c r="AX452" s="14" t="s">
        <v>72</v>
      </c>
      <c r="AY452" s="254" t="s">
        <v>187</v>
      </c>
    </row>
    <row r="453" s="13" customFormat="1">
      <c r="A453" s="13"/>
      <c r="B453" s="233"/>
      <c r="C453" s="234"/>
      <c r="D453" s="235" t="s">
        <v>199</v>
      </c>
      <c r="E453" s="236" t="s">
        <v>19</v>
      </c>
      <c r="F453" s="237" t="s">
        <v>1591</v>
      </c>
      <c r="G453" s="234"/>
      <c r="H453" s="236" t="s">
        <v>19</v>
      </c>
      <c r="I453" s="238"/>
      <c r="J453" s="234"/>
      <c r="K453" s="234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199</v>
      </c>
      <c r="AU453" s="243" t="s">
        <v>81</v>
      </c>
      <c r="AV453" s="13" t="s">
        <v>79</v>
      </c>
      <c r="AW453" s="13" t="s">
        <v>33</v>
      </c>
      <c r="AX453" s="13" t="s">
        <v>72</v>
      </c>
      <c r="AY453" s="243" t="s">
        <v>187</v>
      </c>
    </row>
    <row r="454" s="13" customFormat="1">
      <c r="A454" s="13"/>
      <c r="B454" s="233"/>
      <c r="C454" s="234"/>
      <c r="D454" s="235" t="s">
        <v>199</v>
      </c>
      <c r="E454" s="236" t="s">
        <v>19</v>
      </c>
      <c r="F454" s="237" t="s">
        <v>571</v>
      </c>
      <c r="G454" s="234"/>
      <c r="H454" s="236" t="s">
        <v>19</v>
      </c>
      <c r="I454" s="238"/>
      <c r="J454" s="234"/>
      <c r="K454" s="234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199</v>
      </c>
      <c r="AU454" s="243" t="s">
        <v>81</v>
      </c>
      <c r="AV454" s="13" t="s">
        <v>79</v>
      </c>
      <c r="AW454" s="13" t="s">
        <v>33</v>
      </c>
      <c r="AX454" s="13" t="s">
        <v>72</v>
      </c>
      <c r="AY454" s="243" t="s">
        <v>187</v>
      </c>
    </row>
    <row r="455" s="13" customFormat="1">
      <c r="A455" s="13"/>
      <c r="B455" s="233"/>
      <c r="C455" s="234"/>
      <c r="D455" s="235" t="s">
        <v>199</v>
      </c>
      <c r="E455" s="236" t="s">
        <v>19</v>
      </c>
      <c r="F455" s="237" t="s">
        <v>855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199</v>
      </c>
      <c r="AU455" s="243" t="s">
        <v>81</v>
      </c>
      <c r="AV455" s="13" t="s">
        <v>79</v>
      </c>
      <c r="AW455" s="13" t="s">
        <v>33</v>
      </c>
      <c r="AX455" s="13" t="s">
        <v>72</v>
      </c>
      <c r="AY455" s="243" t="s">
        <v>187</v>
      </c>
    </row>
    <row r="456" s="13" customFormat="1">
      <c r="A456" s="13"/>
      <c r="B456" s="233"/>
      <c r="C456" s="234"/>
      <c r="D456" s="235" t="s">
        <v>199</v>
      </c>
      <c r="E456" s="236" t="s">
        <v>19</v>
      </c>
      <c r="F456" s="237" t="s">
        <v>873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199</v>
      </c>
      <c r="AU456" s="243" t="s">
        <v>81</v>
      </c>
      <c r="AV456" s="13" t="s">
        <v>79</v>
      </c>
      <c r="AW456" s="13" t="s">
        <v>33</v>
      </c>
      <c r="AX456" s="13" t="s">
        <v>72</v>
      </c>
      <c r="AY456" s="243" t="s">
        <v>187</v>
      </c>
    </row>
    <row r="457" s="14" customFormat="1">
      <c r="A457" s="14"/>
      <c r="B457" s="244"/>
      <c r="C457" s="245"/>
      <c r="D457" s="235" t="s">
        <v>199</v>
      </c>
      <c r="E457" s="246" t="s">
        <v>19</v>
      </c>
      <c r="F457" s="247" t="s">
        <v>1147</v>
      </c>
      <c r="G457" s="245"/>
      <c r="H457" s="248">
        <v>1.8899999999999999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199</v>
      </c>
      <c r="AU457" s="254" t="s">
        <v>81</v>
      </c>
      <c r="AV457" s="14" t="s">
        <v>81</v>
      </c>
      <c r="AW457" s="14" t="s">
        <v>33</v>
      </c>
      <c r="AX457" s="14" t="s">
        <v>72</v>
      </c>
      <c r="AY457" s="254" t="s">
        <v>187</v>
      </c>
    </row>
    <row r="458" s="16" customFormat="1">
      <c r="A458" s="16"/>
      <c r="B458" s="279"/>
      <c r="C458" s="280"/>
      <c r="D458" s="235" t="s">
        <v>199</v>
      </c>
      <c r="E458" s="281" t="s">
        <v>19</v>
      </c>
      <c r="F458" s="282" t="s">
        <v>763</v>
      </c>
      <c r="G458" s="280"/>
      <c r="H458" s="283">
        <v>9.6899999999999995</v>
      </c>
      <c r="I458" s="284"/>
      <c r="J458" s="280"/>
      <c r="K458" s="280"/>
      <c r="L458" s="285"/>
      <c r="M458" s="286"/>
      <c r="N458" s="287"/>
      <c r="O458" s="287"/>
      <c r="P458" s="287"/>
      <c r="Q458" s="287"/>
      <c r="R458" s="287"/>
      <c r="S458" s="287"/>
      <c r="T458" s="288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T458" s="289" t="s">
        <v>199</v>
      </c>
      <c r="AU458" s="289" t="s">
        <v>81</v>
      </c>
      <c r="AV458" s="16" t="s">
        <v>230</v>
      </c>
      <c r="AW458" s="16" t="s">
        <v>33</v>
      </c>
      <c r="AX458" s="16" t="s">
        <v>72</v>
      </c>
      <c r="AY458" s="289" t="s">
        <v>187</v>
      </c>
    </row>
    <row r="459" s="15" customFormat="1">
      <c r="A459" s="15"/>
      <c r="B459" s="255"/>
      <c r="C459" s="256"/>
      <c r="D459" s="235" t="s">
        <v>199</v>
      </c>
      <c r="E459" s="257" t="s">
        <v>19</v>
      </c>
      <c r="F459" s="258" t="s">
        <v>210</v>
      </c>
      <c r="G459" s="256"/>
      <c r="H459" s="259">
        <v>12.57</v>
      </c>
      <c r="I459" s="260"/>
      <c r="J459" s="256"/>
      <c r="K459" s="256"/>
      <c r="L459" s="261"/>
      <c r="M459" s="262"/>
      <c r="N459" s="263"/>
      <c r="O459" s="263"/>
      <c r="P459" s="263"/>
      <c r="Q459" s="263"/>
      <c r="R459" s="263"/>
      <c r="S459" s="263"/>
      <c r="T459" s="264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65" t="s">
        <v>199</v>
      </c>
      <c r="AU459" s="265" t="s">
        <v>81</v>
      </c>
      <c r="AV459" s="15" t="s">
        <v>195</v>
      </c>
      <c r="AW459" s="15" t="s">
        <v>33</v>
      </c>
      <c r="AX459" s="15" t="s">
        <v>79</v>
      </c>
      <c r="AY459" s="265" t="s">
        <v>187</v>
      </c>
    </row>
    <row r="460" s="14" customFormat="1">
      <c r="A460" s="14"/>
      <c r="B460" s="244"/>
      <c r="C460" s="245"/>
      <c r="D460" s="235" t="s">
        <v>199</v>
      </c>
      <c r="E460" s="245"/>
      <c r="F460" s="247" t="s">
        <v>1152</v>
      </c>
      <c r="G460" s="245"/>
      <c r="H460" s="248">
        <v>13.827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199</v>
      </c>
      <c r="AU460" s="254" t="s">
        <v>81</v>
      </c>
      <c r="AV460" s="14" t="s">
        <v>81</v>
      </c>
      <c r="AW460" s="14" t="s">
        <v>4</v>
      </c>
      <c r="AX460" s="14" t="s">
        <v>79</v>
      </c>
      <c r="AY460" s="254" t="s">
        <v>187</v>
      </c>
    </row>
    <row r="461" s="2" customFormat="1" ht="16.5" customHeight="1">
      <c r="A461" s="41"/>
      <c r="B461" s="42"/>
      <c r="C461" s="215" t="s">
        <v>777</v>
      </c>
      <c r="D461" s="215" t="s">
        <v>190</v>
      </c>
      <c r="E461" s="216" t="s">
        <v>887</v>
      </c>
      <c r="F461" s="217" t="s">
        <v>888</v>
      </c>
      <c r="G461" s="218" t="s">
        <v>193</v>
      </c>
      <c r="H461" s="219">
        <v>103.798</v>
      </c>
      <c r="I461" s="220"/>
      <c r="J461" s="221">
        <f>ROUND(I461*H461,2)</f>
        <v>0</v>
      </c>
      <c r="K461" s="217" t="s">
        <v>194</v>
      </c>
      <c r="L461" s="47"/>
      <c r="M461" s="222" t="s">
        <v>19</v>
      </c>
      <c r="N461" s="223" t="s">
        <v>43</v>
      </c>
      <c r="O461" s="87"/>
      <c r="P461" s="224">
        <f>O461*H461</f>
        <v>0</v>
      </c>
      <c r="Q461" s="224">
        <v>0.000205</v>
      </c>
      <c r="R461" s="224">
        <f>Q461*H461</f>
        <v>0.02127859</v>
      </c>
      <c r="S461" s="224">
        <v>0</v>
      </c>
      <c r="T461" s="225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6" t="s">
        <v>265</v>
      </c>
      <c r="AT461" s="226" t="s">
        <v>190</v>
      </c>
      <c r="AU461" s="226" t="s">
        <v>81</v>
      </c>
      <c r="AY461" s="20" t="s">
        <v>187</v>
      </c>
      <c r="BE461" s="227">
        <f>IF(N461="základní",J461,0)</f>
        <v>0</v>
      </c>
      <c r="BF461" s="227">
        <f>IF(N461="snížená",J461,0)</f>
        <v>0</v>
      </c>
      <c r="BG461" s="227">
        <f>IF(N461="zákl. přenesená",J461,0)</f>
        <v>0</v>
      </c>
      <c r="BH461" s="227">
        <f>IF(N461="sníž. přenesená",J461,0)</f>
        <v>0</v>
      </c>
      <c r="BI461" s="227">
        <f>IF(N461="nulová",J461,0)</f>
        <v>0</v>
      </c>
      <c r="BJ461" s="20" t="s">
        <v>79</v>
      </c>
      <c r="BK461" s="227">
        <f>ROUND(I461*H461,2)</f>
        <v>0</v>
      </c>
      <c r="BL461" s="20" t="s">
        <v>265</v>
      </c>
      <c r="BM461" s="226" t="s">
        <v>1593</v>
      </c>
    </row>
    <row r="462" s="2" customFormat="1">
      <c r="A462" s="41"/>
      <c r="B462" s="42"/>
      <c r="C462" s="43"/>
      <c r="D462" s="228" t="s">
        <v>197</v>
      </c>
      <c r="E462" s="43"/>
      <c r="F462" s="229" t="s">
        <v>890</v>
      </c>
      <c r="G462" s="43"/>
      <c r="H462" s="43"/>
      <c r="I462" s="230"/>
      <c r="J462" s="43"/>
      <c r="K462" s="43"/>
      <c r="L462" s="47"/>
      <c r="M462" s="231"/>
      <c r="N462" s="232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197</v>
      </c>
      <c r="AU462" s="20" t="s">
        <v>81</v>
      </c>
    </row>
    <row r="463" s="13" customFormat="1">
      <c r="A463" s="13"/>
      <c r="B463" s="233"/>
      <c r="C463" s="234"/>
      <c r="D463" s="235" t="s">
        <v>199</v>
      </c>
      <c r="E463" s="236" t="s">
        <v>19</v>
      </c>
      <c r="F463" s="237" t="s">
        <v>1594</v>
      </c>
      <c r="G463" s="234"/>
      <c r="H463" s="236" t="s">
        <v>19</v>
      </c>
      <c r="I463" s="238"/>
      <c r="J463" s="234"/>
      <c r="K463" s="234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199</v>
      </c>
      <c r="AU463" s="243" t="s">
        <v>81</v>
      </c>
      <c r="AV463" s="13" t="s">
        <v>79</v>
      </c>
      <c r="AW463" s="13" t="s">
        <v>33</v>
      </c>
      <c r="AX463" s="13" t="s">
        <v>72</v>
      </c>
      <c r="AY463" s="243" t="s">
        <v>187</v>
      </c>
    </row>
    <row r="464" s="13" customFormat="1">
      <c r="A464" s="13"/>
      <c r="B464" s="233"/>
      <c r="C464" s="234"/>
      <c r="D464" s="235" t="s">
        <v>199</v>
      </c>
      <c r="E464" s="236" t="s">
        <v>19</v>
      </c>
      <c r="F464" s="237" t="s">
        <v>567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199</v>
      </c>
      <c r="AU464" s="243" t="s">
        <v>81</v>
      </c>
      <c r="AV464" s="13" t="s">
        <v>79</v>
      </c>
      <c r="AW464" s="13" t="s">
        <v>33</v>
      </c>
      <c r="AX464" s="13" t="s">
        <v>72</v>
      </c>
      <c r="AY464" s="243" t="s">
        <v>187</v>
      </c>
    </row>
    <row r="465" s="13" customFormat="1">
      <c r="A465" s="13"/>
      <c r="B465" s="233"/>
      <c r="C465" s="234"/>
      <c r="D465" s="235" t="s">
        <v>199</v>
      </c>
      <c r="E465" s="236" t="s">
        <v>19</v>
      </c>
      <c r="F465" s="237" t="s">
        <v>1062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199</v>
      </c>
      <c r="AU465" s="243" t="s">
        <v>81</v>
      </c>
      <c r="AV465" s="13" t="s">
        <v>79</v>
      </c>
      <c r="AW465" s="13" t="s">
        <v>33</v>
      </c>
      <c r="AX465" s="13" t="s">
        <v>72</v>
      </c>
      <c r="AY465" s="243" t="s">
        <v>187</v>
      </c>
    </row>
    <row r="466" s="13" customFormat="1">
      <c r="A466" s="13"/>
      <c r="B466" s="233"/>
      <c r="C466" s="234"/>
      <c r="D466" s="235" t="s">
        <v>199</v>
      </c>
      <c r="E466" s="236" t="s">
        <v>19</v>
      </c>
      <c r="F466" s="237" t="s">
        <v>893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199</v>
      </c>
      <c r="AU466" s="243" t="s">
        <v>81</v>
      </c>
      <c r="AV466" s="13" t="s">
        <v>79</v>
      </c>
      <c r="AW466" s="13" t="s">
        <v>33</v>
      </c>
      <c r="AX466" s="13" t="s">
        <v>72</v>
      </c>
      <c r="AY466" s="243" t="s">
        <v>187</v>
      </c>
    </row>
    <row r="467" s="14" customFormat="1">
      <c r="A467" s="14"/>
      <c r="B467" s="244"/>
      <c r="C467" s="245"/>
      <c r="D467" s="235" t="s">
        <v>199</v>
      </c>
      <c r="E467" s="246" t="s">
        <v>19</v>
      </c>
      <c r="F467" s="247" t="s">
        <v>1158</v>
      </c>
      <c r="G467" s="245"/>
      <c r="H467" s="248">
        <v>22.135000000000002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199</v>
      </c>
      <c r="AU467" s="254" t="s">
        <v>81</v>
      </c>
      <c r="AV467" s="14" t="s">
        <v>81</v>
      </c>
      <c r="AW467" s="14" t="s">
        <v>33</v>
      </c>
      <c r="AX467" s="14" t="s">
        <v>72</v>
      </c>
      <c r="AY467" s="254" t="s">
        <v>187</v>
      </c>
    </row>
    <row r="468" s="13" customFormat="1">
      <c r="A468" s="13"/>
      <c r="B468" s="233"/>
      <c r="C468" s="234"/>
      <c r="D468" s="235" t="s">
        <v>199</v>
      </c>
      <c r="E468" s="236" t="s">
        <v>19</v>
      </c>
      <c r="F468" s="237" t="s">
        <v>1595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199</v>
      </c>
      <c r="AU468" s="243" t="s">
        <v>81</v>
      </c>
      <c r="AV468" s="13" t="s">
        <v>79</v>
      </c>
      <c r="AW468" s="13" t="s">
        <v>33</v>
      </c>
      <c r="AX468" s="13" t="s">
        <v>72</v>
      </c>
      <c r="AY468" s="243" t="s">
        <v>187</v>
      </c>
    </row>
    <row r="469" s="13" customFormat="1">
      <c r="A469" s="13"/>
      <c r="B469" s="233"/>
      <c r="C469" s="234"/>
      <c r="D469" s="235" t="s">
        <v>199</v>
      </c>
      <c r="E469" s="236" t="s">
        <v>19</v>
      </c>
      <c r="F469" s="237" t="s">
        <v>571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199</v>
      </c>
      <c r="AU469" s="243" t="s">
        <v>81</v>
      </c>
      <c r="AV469" s="13" t="s">
        <v>79</v>
      </c>
      <c r="AW469" s="13" t="s">
        <v>33</v>
      </c>
      <c r="AX469" s="13" t="s">
        <v>72</v>
      </c>
      <c r="AY469" s="243" t="s">
        <v>187</v>
      </c>
    </row>
    <row r="470" s="13" customFormat="1">
      <c r="A470" s="13"/>
      <c r="B470" s="233"/>
      <c r="C470" s="234"/>
      <c r="D470" s="235" t="s">
        <v>199</v>
      </c>
      <c r="E470" s="236" t="s">
        <v>19</v>
      </c>
      <c r="F470" s="237" t="s">
        <v>1062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199</v>
      </c>
      <c r="AU470" s="243" t="s">
        <v>81</v>
      </c>
      <c r="AV470" s="13" t="s">
        <v>79</v>
      </c>
      <c r="AW470" s="13" t="s">
        <v>33</v>
      </c>
      <c r="AX470" s="13" t="s">
        <v>72</v>
      </c>
      <c r="AY470" s="243" t="s">
        <v>187</v>
      </c>
    </row>
    <row r="471" s="13" customFormat="1">
      <c r="A471" s="13"/>
      <c r="B471" s="233"/>
      <c r="C471" s="234"/>
      <c r="D471" s="235" t="s">
        <v>199</v>
      </c>
      <c r="E471" s="236" t="s">
        <v>19</v>
      </c>
      <c r="F471" s="237" t="s">
        <v>893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199</v>
      </c>
      <c r="AU471" s="243" t="s">
        <v>81</v>
      </c>
      <c r="AV471" s="13" t="s">
        <v>79</v>
      </c>
      <c r="AW471" s="13" t="s">
        <v>33</v>
      </c>
      <c r="AX471" s="13" t="s">
        <v>72</v>
      </c>
      <c r="AY471" s="243" t="s">
        <v>187</v>
      </c>
    </row>
    <row r="472" s="14" customFormat="1">
      <c r="A472" s="14"/>
      <c r="B472" s="244"/>
      <c r="C472" s="245"/>
      <c r="D472" s="235" t="s">
        <v>199</v>
      </c>
      <c r="E472" s="246" t="s">
        <v>19</v>
      </c>
      <c r="F472" s="247" t="s">
        <v>1160</v>
      </c>
      <c r="G472" s="245"/>
      <c r="H472" s="248">
        <v>21.172000000000001</v>
      </c>
      <c r="I472" s="249"/>
      <c r="J472" s="245"/>
      <c r="K472" s="245"/>
      <c r="L472" s="250"/>
      <c r="M472" s="251"/>
      <c r="N472" s="252"/>
      <c r="O472" s="252"/>
      <c r="P472" s="252"/>
      <c r="Q472" s="252"/>
      <c r="R472" s="252"/>
      <c r="S472" s="252"/>
      <c r="T472" s="253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4" t="s">
        <v>199</v>
      </c>
      <c r="AU472" s="254" t="s">
        <v>81</v>
      </c>
      <c r="AV472" s="14" t="s">
        <v>81</v>
      </c>
      <c r="AW472" s="14" t="s">
        <v>33</v>
      </c>
      <c r="AX472" s="14" t="s">
        <v>72</v>
      </c>
      <c r="AY472" s="254" t="s">
        <v>187</v>
      </c>
    </row>
    <row r="473" s="16" customFormat="1">
      <c r="A473" s="16"/>
      <c r="B473" s="279"/>
      <c r="C473" s="280"/>
      <c r="D473" s="235" t="s">
        <v>199</v>
      </c>
      <c r="E473" s="281" t="s">
        <v>19</v>
      </c>
      <c r="F473" s="282" t="s">
        <v>763</v>
      </c>
      <c r="G473" s="280"/>
      <c r="H473" s="283">
        <v>43.307000000000002</v>
      </c>
      <c r="I473" s="284"/>
      <c r="J473" s="280"/>
      <c r="K473" s="280"/>
      <c r="L473" s="285"/>
      <c r="M473" s="286"/>
      <c r="N473" s="287"/>
      <c r="O473" s="287"/>
      <c r="P473" s="287"/>
      <c r="Q473" s="287"/>
      <c r="R473" s="287"/>
      <c r="S473" s="287"/>
      <c r="T473" s="288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T473" s="289" t="s">
        <v>199</v>
      </c>
      <c r="AU473" s="289" t="s">
        <v>81</v>
      </c>
      <c r="AV473" s="16" t="s">
        <v>230</v>
      </c>
      <c r="AW473" s="16" t="s">
        <v>33</v>
      </c>
      <c r="AX473" s="16" t="s">
        <v>72</v>
      </c>
      <c r="AY473" s="289" t="s">
        <v>187</v>
      </c>
    </row>
    <row r="474" s="13" customFormat="1">
      <c r="A474" s="13"/>
      <c r="B474" s="233"/>
      <c r="C474" s="234"/>
      <c r="D474" s="235" t="s">
        <v>199</v>
      </c>
      <c r="E474" s="236" t="s">
        <v>19</v>
      </c>
      <c r="F474" s="237" t="s">
        <v>1596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199</v>
      </c>
      <c r="AU474" s="243" t="s">
        <v>81</v>
      </c>
      <c r="AV474" s="13" t="s">
        <v>79</v>
      </c>
      <c r="AW474" s="13" t="s">
        <v>33</v>
      </c>
      <c r="AX474" s="13" t="s">
        <v>72</v>
      </c>
      <c r="AY474" s="243" t="s">
        <v>187</v>
      </c>
    </row>
    <row r="475" s="13" customFormat="1">
      <c r="A475" s="13"/>
      <c r="B475" s="233"/>
      <c r="C475" s="234"/>
      <c r="D475" s="235" t="s">
        <v>199</v>
      </c>
      <c r="E475" s="236" t="s">
        <v>19</v>
      </c>
      <c r="F475" s="237" t="s">
        <v>567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199</v>
      </c>
      <c r="AU475" s="243" t="s">
        <v>81</v>
      </c>
      <c r="AV475" s="13" t="s">
        <v>79</v>
      </c>
      <c r="AW475" s="13" t="s">
        <v>33</v>
      </c>
      <c r="AX475" s="13" t="s">
        <v>72</v>
      </c>
      <c r="AY475" s="243" t="s">
        <v>187</v>
      </c>
    </row>
    <row r="476" s="13" customFormat="1">
      <c r="A476" s="13"/>
      <c r="B476" s="233"/>
      <c r="C476" s="234"/>
      <c r="D476" s="235" t="s">
        <v>199</v>
      </c>
      <c r="E476" s="236" t="s">
        <v>19</v>
      </c>
      <c r="F476" s="237" t="s">
        <v>892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199</v>
      </c>
      <c r="AU476" s="243" t="s">
        <v>81</v>
      </c>
      <c r="AV476" s="13" t="s">
        <v>79</v>
      </c>
      <c r="AW476" s="13" t="s">
        <v>33</v>
      </c>
      <c r="AX476" s="13" t="s">
        <v>72</v>
      </c>
      <c r="AY476" s="243" t="s">
        <v>187</v>
      </c>
    </row>
    <row r="477" s="13" customFormat="1">
      <c r="A477" s="13"/>
      <c r="B477" s="233"/>
      <c r="C477" s="234"/>
      <c r="D477" s="235" t="s">
        <v>199</v>
      </c>
      <c r="E477" s="236" t="s">
        <v>19</v>
      </c>
      <c r="F477" s="237" t="s">
        <v>893</v>
      </c>
      <c r="G477" s="234"/>
      <c r="H477" s="236" t="s">
        <v>19</v>
      </c>
      <c r="I477" s="238"/>
      <c r="J477" s="234"/>
      <c r="K477" s="234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199</v>
      </c>
      <c r="AU477" s="243" t="s">
        <v>81</v>
      </c>
      <c r="AV477" s="13" t="s">
        <v>79</v>
      </c>
      <c r="AW477" s="13" t="s">
        <v>33</v>
      </c>
      <c r="AX477" s="13" t="s">
        <v>72</v>
      </c>
      <c r="AY477" s="243" t="s">
        <v>187</v>
      </c>
    </row>
    <row r="478" s="14" customFormat="1">
      <c r="A478" s="14"/>
      <c r="B478" s="244"/>
      <c r="C478" s="245"/>
      <c r="D478" s="235" t="s">
        <v>199</v>
      </c>
      <c r="E478" s="246" t="s">
        <v>19</v>
      </c>
      <c r="F478" s="247" t="s">
        <v>1080</v>
      </c>
      <c r="G478" s="245"/>
      <c r="H478" s="248">
        <v>23.276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199</v>
      </c>
      <c r="AU478" s="254" t="s">
        <v>81</v>
      </c>
      <c r="AV478" s="14" t="s">
        <v>81</v>
      </c>
      <c r="AW478" s="14" t="s">
        <v>33</v>
      </c>
      <c r="AX478" s="14" t="s">
        <v>72</v>
      </c>
      <c r="AY478" s="254" t="s">
        <v>187</v>
      </c>
    </row>
    <row r="479" s="13" customFormat="1">
      <c r="A479" s="13"/>
      <c r="B479" s="233"/>
      <c r="C479" s="234"/>
      <c r="D479" s="235" t="s">
        <v>199</v>
      </c>
      <c r="E479" s="236" t="s">
        <v>19</v>
      </c>
      <c r="F479" s="237" t="s">
        <v>1597</v>
      </c>
      <c r="G479" s="234"/>
      <c r="H479" s="236" t="s">
        <v>19</v>
      </c>
      <c r="I479" s="238"/>
      <c r="J479" s="234"/>
      <c r="K479" s="234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199</v>
      </c>
      <c r="AU479" s="243" t="s">
        <v>81</v>
      </c>
      <c r="AV479" s="13" t="s">
        <v>79</v>
      </c>
      <c r="AW479" s="13" t="s">
        <v>33</v>
      </c>
      <c r="AX479" s="13" t="s">
        <v>72</v>
      </c>
      <c r="AY479" s="243" t="s">
        <v>187</v>
      </c>
    </row>
    <row r="480" s="13" customFormat="1">
      <c r="A480" s="13"/>
      <c r="B480" s="233"/>
      <c r="C480" s="234"/>
      <c r="D480" s="235" t="s">
        <v>199</v>
      </c>
      <c r="E480" s="236" t="s">
        <v>19</v>
      </c>
      <c r="F480" s="237" t="s">
        <v>569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199</v>
      </c>
      <c r="AU480" s="243" t="s">
        <v>81</v>
      </c>
      <c r="AV480" s="13" t="s">
        <v>79</v>
      </c>
      <c r="AW480" s="13" t="s">
        <v>33</v>
      </c>
      <c r="AX480" s="13" t="s">
        <v>72</v>
      </c>
      <c r="AY480" s="243" t="s">
        <v>187</v>
      </c>
    </row>
    <row r="481" s="13" customFormat="1">
      <c r="A481" s="13"/>
      <c r="B481" s="233"/>
      <c r="C481" s="234"/>
      <c r="D481" s="235" t="s">
        <v>199</v>
      </c>
      <c r="E481" s="236" t="s">
        <v>19</v>
      </c>
      <c r="F481" s="237" t="s">
        <v>892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199</v>
      </c>
      <c r="AU481" s="243" t="s">
        <v>81</v>
      </c>
      <c r="AV481" s="13" t="s">
        <v>79</v>
      </c>
      <c r="AW481" s="13" t="s">
        <v>33</v>
      </c>
      <c r="AX481" s="13" t="s">
        <v>72</v>
      </c>
      <c r="AY481" s="243" t="s">
        <v>187</v>
      </c>
    </row>
    <row r="482" s="13" customFormat="1">
      <c r="A482" s="13"/>
      <c r="B482" s="233"/>
      <c r="C482" s="234"/>
      <c r="D482" s="235" t="s">
        <v>199</v>
      </c>
      <c r="E482" s="236" t="s">
        <v>19</v>
      </c>
      <c r="F482" s="237" t="s">
        <v>893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199</v>
      </c>
      <c r="AU482" s="243" t="s">
        <v>81</v>
      </c>
      <c r="AV482" s="13" t="s">
        <v>79</v>
      </c>
      <c r="AW482" s="13" t="s">
        <v>33</v>
      </c>
      <c r="AX482" s="13" t="s">
        <v>72</v>
      </c>
      <c r="AY482" s="243" t="s">
        <v>187</v>
      </c>
    </row>
    <row r="483" s="14" customFormat="1">
      <c r="A483" s="14"/>
      <c r="B483" s="244"/>
      <c r="C483" s="245"/>
      <c r="D483" s="235" t="s">
        <v>199</v>
      </c>
      <c r="E483" s="246" t="s">
        <v>19</v>
      </c>
      <c r="F483" s="247" t="s">
        <v>923</v>
      </c>
      <c r="G483" s="245"/>
      <c r="H483" s="248">
        <v>13.939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199</v>
      </c>
      <c r="AU483" s="254" t="s">
        <v>81</v>
      </c>
      <c r="AV483" s="14" t="s">
        <v>81</v>
      </c>
      <c r="AW483" s="14" t="s">
        <v>33</v>
      </c>
      <c r="AX483" s="14" t="s">
        <v>72</v>
      </c>
      <c r="AY483" s="254" t="s">
        <v>187</v>
      </c>
    </row>
    <row r="484" s="13" customFormat="1">
      <c r="A484" s="13"/>
      <c r="B484" s="233"/>
      <c r="C484" s="234"/>
      <c r="D484" s="235" t="s">
        <v>199</v>
      </c>
      <c r="E484" s="236" t="s">
        <v>19</v>
      </c>
      <c r="F484" s="237" t="s">
        <v>1598</v>
      </c>
      <c r="G484" s="234"/>
      <c r="H484" s="236" t="s">
        <v>19</v>
      </c>
      <c r="I484" s="238"/>
      <c r="J484" s="234"/>
      <c r="K484" s="234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199</v>
      </c>
      <c r="AU484" s="243" t="s">
        <v>81</v>
      </c>
      <c r="AV484" s="13" t="s">
        <v>79</v>
      </c>
      <c r="AW484" s="13" t="s">
        <v>33</v>
      </c>
      <c r="AX484" s="13" t="s">
        <v>72</v>
      </c>
      <c r="AY484" s="243" t="s">
        <v>187</v>
      </c>
    </row>
    <row r="485" s="13" customFormat="1">
      <c r="A485" s="13"/>
      <c r="B485" s="233"/>
      <c r="C485" s="234"/>
      <c r="D485" s="235" t="s">
        <v>199</v>
      </c>
      <c r="E485" s="236" t="s">
        <v>19</v>
      </c>
      <c r="F485" s="237" t="s">
        <v>571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199</v>
      </c>
      <c r="AU485" s="243" t="s">
        <v>81</v>
      </c>
      <c r="AV485" s="13" t="s">
        <v>79</v>
      </c>
      <c r="AW485" s="13" t="s">
        <v>33</v>
      </c>
      <c r="AX485" s="13" t="s">
        <v>72</v>
      </c>
      <c r="AY485" s="243" t="s">
        <v>187</v>
      </c>
    </row>
    <row r="486" s="13" customFormat="1">
      <c r="A486" s="13"/>
      <c r="B486" s="233"/>
      <c r="C486" s="234"/>
      <c r="D486" s="235" t="s">
        <v>199</v>
      </c>
      <c r="E486" s="236" t="s">
        <v>19</v>
      </c>
      <c r="F486" s="237" t="s">
        <v>892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199</v>
      </c>
      <c r="AU486" s="243" t="s">
        <v>81</v>
      </c>
      <c r="AV486" s="13" t="s">
        <v>79</v>
      </c>
      <c r="AW486" s="13" t="s">
        <v>33</v>
      </c>
      <c r="AX486" s="13" t="s">
        <v>72</v>
      </c>
      <c r="AY486" s="243" t="s">
        <v>187</v>
      </c>
    </row>
    <row r="487" s="13" customFormat="1">
      <c r="A487" s="13"/>
      <c r="B487" s="233"/>
      <c r="C487" s="234"/>
      <c r="D487" s="235" t="s">
        <v>199</v>
      </c>
      <c r="E487" s="236" t="s">
        <v>19</v>
      </c>
      <c r="F487" s="237" t="s">
        <v>893</v>
      </c>
      <c r="G487" s="234"/>
      <c r="H487" s="236" t="s">
        <v>19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199</v>
      </c>
      <c r="AU487" s="243" t="s">
        <v>81</v>
      </c>
      <c r="AV487" s="13" t="s">
        <v>79</v>
      </c>
      <c r="AW487" s="13" t="s">
        <v>33</v>
      </c>
      <c r="AX487" s="13" t="s">
        <v>72</v>
      </c>
      <c r="AY487" s="243" t="s">
        <v>187</v>
      </c>
    </row>
    <row r="488" s="14" customFormat="1">
      <c r="A488" s="14"/>
      <c r="B488" s="244"/>
      <c r="C488" s="245"/>
      <c r="D488" s="235" t="s">
        <v>199</v>
      </c>
      <c r="E488" s="246" t="s">
        <v>19</v>
      </c>
      <c r="F488" s="247" t="s">
        <v>1080</v>
      </c>
      <c r="G488" s="245"/>
      <c r="H488" s="248">
        <v>23.276</v>
      </c>
      <c r="I488" s="249"/>
      <c r="J488" s="245"/>
      <c r="K488" s="245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199</v>
      </c>
      <c r="AU488" s="254" t="s">
        <v>81</v>
      </c>
      <c r="AV488" s="14" t="s">
        <v>81</v>
      </c>
      <c r="AW488" s="14" t="s">
        <v>33</v>
      </c>
      <c r="AX488" s="14" t="s">
        <v>72</v>
      </c>
      <c r="AY488" s="254" t="s">
        <v>187</v>
      </c>
    </row>
    <row r="489" s="15" customFormat="1">
      <c r="A489" s="15"/>
      <c r="B489" s="255"/>
      <c r="C489" s="256"/>
      <c r="D489" s="235" t="s">
        <v>199</v>
      </c>
      <c r="E489" s="257" t="s">
        <v>19</v>
      </c>
      <c r="F489" s="258" t="s">
        <v>210</v>
      </c>
      <c r="G489" s="256"/>
      <c r="H489" s="259">
        <v>103.79799999999999</v>
      </c>
      <c r="I489" s="260"/>
      <c r="J489" s="256"/>
      <c r="K489" s="256"/>
      <c r="L489" s="261"/>
      <c r="M489" s="262"/>
      <c r="N489" s="263"/>
      <c r="O489" s="263"/>
      <c r="P489" s="263"/>
      <c r="Q489" s="263"/>
      <c r="R489" s="263"/>
      <c r="S489" s="263"/>
      <c r="T489" s="264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65" t="s">
        <v>199</v>
      </c>
      <c r="AU489" s="265" t="s">
        <v>81</v>
      </c>
      <c r="AV489" s="15" t="s">
        <v>195</v>
      </c>
      <c r="AW489" s="15" t="s">
        <v>33</v>
      </c>
      <c r="AX489" s="15" t="s">
        <v>79</v>
      </c>
      <c r="AY489" s="265" t="s">
        <v>187</v>
      </c>
    </row>
    <row r="490" s="2" customFormat="1" ht="21.75" customHeight="1">
      <c r="A490" s="41"/>
      <c r="B490" s="42"/>
      <c r="C490" s="215" t="s">
        <v>781</v>
      </c>
      <c r="D490" s="215" t="s">
        <v>190</v>
      </c>
      <c r="E490" s="216" t="s">
        <v>1161</v>
      </c>
      <c r="F490" s="217" t="s">
        <v>1162</v>
      </c>
      <c r="G490" s="218" t="s">
        <v>193</v>
      </c>
      <c r="H490" s="219">
        <v>2.8799999999999999</v>
      </c>
      <c r="I490" s="220"/>
      <c r="J490" s="221">
        <f>ROUND(I490*H490,2)</f>
        <v>0</v>
      </c>
      <c r="K490" s="217" t="s">
        <v>194</v>
      </c>
      <c r="L490" s="47"/>
      <c r="M490" s="222" t="s">
        <v>19</v>
      </c>
      <c r="N490" s="223" t="s">
        <v>43</v>
      </c>
      <c r="O490" s="87"/>
      <c r="P490" s="224">
        <f>O490*H490</f>
        <v>0</v>
      </c>
      <c r="Q490" s="224">
        <v>1.713E-05</v>
      </c>
      <c r="R490" s="224">
        <f>Q490*H490</f>
        <v>4.93344E-05</v>
      </c>
      <c r="S490" s="224">
        <v>0</v>
      </c>
      <c r="T490" s="225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6" t="s">
        <v>265</v>
      </c>
      <c r="AT490" s="226" t="s">
        <v>190</v>
      </c>
      <c r="AU490" s="226" t="s">
        <v>81</v>
      </c>
      <c r="AY490" s="20" t="s">
        <v>187</v>
      </c>
      <c r="BE490" s="227">
        <f>IF(N490="základní",J490,0)</f>
        <v>0</v>
      </c>
      <c r="BF490" s="227">
        <f>IF(N490="snížená",J490,0)</f>
        <v>0</v>
      </c>
      <c r="BG490" s="227">
        <f>IF(N490="zákl. přenesená",J490,0)</f>
        <v>0</v>
      </c>
      <c r="BH490" s="227">
        <f>IF(N490="sníž. přenesená",J490,0)</f>
        <v>0</v>
      </c>
      <c r="BI490" s="227">
        <f>IF(N490="nulová",J490,0)</f>
        <v>0</v>
      </c>
      <c r="BJ490" s="20" t="s">
        <v>79</v>
      </c>
      <c r="BK490" s="227">
        <f>ROUND(I490*H490,2)</f>
        <v>0</v>
      </c>
      <c r="BL490" s="20" t="s">
        <v>265</v>
      </c>
      <c r="BM490" s="226" t="s">
        <v>1599</v>
      </c>
    </row>
    <row r="491" s="2" customFormat="1">
      <c r="A491" s="41"/>
      <c r="B491" s="42"/>
      <c r="C491" s="43"/>
      <c r="D491" s="228" t="s">
        <v>197</v>
      </c>
      <c r="E491" s="43"/>
      <c r="F491" s="229" t="s">
        <v>1164</v>
      </c>
      <c r="G491" s="43"/>
      <c r="H491" s="43"/>
      <c r="I491" s="230"/>
      <c r="J491" s="43"/>
      <c r="K491" s="43"/>
      <c r="L491" s="47"/>
      <c r="M491" s="231"/>
      <c r="N491" s="232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197</v>
      </c>
      <c r="AU491" s="20" t="s">
        <v>81</v>
      </c>
    </row>
    <row r="492" s="13" customFormat="1">
      <c r="A492" s="13"/>
      <c r="B492" s="233"/>
      <c r="C492" s="234"/>
      <c r="D492" s="235" t="s">
        <v>199</v>
      </c>
      <c r="E492" s="236" t="s">
        <v>19</v>
      </c>
      <c r="F492" s="237" t="s">
        <v>1585</v>
      </c>
      <c r="G492" s="234"/>
      <c r="H492" s="236" t="s">
        <v>19</v>
      </c>
      <c r="I492" s="238"/>
      <c r="J492" s="234"/>
      <c r="K492" s="234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199</v>
      </c>
      <c r="AU492" s="243" t="s">
        <v>81</v>
      </c>
      <c r="AV492" s="13" t="s">
        <v>79</v>
      </c>
      <c r="AW492" s="13" t="s">
        <v>33</v>
      </c>
      <c r="AX492" s="13" t="s">
        <v>72</v>
      </c>
      <c r="AY492" s="243" t="s">
        <v>187</v>
      </c>
    </row>
    <row r="493" s="13" customFormat="1">
      <c r="A493" s="13"/>
      <c r="B493" s="233"/>
      <c r="C493" s="234"/>
      <c r="D493" s="235" t="s">
        <v>199</v>
      </c>
      <c r="E493" s="236" t="s">
        <v>19</v>
      </c>
      <c r="F493" s="237" t="s">
        <v>567</v>
      </c>
      <c r="G493" s="234"/>
      <c r="H493" s="236" t="s">
        <v>19</v>
      </c>
      <c r="I493" s="238"/>
      <c r="J493" s="234"/>
      <c r="K493" s="234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199</v>
      </c>
      <c r="AU493" s="243" t="s">
        <v>81</v>
      </c>
      <c r="AV493" s="13" t="s">
        <v>79</v>
      </c>
      <c r="AW493" s="13" t="s">
        <v>33</v>
      </c>
      <c r="AX493" s="13" t="s">
        <v>72</v>
      </c>
      <c r="AY493" s="243" t="s">
        <v>187</v>
      </c>
    </row>
    <row r="494" s="13" customFormat="1">
      <c r="A494" s="13"/>
      <c r="B494" s="233"/>
      <c r="C494" s="234"/>
      <c r="D494" s="235" t="s">
        <v>199</v>
      </c>
      <c r="E494" s="236" t="s">
        <v>19</v>
      </c>
      <c r="F494" s="237" t="s">
        <v>855</v>
      </c>
      <c r="G494" s="234"/>
      <c r="H494" s="236" t="s">
        <v>19</v>
      </c>
      <c r="I494" s="238"/>
      <c r="J494" s="234"/>
      <c r="K494" s="234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199</v>
      </c>
      <c r="AU494" s="243" t="s">
        <v>81</v>
      </c>
      <c r="AV494" s="13" t="s">
        <v>79</v>
      </c>
      <c r="AW494" s="13" t="s">
        <v>33</v>
      </c>
      <c r="AX494" s="13" t="s">
        <v>72</v>
      </c>
      <c r="AY494" s="243" t="s">
        <v>187</v>
      </c>
    </row>
    <row r="495" s="13" customFormat="1">
      <c r="A495" s="13"/>
      <c r="B495" s="233"/>
      <c r="C495" s="234"/>
      <c r="D495" s="235" t="s">
        <v>199</v>
      </c>
      <c r="E495" s="236" t="s">
        <v>19</v>
      </c>
      <c r="F495" s="237" t="s">
        <v>1142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199</v>
      </c>
      <c r="AU495" s="243" t="s">
        <v>81</v>
      </c>
      <c r="AV495" s="13" t="s">
        <v>79</v>
      </c>
      <c r="AW495" s="13" t="s">
        <v>33</v>
      </c>
      <c r="AX495" s="13" t="s">
        <v>72</v>
      </c>
      <c r="AY495" s="243" t="s">
        <v>187</v>
      </c>
    </row>
    <row r="496" s="14" customFormat="1">
      <c r="A496" s="14"/>
      <c r="B496" s="244"/>
      <c r="C496" s="245"/>
      <c r="D496" s="235" t="s">
        <v>199</v>
      </c>
      <c r="E496" s="246" t="s">
        <v>19</v>
      </c>
      <c r="F496" s="247" t="s">
        <v>1143</v>
      </c>
      <c r="G496" s="245"/>
      <c r="H496" s="248">
        <v>1.44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199</v>
      </c>
      <c r="AU496" s="254" t="s">
        <v>81</v>
      </c>
      <c r="AV496" s="14" t="s">
        <v>81</v>
      </c>
      <c r="AW496" s="14" t="s">
        <v>33</v>
      </c>
      <c r="AX496" s="14" t="s">
        <v>72</v>
      </c>
      <c r="AY496" s="254" t="s">
        <v>187</v>
      </c>
    </row>
    <row r="497" s="13" customFormat="1">
      <c r="A497" s="13"/>
      <c r="B497" s="233"/>
      <c r="C497" s="234"/>
      <c r="D497" s="235" t="s">
        <v>199</v>
      </c>
      <c r="E497" s="236" t="s">
        <v>19</v>
      </c>
      <c r="F497" s="237" t="s">
        <v>1586</v>
      </c>
      <c r="G497" s="234"/>
      <c r="H497" s="236" t="s">
        <v>19</v>
      </c>
      <c r="I497" s="238"/>
      <c r="J497" s="234"/>
      <c r="K497" s="234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199</v>
      </c>
      <c r="AU497" s="243" t="s">
        <v>81</v>
      </c>
      <c r="AV497" s="13" t="s">
        <v>79</v>
      </c>
      <c r="AW497" s="13" t="s">
        <v>33</v>
      </c>
      <c r="AX497" s="13" t="s">
        <v>72</v>
      </c>
      <c r="AY497" s="243" t="s">
        <v>187</v>
      </c>
    </row>
    <row r="498" s="13" customFormat="1">
      <c r="A498" s="13"/>
      <c r="B498" s="233"/>
      <c r="C498" s="234"/>
      <c r="D498" s="235" t="s">
        <v>199</v>
      </c>
      <c r="E498" s="236" t="s">
        <v>19</v>
      </c>
      <c r="F498" s="237" t="s">
        <v>571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199</v>
      </c>
      <c r="AU498" s="243" t="s">
        <v>81</v>
      </c>
      <c r="AV498" s="13" t="s">
        <v>79</v>
      </c>
      <c r="AW498" s="13" t="s">
        <v>33</v>
      </c>
      <c r="AX498" s="13" t="s">
        <v>72</v>
      </c>
      <c r="AY498" s="243" t="s">
        <v>187</v>
      </c>
    </row>
    <row r="499" s="13" customFormat="1">
      <c r="A499" s="13"/>
      <c r="B499" s="233"/>
      <c r="C499" s="234"/>
      <c r="D499" s="235" t="s">
        <v>199</v>
      </c>
      <c r="E499" s="236" t="s">
        <v>19</v>
      </c>
      <c r="F499" s="237" t="s">
        <v>855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199</v>
      </c>
      <c r="AU499" s="243" t="s">
        <v>81</v>
      </c>
      <c r="AV499" s="13" t="s">
        <v>79</v>
      </c>
      <c r="AW499" s="13" t="s">
        <v>33</v>
      </c>
      <c r="AX499" s="13" t="s">
        <v>72</v>
      </c>
      <c r="AY499" s="243" t="s">
        <v>187</v>
      </c>
    </row>
    <row r="500" s="13" customFormat="1">
      <c r="A500" s="13"/>
      <c r="B500" s="233"/>
      <c r="C500" s="234"/>
      <c r="D500" s="235" t="s">
        <v>199</v>
      </c>
      <c r="E500" s="236" t="s">
        <v>19</v>
      </c>
      <c r="F500" s="237" t="s">
        <v>1142</v>
      </c>
      <c r="G500" s="234"/>
      <c r="H500" s="236" t="s">
        <v>19</v>
      </c>
      <c r="I500" s="238"/>
      <c r="J500" s="234"/>
      <c r="K500" s="234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199</v>
      </c>
      <c r="AU500" s="243" t="s">
        <v>81</v>
      </c>
      <c r="AV500" s="13" t="s">
        <v>79</v>
      </c>
      <c r="AW500" s="13" t="s">
        <v>33</v>
      </c>
      <c r="AX500" s="13" t="s">
        <v>72</v>
      </c>
      <c r="AY500" s="243" t="s">
        <v>187</v>
      </c>
    </row>
    <row r="501" s="14" customFormat="1">
      <c r="A501" s="14"/>
      <c r="B501" s="244"/>
      <c r="C501" s="245"/>
      <c r="D501" s="235" t="s">
        <v>199</v>
      </c>
      <c r="E501" s="246" t="s">
        <v>19</v>
      </c>
      <c r="F501" s="247" t="s">
        <v>1143</v>
      </c>
      <c r="G501" s="245"/>
      <c r="H501" s="248">
        <v>1.44</v>
      </c>
      <c r="I501" s="249"/>
      <c r="J501" s="245"/>
      <c r="K501" s="245"/>
      <c r="L501" s="250"/>
      <c r="M501" s="251"/>
      <c r="N501" s="252"/>
      <c r="O501" s="252"/>
      <c r="P501" s="252"/>
      <c r="Q501" s="252"/>
      <c r="R501" s="252"/>
      <c r="S501" s="252"/>
      <c r="T501" s="25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4" t="s">
        <v>199</v>
      </c>
      <c r="AU501" s="254" t="s">
        <v>81</v>
      </c>
      <c r="AV501" s="14" t="s">
        <v>81</v>
      </c>
      <c r="AW501" s="14" t="s">
        <v>33</v>
      </c>
      <c r="AX501" s="14" t="s">
        <v>72</v>
      </c>
      <c r="AY501" s="254" t="s">
        <v>187</v>
      </c>
    </row>
    <row r="502" s="15" customFormat="1">
      <c r="A502" s="15"/>
      <c r="B502" s="255"/>
      <c r="C502" s="256"/>
      <c r="D502" s="235" t="s">
        <v>199</v>
      </c>
      <c r="E502" s="257" t="s">
        <v>19</v>
      </c>
      <c r="F502" s="258" t="s">
        <v>210</v>
      </c>
      <c r="G502" s="256"/>
      <c r="H502" s="259">
        <v>2.8799999999999999</v>
      </c>
      <c r="I502" s="260"/>
      <c r="J502" s="256"/>
      <c r="K502" s="256"/>
      <c r="L502" s="261"/>
      <c r="M502" s="262"/>
      <c r="N502" s="263"/>
      <c r="O502" s="263"/>
      <c r="P502" s="263"/>
      <c r="Q502" s="263"/>
      <c r="R502" s="263"/>
      <c r="S502" s="263"/>
      <c r="T502" s="264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65" t="s">
        <v>199</v>
      </c>
      <c r="AU502" s="265" t="s">
        <v>81</v>
      </c>
      <c r="AV502" s="15" t="s">
        <v>195</v>
      </c>
      <c r="AW502" s="15" t="s">
        <v>33</v>
      </c>
      <c r="AX502" s="15" t="s">
        <v>79</v>
      </c>
      <c r="AY502" s="265" t="s">
        <v>187</v>
      </c>
    </row>
    <row r="503" s="2" customFormat="1" ht="16.5" customHeight="1">
      <c r="A503" s="41"/>
      <c r="B503" s="42"/>
      <c r="C503" s="215" t="s">
        <v>789</v>
      </c>
      <c r="D503" s="215" t="s">
        <v>190</v>
      </c>
      <c r="E503" s="216" t="s">
        <v>904</v>
      </c>
      <c r="F503" s="217" t="s">
        <v>905</v>
      </c>
      <c r="G503" s="218" t="s">
        <v>193</v>
      </c>
      <c r="H503" s="219">
        <v>9.6899999999999995</v>
      </c>
      <c r="I503" s="220"/>
      <c r="J503" s="221">
        <f>ROUND(I503*H503,2)</f>
        <v>0</v>
      </c>
      <c r="K503" s="217" t="s">
        <v>194</v>
      </c>
      <c r="L503" s="47"/>
      <c r="M503" s="222" t="s">
        <v>19</v>
      </c>
      <c r="N503" s="223" t="s">
        <v>43</v>
      </c>
      <c r="O503" s="87"/>
      <c r="P503" s="224">
        <f>O503*H503</f>
        <v>0</v>
      </c>
      <c r="Q503" s="224">
        <v>7.1500000000000002E-06</v>
      </c>
      <c r="R503" s="224">
        <f>Q503*H503</f>
        <v>6.9283500000000002E-05</v>
      </c>
      <c r="S503" s="224">
        <v>0</v>
      </c>
      <c r="T503" s="225">
        <f>S503*H503</f>
        <v>0</v>
      </c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R503" s="226" t="s">
        <v>265</v>
      </c>
      <c r="AT503" s="226" t="s">
        <v>190</v>
      </c>
      <c r="AU503" s="226" t="s">
        <v>81</v>
      </c>
      <c r="AY503" s="20" t="s">
        <v>187</v>
      </c>
      <c r="BE503" s="227">
        <f>IF(N503="základní",J503,0)</f>
        <v>0</v>
      </c>
      <c r="BF503" s="227">
        <f>IF(N503="snížená",J503,0)</f>
        <v>0</v>
      </c>
      <c r="BG503" s="227">
        <f>IF(N503="zákl. přenesená",J503,0)</f>
        <v>0</v>
      </c>
      <c r="BH503" s="227">
        <f>IF(N503="sníž. přenesená",J503,0)</f>
        <v>0</v>
      </c>
      <c r="BI503" s="227">
        <f>IF(N503="nulová",J503,0)</f>
        <v>0</v>
      </c>
      <c r="BJ503" s="20" t="s">
        <v>79</v>
      </c>
      <c r="BK503" s="227">
        <f>ROUND(I503*H503,2)</f>
        <v>0</v>
      </c>
      <c r="BL503" s="20" t="s">
        <v>265</v>
      </c>
      <c r="BM503" s="226" t="s">
        <v>1600</v>
      </c>
    </row>
    <row r="504" s="2" customFormat="1">
      <c r="A504" s="41"/>
      <c r="B504" s="42"/>
      <c r="C504" s="43"/>
      <c r="D504" s="228" t="s">
        <v>197</v>
      </c>
      <c r="E504" s="43"/>
      <c r="F504" s="229" t="s">
        <v>907</v>
      </c>
      <c r="G504" s="43"/>
      <c r="H504" s="43"/>
      <c r="I504" s="230"/>
      <c r="J504" s="43"/>
      <c r="K504" s="43"/>
      <c r="L504" s="47"/>
      <c r="M504" s="231"/>
      <c r="N504" s="232"/>
      <c r="O504" s="87"/>
      <c r="P504" s="87"/>
      <c r="Q504" s="87"/>
      <c r="R504" s="87"/>
      <c r="S504" s="87"/>
      <c r="T504" s="88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T504" s="20" t="s">
        <v>197</v>
      </c>
      <c r="AU504" s="20" t="s">
        <v>81</v>
      </c>
    </row>
    <row r="505" s="13" customFormat="1">
      <c r="A505" s="13"/>
      <c r="B505" s="233"/>
      <c r="C505" s="234"/>
      <c r="D505" s="235" t="s">
        <v>199</v>
      </c>
      <c r="E505" s="236" t="s">
        <v>19</v>
      </c>
      <c r="F505" s="237" t="s">
        <v>1587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199</v>
      </c>
      <c r="AU505" s="243" t="s">
        <v>81</v>
      </c>
      <c r="AV505" s="13" t="s">
        <v>79</v>
      </c>
      <c r="AW505" s="13" t="s">
        <v>33</v>
      </c>
      <c r="AX505" s="13" t="s">
        <v>72</v>
      </c>
      <c r="AY505" s="243" t="s">
        <v>187</v>
      </c>
    </row>
    <row r="506" s="13" customFormat="1">
      <c r="A506" s="13"/>
      <c r="B506" s="233"/>
      <c r="C506" s="234"/>
      <c r="D506" s="235" t="s">
        <v>199</v>
      </c>
      <c r="E506" s="236" t="s">
        <v>19</v>
      </c>
      <c r="F506" s="237" t="s">
        <v>567</v>
      </c>
      <c r="G506" s="234"/>
      <c r="H506" s="236" t="s">
        <v>19</v>
      </c>
      <c r="I506" s="238"/>
      <c r="J506" s="234"/>
      <c r="K506" s="234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199</v>
      </c>
      <c r="AU506" s="243" t="s">
        <v>81</v>
      </c>
      <c r="AV506" s="13" t="s">
        <v>79</v>
      </c>
      <c r="AW506" s="13" t="s">
        <v>33</v>
      </c>
      <c r="AX506" s="13" t="s">
        <v>72</v>
      </c>
      <c r="AY506" s="243" t="s">
        <v>187</v>
      </c>
    </row>
    <row r="507" s="13" customFormat="1">
      <c r="A507" s="13"/>
      <c r="B507" s="233"/>
      <c r="C507" s="234"/>
      <c r="D507" s="235" t="s">
        <v>199</v>
      </c>
      <c r="E507" s="236" t="s">
        <v>19</v>
      </c>
      <c r="F507" s="237" t="s">
        <v>855</v>
      </c>
      <c r="G507" s="234"/>
      <c r="H507" s="236" t="s">
        <v>19</v>
      </c>
      <c r="I507" s="238"/>
      <c r="J507" s="234"/>
      <c r="K507" s="234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199</v>
      </c>
      <c r="AU507" s="243" t="s">
        <v>81</v>
      </c>
      <c r="AV507" s="13" t="s">
        <v>79</v>
      </c>
      <c r="AW507" s="13" t="s">
        <v>33</v>
      </c>
      <c r="AX507" s="13" t="s">
        <v>72</v>
      </c>
      <c r="AY507" s="243" t="s">
        <v>187</v>
      </c>
    </row>
    <row r="508" s="13" customFormat="1">
      <c r="A508" s="13"/>
      <c r="B508" s="233"/>
      <c r="C508" s="234"/>
      <c r="D508" s="235" t="s">
        <v>199</v>
      </c>
      <c r="E508" s="236" t="s">
        <v>19</v>
      </c>
      <c r="F508" s="237" t="s">
        <v>873</v>
      </c>
      <c r="G508" s="234"/>
      <c r="H508" s="236" t="s">
        <v>19</v>
      </c>
      <c r="I508" s="238"/>
      <c r="J508" s="234"/>
      <c r="K508" s="234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199</v>
      </c>
      <c r="AU508" s="243" t="s">
        <v>81</v>
      </c>
      <c r="AV508" s="13" t="s">
        <v>79</v>
      </c>
      <c r="AW508" s="13" t="s">
        <v>33</v>
      </c>
      <c r="AX508" s="13" t="s">
        <v>72</v>
      </c>
      <c r="AY508" s="243" t="s">
        <v>187</v>
      </c>
    </row>
    <row r="509" s="14" customFormat="1">
      <c r="A509" s="14"/>
      <c r="B509" s="244"/>
      <c r="C509" s="245"/>
      <c r="D509" s="235" t="s">
        <v>199</v>
      </c>
      <c r="E509" s="246" t="s">
        <v>19</v>
      </c>
      <c r="F509" s="247" t="s">
        <v>1046</v>
      </c>
      <c r="G509" s="245"/>
      <c r="H509" s="248">
        <v>2.9550000000000001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199</v>
      </c>
      <c r="AU509" s="254" t="s">
        <v>81</v>
      </c>
      <c r="AV509" s="14" t="s">
        <v>81</v>
      </c>
      <c r="AW509" s="14" t="s">
        <v>33</v>
      </c>
      <c r="AX509" s="14" t="s">
        <v>72</v>
      </c>
      <c r="AY509" s="254" t="s">
        <v>187</v>
      </c>
    </row>
    <row r="510" s="13" customFormat="1">
      <c r="A510" s="13"/>
      <c r="B510" s="233"/>
      <c r="C510" s="234"/>
      <c r="D510" s="235" t="s">
        <v>199</v>
      </c>
      <c r="E510" s="236" t="s">
        <v>19</v>
      </c>
      <c r="F510" s="237" t="s">
        <v>1588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199</v>
      </c>
      <c r="AU510" s="243" t="s">
        <v>81</v>
      </c>
      <c r="AV510" s="13" t="s">
        <v>79</v>
      </c>
      <c r="AW510" s="13" t="s">
        <v>33</v>
      </c>
      <c r="AX510" s="13" t="s">
        <v>72</v>
      </c>
      <c r="AY510" s="243" t="s">
        <v>187</v>
      </c>
    </row>
    <row r="511" s="13" customFormat="1">
      <c r="A511" s="13"/>
      <c r="B511" s="233"/>
      <c r="C511" s="234"/>
      <c r="D511" s="235" t="s">
        <v>199</v>
      </c>
      <c r="E511" s="236" t="s">
        <v>19</v>
      </c>
      <c r="F511" s="237" t="s">
        <v>567</v>
      </c>
      <c r="G511" s="234"/>
      <c r="H511" s="236" t="s">
        <v>19</v>
      </c>
      <c r="I511" s="238"/>
      <c r="J511" s="234"/>
      <c r="K511" s="234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199</v>
      </c>
      <c r="AU511" s="243" t="s">
        <v>81</v>
      </c>
      <c r="AV511" s="13" t="s">
        <v>79</v>
      </c>
      <c r="AW511" s="13" t="s">
        <v>33</v>
      </c>
      <c r="AX511" s="13" t="s">
        <v>72</v>
      </c>
      <c r="AY511" s="243" t="s">
        <v>187</v>
      </c>
    </row>
    <row r="512" s="13" customFormat="1">
      <c r="A512" s="13"/>
      <c r="B512" s="233"/>
      <c r="C512" s="234"/>
      <c r="D512" s="235" t="s">
        <v>199</v>
      </c>
      <c r="E512" s="236" t="s">
        <v>19</v>
      </c>
      <c r="F512" s="237" t="s">
        <v>855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199</v>
      </c>
      <c r="AU512" s="243" t="s">
        <v>81</v>
      </c>
      <c r="AV512" s="13" t="s">
        <v>79</v>
      </c>
      <c r="AW512" s="13" t="s">
        <v>33</v>
      </c>
      <c r="AX512" s="13" t="s">
        <v>72</v>
      </c>
      <c r="AY512" s="243" t="s">
        <v>187</v>
      </c>
    </row>
    <row r="513" s="13" customFormat="1">
      <c r="A513" s="13"/>
      <c r="B513" s="233"/>
      <c r="C513" s="234"/>
      <c r="D513" s="235" t="s">
        <v>199</v>
      </c>
      <c r="E513" s="236" t="s">
        <v>19</v>
      </c>
      <c r="F513" s="237" t="s">
        <v>873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199</v>
      </c>
      <c r="AU513" s="243" t="s">
        <v>81</v>
      </c>
      <c r="AV513" s="13" t="s">
        <v>79</v>
      </c>
      <c r="AW513" s="13" t="s">
        <v>33</v>
      </c>
      <c r="AX513" s="13" t="s">
        <v>72</v>
      </c>
      <c r="AY513" s="243" t="s">
        <v>187</v>
      </c>
    </row>
    <row r="514" s="14" customFormat="1">
      <c r="A514" s="14"/>
      <c r="B514" s="244"/>
      <c r="C514" s="245"/>
      <c r="D514" s="235" t="s">
        <v>199</v>
      </c>
      <c r="E514" s="246" t="s">
        <v>19</v>
      </c>
      <c r="F514" s="247" t="s">
        <v>1147</v>
      </c>
      <c r="G514" s="245"/>
      <c r="H514" s="248">
        <v>1.8899999999999999</v>
      </c>
      <c r="I514" s="249"/>
      <c r="J514" s="245"/>
      <c r="K514" s="245"/>
      <c r="L514" s="250"/>
      <c r="M514" s="251"/>
      <c r="N514" s="252"/>
      <c r="O514" s="252"/>
      <c r="P514" s="252"/>
      <c r="Q514" s="252"/>
      <c r="R514" s="252"/>
      <c r="S514" s="252"/>
      <c r="T514" s="253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4" t="s">
        <v>199</v>
      </c>
      <c r="AU514" s="254" t="s">
        <v>81</v>
      </c>
      <c r="AV514" s="14" t="s">
        <v>81</v>
      </c>
      <c r="AW514" s="14" t="s">
        <v>33</v>
      </c>
      <c r="AX514" s="14" t="s">
        <v>72</v>
      </c>
      <c r="AY514" s="254" t="s">
        <v>187</v>
      </c>
    </row>
    <row r="515" s="13" customFormat="1">
      <c r="A515" s="13"/>
      <c r="B515" s="233"/>
      <c r="C515" s="234"/>
      <c r="D515" s="235" t="s">
        <v>199</v>
      </c>
      <c r="E515" s="236" t="s">
        <v>19</v>
      </c>
      <c r="F515" s="237" t="s">
        <v>1589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199</v>
      </c>
      <c r="AU515" s="243" t="s">
        <v>81</v>
      </c>
      <c r="AV515" s="13" t="s">
        <v>79</v>
      </c>
      <c r="AW515" s="13" t="s">
        <v>33</v>
      </c>
      <c r="AX515" s="13" t="s">
        <v>72</v>
      </c>
      <c r="AY515" s="243" t="s">
        <v>187</v>
      </c>
    </row>
    <row r="516" s="13" customFormat="1">
      <c r="A516" s="13"/>
      <c r="B516" s="233"/>
      <c r="C516" s="234"/>
      <c r="D516" s="235" t="s">
        <v>199</v>
      </c>
      <c r="E516" s="236" t="s">
        <v>19</v>
      </c>
      <c r="F516" s="237" t="s">
        <v>569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199</v>
      </c>
      <c r="AU516" s="243" t="s">
        <v>81</v>
      </c>
      <c r="AV516" s="13" t="s">
        <v>79</v>
      </c>
      <c r="AW516" s="13" t="s">
        <v>33</v>
      </c>
      <c r="AX516" s="13" t="s">
        <v>72</v>
      </c>
      <c r="AY516" s="243" t="s">
        <v>187</v>
      </c>
    </row>
    <row r="517" s="13" customFormat="1">
      <c r="A517" s="13"/>
      <c r="B517" s="233"/>
      <c r="C517" s="234"/>
      <c r="D517" s="235" t="s">
        <v>199</v>
      </c>
      <c r="E517" s="236" t="s">
        <v>19</v>
      </c>
      <c r="F517" s="237" t="s">
        <v>855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199</v>
      </c>
      <c r="AU517" s="243" t="s">
        <v>81</v>
      </c>
      <c r="AV517" s="13" t="s">
        <v>79</v>
      </c>
      <c r="AW517" s="13" t="s">
        <v>33</v>
      </c>
      <c r="AX517" s="13" t="s">
        <v>72</v>
      </c>
      <c r="AY517" s="243" t="s">
        <v>187</v>
      </c>
    </row>
    <row r="518" s="13" customFormat="1">
      <c r="A518" s="13"/>
      <c r="B518" s="233"/>
      <c r="C518" s="234"/>
      <c r="D518" s="235" t="s">
        <v>199</v>
      </c>
      <c r="E518" s="236" t="s">
        <v>19</v>
      </c>
      <c r="F518" s="237" t="s">
        <v>873</v>
      </c>
      <c r="G518" s="234"/>
      <c r="H518" s="236" t="s">
        <v>19</v>
      </c>
      <c r="I518" s="238"/>
      <c r="J518" s="234"/>
      <c r="K518" s="234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199</v>
      </c>
      <c r="AU518" s="243" t="s">
        <v>81</v>
      </c>
      <c r="AV518" s="13" t="s">
        <v>79</v>
      </c>
      <c r="AW518" s="13" t="s">
        <v>33</v>
      </c>
      <c r="AX518" s="13" t="s">
        <v>72</v>
      </c>
      <c r="AY518" s="243" t="s">
        <v>187</v>
      </c>
    </row>
    <row r="519" s="14" customFormat="1">
      <c r="A519" s="14"/>
      <c r="B519" s="244"/>
      <c r="C519" s="245"/>
      <c r="D519" s="235" t="s">
        <v>199</v>
      </c>
      <c r="E519" s="246" t="s">
        <v>19</v>
      </c>
      <c r="F519" s="247" t="s">
        <v>209</v>
      </c>
      <c r="G519" s="245"/>
      <c r="H519" s="248">
        <v>1.1819999999999999</v>
      </c>
      <c r="I519" s="249"/>
      <c r="J519" s="245"/>
      <c r="K519" s="245"/>
      <c r="L519" s="250"/>
      <c r="M519" s="251"/>
      <c r="N519" s="252"/>
      <c r="O519" s="252"/>
      <c r="P519" s="252"/>
      <c r="Q519" s="252"/>
      <c r="R519" s="252"/>
      <c r="S519" s="252"/>
      <c r="T519" s="25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4" t="s">
        <v>199</v>
      </c>
      <c r="AU519" s="254" t="s">
        <v>81</v>
      </c>
      <c r="AV519" s="14" t="s">
        <v>81</v>
      </c>
      <c r="AW519" s="14" t="s">
        <v>33</v>
      </c>
      <c r="AX519" s="14" t="s">
        <v>72</v>
      </c>
      <c r="AY519" s="254" t="s">
        <v>187</v>
      </c>
    </row>
    <row r="520" s="13" customFormat="1">
      <c r="A520" s="13"/>
      <c r="B520" s="233"/>
      <c r="C520" s="234"/>
      <c r="D520" s="235" t="s">
        <v>199</v>
      </c>
      <c r="E520" s="236" t="s">
        <v>19</v>
      </c>
      <c r="F520" s="237" t="s">
        <v>1590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199</v>
      </c>
      <c r="AU520" s="243" t="s">
        <v>81</v>
      </c>
      <c r="AV520" s="13" t="s">
        <v>79</v>
      </c>
      <c r="AW520" s="13" t="s">
        <v>33</v>
      </c>
      <c r="AX520" s="13" t="s">
        <v>72</v>
      </c>
      <c r="AY520" s="243" t="s">
        <v>187</v>
      </c>
    </row>
    <row r="521" s="13" customFormat="1">
      <c r="A521" s="13"/>
      <c r="B521" s="233"/>
      <c r="C521" s="234"/>
      <c r="D521" s="235" t="s">
        <v>199</v>
      </c>
      <c r="E521" s="236" t="s">
        <v>19</v>
      </c>
      <c r="F521" s="237" t="s">
        <v>571</v>
      </c>
      <c r="G521" s="234"/>
      <c r="H521" s="236" t="s">
        <v>19</v>
      </c>
      <c r="I521" s="238"/>
      <c r="J521" s="234"/>
      <c r="K521" s="234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199</v>
      </c>
      <c r="AU521" s="243" t="s">
        <v>81</v>
      </c>
      <c r="AV521" s="13" t="s">
        <v>79</v>
      </c>
      <c r="AW521" s="13" t="s">
        <v>33</v>
      </c>
      <c r="AX521" s="13" t="s">
        <v>72</v>
      </c>
      <c r="AY521" s="243" t="s">
        <v>187</v>
      </c>
    </row>
    <row r="522" s="13" customFormat="1">
      <c r="A522" s="13"/>
      <c r="B522" s="233"/>
      <c r="C522" s="234"/>
      <c r="D522" s="235" t="s">
        <v>199</v>
      </c>
      <c r="E522" s="236" t="s">
        <v>19</v>
      </c>
      <c r="F522" s="237" t="s">
        <v>855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199</v>
      </c>
      <c r="AU522" s="243" t="s">
        <v>81</v>
      </c>
      <c r="AV522" s="13" t="s">
        <v>79</v>
      </c>
      <c r="AW522" s="13" t="s">
        <v>33</v>
      </c>
      <c r="AX522" s="13" t="s">
        <v>72</v>
      </c>
      <c r="AY522" s="243" t="s">
        <v>187</v>
      </c>
    </row>
    <row r="523" s="13" customFormat="1">
      <c r="A523" s="13"/>
      <c r="B523" s="233"/>
      <c r="C523" s="234"/>
      <c r="D523" s="235" t="s">
        <v>199</v>
      </c>
      <c r="E523" s="236" t="s">
        <v>19</v>
      </c>
      <c r="F523" s="237" t="s">
        <v>873</v>
      </c>
      <c r="G523" s="234"/>
      <c r="H523" s="236" t="s">
        <v>19</v>
      </c>
      <c r="I523" s="238"/>
      <c r="J523" s="234"/>
      <c r="K523" s="234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199</v>
      </c>
      <c r="AU523" s="243" t="s">
        <v>81</v>
      </c>
      <c r="AV523" s="13" t="s">
        <v>79</v>
      </c>
      <c r="AW523" s="13" t="s">
        <v>33</v>
      </c>
      <c r="AX523" s="13" t="s">
        <v>72</v>
      </c>
      <c r="AY523" s="243" t="s">
        <v>187</v>
      </c>
    </row>
    <row r="524" s="14" customFormat="1">
      <c r="A524" s="14"/>
      <c r="B524" s="244"/>
      <c r="C524" s="245"/>
      <c r="D524" s="235" t="s">
        <v>199</v>
      </c>
      <c r="E524" s="246" t="s">
        <v>19</v>
      </c>
      <c r="F524" s="247" t="s">
        <v>1051</v>
      </c>
      <c r="G524" s="245"/>
      <c r="H524" s="248">
        <v>1.7729999999999999</v>
      </c>
      <c r="I524" s="249"/>
      <c r="J524" s="245"/>
      <c r="K524" s="245"/>
      <c r="L524" s="250"/>
      <c r="M524" s="251"/>
      <c r="N524" s="252"/>
      <c r="O524" s="252"/>
      <c r="P524" s="252"/>
      <c r="Q524" s="252"/>
      <c r="R524" s="252"/>
      <c r="S524" s="252"/>
      <c r="T524" s="25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4" t="s">
        <v>199</v>
      </c>
      <c r="AU524" s="254" t="s">
        <v>81</v>
      </c>
      <c r="AV524" s="14" t="s">
        <v>81</v>
      </c>
      <c r="AW524" s="14" t="s">
        <v>33</v>
      </c>
      <c r="AX524" s="14" t="s">
        <v>72</v>
      </c>
      <c r="AY524" s="254" t="s">
        <v>187</v>
      </c>
    </row>
    <row r="525" s="13" customFormat="1">
      <c r="A525" s="13"/>
      <c r="B525" s="233"/>
      <c r="C525" s="234"/>
      <c r="D525" s="235" t="s">
        <v>199</v>
      </c>
      <c r="E525" s="236" t="s">
        <v>19</v>
      </c>
      <c r="F525" s="237" t="s">
        <v>1591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199</v>
      </c>
      <c r="AU525" s="243" t="s">
        <v>81</v>
      </c>
      <c r="AV525" s="13" t="s">
        <v>79</v>
      </c>
      <c r="AW525" s="13" t="s">
        <v>33</v>
      </c>
      <c r="AX525" s="13" t="s">
        <v>72</v>
      </c>
      <c r="AY525" s="243" t="s">
        <v>187</v>
      </c>
    </row>
    <row r="526" s="13" customFormat="1">
      <c r="A526" s="13"/>
      <c r="B526" s="233"/>
      <c r="C526" s="234"/>
      <c r="D526" s="235" t="s">
        <v>199</v>
      </c>
      <c r="E526" s="236" t="s">
        <v>19</v>
      </c>
      <c r="F526" s="237" t="s">
        <v>571</v>
      </c>
      <c r="G526" s="234"/>
      <c r="H526" s="236" t="s">
        <v>19</v>
      </c>
      <c r="I526" s="238"/>
      <c r="J526" s="234"/>
      <c r="K526" s="234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199</v>
      </c>
      <c r="AU526" s="243" t="s">
        <v>81</v>
      </c>
      <c r="AV526" s="13" t="s">
        <v>79</v>
      </c>
      <c r="AW526" s="13" t="s">
        <v>33</v>
      </c>
      <c r="AX526" s="13" t="s">
        <v>72</v>
      </c>
      <c r="AY526" s="243" t="s">
        <v>187</v>
      </c>
    </row>
    <row r="527" s="13" customFormat="1">
      <c r="A527" s="13"/>
      <c r="B527" s="233"/>
      <c r="C527" s="234"/>
      <c r="D527" s="235" t="s">
        <v>199</v>
      </c>
      <c r="E527" s="236" t="s">
        <v>19</v>
      </c>
      <c r="F527" s="237" t="s">
        <v>855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199</v>
      </c>
      <c r="AU527" s="243" t="s">
        <v>81</v>
      </c>
      <c r="AV527" s="13" t="s">
        <v>79</v>
      </c>
      <c r="AW527" s="13" t="s">
        <v>33</v>
      </c>
      <c r="AX527" s="13" t="s">
        <v>72</v>
      </c>
      <c r="AY527" s="243" t="s">
        <v>187</v>
      </c>
    </row>
    <row r="528" s="13" customFormat="1">
      <c r="A528" s="13"/>
      <c r="B528" s="233"/>
      <c r="C528" s="234"/>
      <c r="D528" s="235" t="s">
        <v>199</v>
      </c>
      <c r="E528" s="236" t="s">
        <v>19</v>
      </c>
      <c r="F528" s="237" t="s">
        <v>873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199</v>
      </c>
      <c r="AU528" s="243" t="s">
        <v>81</v>
      </c>
      <c r="AV528" s="13" t="s">
        <v>79</v>
      </c>
      <c r="AW528" s="13" t="s">
        <v>33</v>
      </c>
      <c r="AX528" s="13" t="s">
        <v>72</v>
      </c>
      <c r="AY528" s="243" t="s">
        <v>187</v>
      </c>
    </row>
    <row r="529" s="14" customFormat="1">
      <c r="A529" s="14"/>
      <c r="B529" s="244"/>
      <c r="C529" s="245"/>
      <c r="D529" s="235" t="s">
        <v>199</v>
      </c>
      <c r="E529" s="246" t="s">
        <v>19</v>
      </c>
      <c r="F529" s="247" t="s">
        <v>1147</v>
      </c>
      <c r="G529" s="245"/>
      <c r="H529" s="248">
        <v>1.8899999999999999</v>
      </c>
      <c r="I529" s="249"/>
      <c r="J529" s="245"/>
      <c r="K529" s="245"/>
      <c r="L529" s="250"/>
      <c r="M529" s="251"/>
      <c r="N529" s="252"/>
      <c r="O529" s="252"/>
      <c r="P529" s="252"/>
      <c r="Q529" s="252"/>
      <c r="R529" s="252"/>
      <c r="S529" s="252"/>
      <c r="T529" s="253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4" t="s">
        <v>199</v>
      </c>
      <c r="AU529" s="254" t="s">
        <v>81</v>
      </c>
      <c r="AV529" s="14" t="s">
        <v>81</v>
      </c>
      <c r="AW529" s="14" t="s">
        <v>33</v>
      </c>
      <c r="AX529" s="14" t="s">
        <v>72</v>
      </c>
      <c r="AY529" s="254" t="s">
        <v>187</v>
      </c>
    </row>
    <row r="530" s="15" customFormat="1">
      <c r="A530" s="15"/>
      <c r="B530" s="255"/>
      <c r="C530" s="256"/>
      <c r="D530" s="235" t="s">
        <v>199</v>
      </c>
      <c r="E530" s="257" t="s">
        <v>19</v>
      </c>
      <c r="F530" s="258" t="s">
        <v>210</v>
      </c>
      <c r="G530" s="256"/>
      <c r="H530" s="259">
        <v>9.6899999999999995</v>
      </c>
      <c r="I530" s="260"/>
      <c r="J530" s="256"/>
      <c r="K530" s="256"/>
      <c r="L530" s="261"/>
      <c r="M530" s="262"/>
      <c r="N530" s="263"/>
      <c r="O530" s="263"/>
      <c r="P530" s="263"/>
      <c r="Q530" s="263"/>
      <c r="R530" s="263"/>
      <c r="S530" s="263"/>
      <c r="T530" s="264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65" t="s">
        <v>199</v>
      </c>
      <c r="AU530" s="265" t="s">
        <v>81</v>
      </c>
      <c r="AV530" s="15" t="s">
        <v>195</v>
      </c>
      <c r="AW530" s="15" t="s">
        <v>33</v>
      </c>
      <c r="AX530" s="15" t="s">
        <v>79</v>
      </c>
      <c r="AY530" s="265" t="s">
        <v>187</v>
      </c>
    </row>
    <row r="531" s="2" customFormat="1" ht="16.5" customHeight="1">
      <c r="A531" s="41"/>
      <c r="B531" s="42"/>
      <c r="C531" s="215" t="s">
        <v>796</v>
      </c>
      <c r="D531" s="215" t="s">
        <v>190</v>
      </c>
      <c r="E531" s="216" t="s">
        <v>909</v>
      </c>
      <c r="F531" s="217" t="s">
        <v>910</v>
      </c>
      <c r="G531" s="218" t="s">
        <v>193</v>
      </c>
      <c r="H531" s="219">
        <v>38.215000000000003</v>
      </c>
      <c r="I531" s="220"/>
      <c r="J531" s="221">
        <f>ROUND(I531*H531,2)</f>
        <v>0</v>
      </c>
      <c r="K531" s="217" t="s">
        <v>194</v>
      </c>
      <c r="L531" s="47"/>
      <c r="M531" s="222" t="s">
        <v>19</v>
      </c>
      <c r="N531" s="223" t="s">
        <v>43</v>
      </c>
      <c r="O531" s="87"/>
      <c r="P531" s="224">
        <f>O531*H531</f>
        <v>0</v>
      </c>
      <c r="Q531" s="224">
        <v>6.2500000000000003E-06</v>
      </c>
      <c r="R531" s="224">
        <f>Q531*H531</f>
        <v>0.00023884375000000004</v>
      </c>
      <c r="S531" s="224">
        <v>0</v>
      </c>
      <c r="T531" s="225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6" t="s">
        <v>265</v>
      </c>
      <c r="AT531" s="226" t="s">
        <v>190</v>
      </c>
      <c r="AU531" s="226" t="s">
        <v>81</v>
      </c>
      <c r="AY531" s="20" t="s">
        <v>187</v>
      </c>
      <c r="BE531" s="227">
        <f>IF(N531="základní",J531,0)</f>
        <v>0</v>
      </c>
      <c r="BF531" s="227">
        <f>IF(N531="snížená",J531,0)</f>
        <v>0</v>
      </c>
      <c r="BG531" s="227">
        <f>IF(N531="zákl. přenesená",J531,0)</f>
        <v>0</v>
      </c>
      <c r="BH531" s="227">
        <f>IF(N531="sníž. přenesená",J531,0)</f>
        <v>0</v>
      </c>
      <c r="BI531" s="227">
        <f>IF(N531="nulová",J531,0)</f>
        <v>0</v>
      </c>
      <c r="BJ531" s="20" t="s">
        <v>79</v>
      </c>
      <c r="BK531" s="227">
        <f>ROUND(I531*H531,2)</f>
        <v>0</v>
      </c>
      <c r="BL531" s="20" t="s">
        <v>265</v>
      </c>
      <c r="BM531" s="226" t="s">
        <v>1601</v>
      </c>
    </row>
    <row r="532" s="2" customFormat="1">
      <c r="A532" s="41"/>
      <c r="B532" s="42"/>
      <c r="C532" s="43"/>
      <c r="D532" s="228" t="s">
        <v>197</v>
      </c>
      <c r="E532" s="43"/>
      <c r="F532" s="229" t="s">
        <v>912</v>
      </c>
      <c r="G532" s="43"/>
      <c r="H532" s="43"/>
      <c r="I532" s="230"/>
      <c r="J532" s="43"/>
      <c r="K532" s="43"/>
      <c r="L532" s="47"/>
      <c r="M532" s="231"/>
      <c r="N532" s="232"/>
      <c r="O532" s="87"/>
      <c r="P532" s="87"/>
      <c r="Q532" s="87"/>
      <c r="R532" s="87"/>
      <c r="S532" s="87"/>
      <c r="T532" s="88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T532" s="20" t="s">
        <v>197</v>
      </c>
      <c r="AU532" s="20" t="s">
        <v>81</v>
      </c>
    </row>
    <row r="533" s="13" customFormat="1">
      <c r="A533" s="13"/>
      <c r="B533" s="233"/>
      <c r="C533" s="234"/>
      <c r="D533" s="235" t="s">
        <v>199</v>
      </c>
      <c r="E533" s="236" t="s">
        <v>19</v>
      </c>
      <c r="F533" s="237" t="s">
        <v>1578</v>
      </c>
      <c r="G533" s="234"/>
      <c r="H533" s="236" t="s">
        <v>19</v>
      </c>
      <c r="I533" s="238"/>
      <c r="J533" s="234"/>
      <c r="K533" s="234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199</v>
      </c>
      <c r="AU533" s="243" t="s">
        <v>81</v>
      </c>
      <c r="AV533" s="13" t="s">
        <v>79</v>
      </c>
      <c r="AW533" s="13" t="s">
        <v>33</v>
      </c>
      <c r="AX533" s="13" t="s">
        <v>72</v>
      </c>
      <c r="AY533" s="243" t="s">
        <v>187</v>
      </c>
    </row>
    <row r="534" s="13" customFormat="1">
      <c r="A534" s="13"/>
      <c r="B534" s="233"/>
      <c r="C534" s="234"/>
      <c r="D534" s="235" t="s">
        <v>199</v>
      </c>
      <c r="E534" s="236" t="s">
        <v>19</v>
      </c>
      <c r="F534" s="237" t="s">
        <v>567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199</v>
      </c>
      <c r="AU534" s="243" t="s">
        <v>81</v>
      </c>
      <c r="AV534" s="13" t="s">
        <v>79</v>
      </c>
      <c r="AW534" s="13" t="s">
        <v>33</v>
      </c>
      <c r="AX534" s="13" t="s">
        <v>72</v>
      </c>
      <c r="AY534" s="243" t="s">
        <v>187</v>
      </c>
    </row>
    <row r="535" s="13" customFormat="1">
      <c r="A535" s="13"/>
      <c r="B535" s="233"/>
      <c r="C535" s="234"/>
      <c r="D535" s="235" t="s">
        <v>199</v>
      </c>
      <c r="E535" s="236" t="s">
        <v>19</v>
      </c>
      <c r="F535" s="237" t="s">
        <v>855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199</v>
      </c>
      <c r="AU535" s="243" t="s">
        <v>81</v>
      </c>
      <c r="AV535" s="13" t="s">
        <v>79</v>
      </c>
      <c r="AW535" s="13" t="s">
        <v>33</v>
      </c>
      <c r="AX535" s="13" t="s">
        <v>72</v>
      </c>
      <c r="AY535" s="243" t="s">
        <v>187</v>
      </c>
    </row>
    <row r="536" s="13" customFormat="1">
      <c r="A536" s="13"/>
      <c r="B536" s="233"/>
      <c r="C536" s="234"/>
      <c r="D536" s="235" t="s">
        <v>199</v>
      </c>
      <c r="E536" s="236" t="s">
        <v>19</v>
      </c>
      <c r="F536" s="237" t="s">
        <v>856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199</v>
      </c>
      <c r="AU536" s="243" t="s">
        <v>81</v>
      </c>
      <c r="AV536" s="13" t="s">
        <v>79</v>
      </c>
      <c r="AW536" s="13" t="s">
        <v>33</v>
      </c>
      <c r="AX536" s="13" t="s">
        <v>72</v>
      </c>
      <c r="AY536" s="243" t="s">
        <v>187</v>
      </c>
    </row>
    <row r="537" s="14" customFormat="1">
      <c r="A537" s="14"/>
      <c r="B537" s="244"/>
      <c r="C537" s="245"/>
      <c r="D537" s="235" t="s">
        <v>199</v>
      </c>
      <c r="E537" s="246" t="s">
        <v>19</v>
      </c>
      <c r="F537" s="247" t="s">
        <v>1097</v>
      </c>
      <c r="G537" s="245"/>
      <c r="H537" s="248">
        <v>6.9749999999999996</v>
      </c>
      <c r="I537" s="249"/>
      <c r="J537" s="245"/>
      <c r="K537" s="245"/>
      <c r="L537" s="250"/>
      <c r="M537" s="251"/>
      <c r="N537" s="252"/>
      <c r="O537" s="252"/>
      <c r="P537" s="252"/>
      <c r="Q537" s="252"/>
      <c r="R537" s="252"/>
      <c r="S537" s="252"/>
      <c r="T537" s="253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4" t="s">
        <v>199</v>
      </c>
      <c r="AU537" s="254" t="s">
        <v>81</v>
      </c>
      <c r="AV537" s="14" t="s">
        <v>81</v>
      </c>
      <c r="AW537" s="14" t="s">
        <v>33</v>
      </c>
      <c r="AX537" s="14" t="s">
        <v>72</v>
      </c>
      <c r="AY537" s="254" t="s">
        <v>187</v>
      </c>
    </row>
    <row r="538" s="13" customFormat="1">
      <c r="A538" s="13"/>
      <c r="B538" s="233"/>
      <c r="C538" s="234"/>
      <c r="D538" s="235" t="s">
        <v>199</v>
      </c>
      <c r="E538" s="236" t="s">
        <v>19</v>
      </c>
      <c r="F538" s="237" t="s">
        <v>1579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199</v>
      </c>
      <c r="AU538" s="243" t="s">
        <v>81</v>
      </c>
      <c r="AV538" s="13" t="s">
        <v>79</v>
      </c>
      <c r="AW538" s="13" t="s">
        <v>33</v>
      </c>
      <c r="AX538" s="13" t="s">
        <v>72</v>
      </c>
      <c r="AY538" s="243" t="s">
        <v>187</v>
      </c>
    </row>
    <row r="539" s="13" customFormat="1">
      <c r="A539" s="13"/>
      <c r="B539" s="233"/>
      <c r="C539" s="234"/>
      <c r="D539" s="235" t="s">
        <v>199</v>
      </c>
      <c r="E539" s="236" t="s">
        <v>19</v>
      </c>
      <c r="F539" s="237" t="s">
        <v>567</v>
      </c>
      <c r="G539" s="234"/>
      <c r="H539" s="236" t="s">
        <v>19</v>
      </c>
      <c r="I539" s="238"/>
      <c r="J539" s="234"/>
      <c r="K539" s="234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199</v>
      </c>
      <c r="AU539" s="243" t="s">
        <v>81</v>
      </c>
      <c r="AV539" s="13" t="s">
        <v>79</v>
      </c>
      <c r="AW539" s="13" t="s">
        <v>33</v>
      </c>
      <c r="AX539" s="13" t="s">
        <v>72</v>
      </c>
      <c r="AY539" s="243" t="s">
        <v>187</v>
      </c>
    </row>
    <row r="540" s="13" customFormat="1">
      <c r="A540" s="13"/>
      <c r="B540" s="233"/>
      <c r="C540" s="234"/>
      <c r="D540" s="235" t="s">
        <v>199</v>
      </c>
      <c r="E540" s="236" t="s">
        <v>19</v>
      </c>
      <c r="F540" s="237" t="s">
        <v>855</v>
      </c>
      <c r="G540" s="234"/>
      <c r="H540" s="236" t="s">
        <v>19</v>
      </c>
      <c r="I540" s="238"/>
      <c r="J540" s="234"/>
      <c r="K540" s="234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199</v>
      </c>
      <c r="AU540" s="243" t="s">
        <v>81</v>
      </c>
      <c r="AV540" s="13" t="s">
        <v>79</v>
      </c>
      <c r="AW540" s="13" t="s">
        <v>33</v>
      </c>
      <c r="AX540" s="13" t="s">
        <v>72</v>
      </c>
      <c r="AY540" s="243" t="s">
        <v>187</v>
      </c>
    </row>
    <row r="541" s="13" customFormat="1">
      <c r="A541" s="13"/>
      <c r="B541" s="233"/>
      <c r="C541" s="234"/>
      <c r="D541" s="235" t="s">
        <v>199</v>
      </c>
      <c r="E541" s="236" t="s">
        <v>19</v>
      </c>
      <c r="F541" s="237" t="s">
        <v>856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199</v>
      </c>
      <c r="AU541" s="243" t="s">
        <v>81</v>
      </c>
      <c r="AV541" s="13" t="s">
        <v>79</v>
      </c>
      <c r="AW541" s="13" t="s">
        <v>33</v>
      </c>
      <c r="AX541" s="13" t="s">
        <v>72</v>
      </c>
      <c r="AY541" s="243" t="s">
        <v>187</v>
      </c>
    </row>
    <row r="542" s="14" customFormat="1">
      <c r="A542" s="14"/>
      <c r="B542" s="244"/>
      <c r="C542" s="245"/>
      <c r="D542" s="235" t="s">
        <v>199</v>
      </c>
      <c r="E542" s="246" t="s">
        <v>19</v>
      </c>
      <c r="F542" s="247" t="s">
        <v>606</v>
      </c>
      <c r="G542" s="245"/>
      <c r="H542" s="248">
        <v>9.0739999999999998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199</v>
      </c>
      <c r="AU542" s="254" t="s">
        <v>81</v>
      </c>
      <c r="AV542" s="14" t="s">
        <v>81</v>
      </c>
      <c r="AW542" s="14" t="s">
        <v>33</v>
      </c>
      <c r="AX542" s="14" t="s">
        <v>72</v>
      </c>
      <c r="AY542" s="254" t="s">
        <v>187</v>
      </c>
    </row>
    <row r="543" s="13" customFormat="1">
      <c r="A543" s="13"/>
      <c r="B543" s="233"/>
      <c r="C543" s="234"/>
      <c r="D543" s="235" t="s">
        <v>199</v>
      </c>
      <c r="E543" s="236" t="s">
        <v>19</v>
      </c>
      <c r="F543" s="237" t="s">
        <v>1580</v>
      </c>
      <c r="G543" s="234"/>
      <c r="H543" s="236" t="s">
        <v>19</v>
      </c>
      <c r="I543" s="238"/>
      <c r="J543" s="234"/>
      <c r="K543" s="234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199</v>
      </c>
      <c r="AU543" s="243" t="s">
        <v>81</v>
      </c>
      <c r="AV543" s="13" t="s">
        <v>79</v>
      </c>
      <c r="AW543" s="13" t="s">
        <v>33</v>
      </c>
      <c r="AX543" s="13" t="s">
        <v>72</v>
      </c>
      <c r="AY543" s="243" t="s">
        <v>187</v>
      </c>
    </row>
    <row r="544" s="13" customFormat="1">
      <c r="A544" s="13"/>
      <c r="B544" s="233"/>
      <c r="C544" s="234"/>
      <c r="D544" s="235" t="s">
        <v>199</v>
      </c>
      <c r="E544" s="236" t="s">
        <v>19</v>
      </c>
      <c r="F544" s="237" t="s">
        <v>569</v>
      </c>
      <c r="G544" s="234"/>
      <c r="H544" s="236" t="s">
        <v>19</v>
      </c>
      <c r="I544" s="238"/>
      <c r="J544" s="234"/>
      <c r="K544" s="234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199</v>
      </c>
      <c r="AU544" s="243" t="s">
        <v>81</v>
      </c>
      <c r="AV544" s="13" t="s">
        <v>79</v>
      </c>
      <c r="AW544" s="13" t="s">
        <v>33</v>
      </c>
      <c r="AX544" s="13" t="s">
        <v>72</v>
      </c>
      <c r="AY544" s="243" t="s">
        <v>187</v>
      </c>
    </row>
    <row r="545" s="13" customFormat="1">
      <c r="A545" s="13"/>
      <c r="B545" s="233"/>
      <c r="C545" s="234"/>
      <c r="D545" s="235" t="s">
        <v>199</v>
      </c>
      <c r="E545" s="236" t="s">
        <v>19</v>
      </c>
      <c r="F545" s="237" t="s">
        <v>855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199</v>
      </c>
      <c r="AU545" s="243" t="s">
        <v>81</v>
      </c>
      <c r="AV545" s="13" t="s">
        <v>79</v>
      </c>
      <c r="AW545" s="13" t="s">
        <v>33</v>
      </c>
      <c r="AX545" s="13" t="s">
        <v>72</v>
      </c>
      <c r="AY545" s="243" t="s">
        <v>187</v>
      </c>
    </row>
    <row r="546" s="13" customFormat="1">
      <c r="A546" s="13"/>
      <c r="B546" s="233"/>
      <c r="C546" s="234"/>
      <c r="D546" s="235" t="s">
        <v>199</v>
      </c>
      <c r="E546" s="236" t="s">
        <v>19</v>
      </c>
      <c r="F546" s="237" t="s">
        <v>856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199</v>
      </c>
      <c r="AU546" s="243" t="s">
        <v>81</v>
      </c>
      <c r="AV546" s="13" t="s">
        <v>79</v>
      </c>
      <c r="AW546" s="13" t="s">
        <v>33</v>
      </c>
      <c r="AX546" s="13" t="s">
        <v>72</v>
      </c>
      <c r="AY546" s="243" t="s">
        <v>187</v>
      </c>
    </row>
    <row r="547" s="14" customFormat="1">
      <c r="A547" s="14"/>
      <c r="B547" s="244"/>
      <c r="C547" s="245"/>
      <c r="D547" s="235" t="s">
        <v>199</v>
      </c>
      <c r="E547" s="246" t="s">
        <v>19</v>
      </c>
      <c r="F547" s="247" t="s">
        <v>950</v>
      </c>
      <c r="G547" s="245"/>
      <c r="H547" s="248">
        <v>1.7250000000000001</v>
      </c>
      <c r="I547" s="249"/>
      <c r="J547" s="245"/>
      <c r="K547" s="245"/>
      <c r="L547" s="250"/>
      <c r="M547" s="251"/>
      <c r="N547" s="252"/>
      <c r="O547" s="252"/>
      <c r="P547" s="252"/>
      <c r="Q547" s="252"/>
      <c r="R547" s="252"/>
      <c r="S547" s="252"/>
      <c r="T547" s="253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4" t="s">
        <v>199</v>
      </c>
      <c r="AU547" s="254" t="s">
        <v>81</v>
      </c>
      <c r="AV547" s="14" t="s">
        <v>81</v>
      </c>
      <c r="AW547" s="14" t="s">
        <v>33</v>
      </c>
      <c r="AX547" s="14" t="s">
        <v>72</v>
      </c>
      <c r="AY547" s="254" t="s">
        <v>187</v>
      </c>
    </row>
    <row r="548" s="13" customFormat="1">
      <c r="A548" s="13"/>
      <c r="B548" s="233"/>
      <c r="C548" s="234"/>
      <c r="D548" s="235" t="s">
        <v>199</v>
      </c>
      <c r="E548" s="236" t="s">
        <v>19</v>
      </c>
      <c r="F548" s="237" t="s">
        <v>1581</v>
      </c>
      <c r="G548" s="234"/>
      <c r="H548" s="236" t="s">
        <v>19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199</v>
      </c>
      <c r="AU548" s="243" t="s">
        <v>81</v>
      </c>
      <c r="AV548" s="13" t="s">
        <v>79</v>
      </c>
      <c r="AW548" s="13" t="s">
        <v>33</v>
      </c>
      <c r="AX548" s="13" t="s">
        <v>72</v>
      </c>
      <c r="AY548" s="243" t="s">
        <v>187</v>
      </c>
    </row>
    <row r="549" s="13" customFormat="1">
      <c r="A549" s="13"/>
      <c r="B549" s="233"/>
      <c r="C549" s="234"/>
      <c r="D549" s="235" t="s">
        <v>199</v>
      </c>
      <c r="E549" s="236" t="s">
        <v>19</v>
      </c>
      <c r="F549" s="237" t="s">
        <v>571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199</v>
      </c>
      <c r="AU549" s="243" t="s">
        <v>81</v>
      </c>
      <c r="AV549" s="13" t="s">
        <v>79</v>
      </c>
      <c r="AW549" s="13" t="s">
        <v>33</v>
      </c>
      <c r="AX549" s="13" t="s">
        <v>72</v>
      </c>
      <c r="AY549" s="243" t="s">
        <v>187</v>
      </c>
    </row>
    <row r="550" s="13" customFormat="1">
      <c r="A550" s="13"/>
      <c r="B550" s="233"/>
      <c r="C550" s="234"/>
      <c r="D550" s="235" t="s">
        <v>199</v>
      </c>
      <c r="E550" s="236" t="s">
        <v>19</v>
      </c>
      <c r="F550" s="237" t="s">
        <v>855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199</v>
      </c>
      <c r="AU550" s="243" t="s">
        <v>81</v>
      </c>
      <c r="AV550" s="13" t="s">
        <v>79</v>
      </c>
      <c r="AW550" s="13" t="s">
        <v>33</v>
      </c>
      <c r="AX550" s="13" t="s">
        <v>72</v>
      </c>
      <c r="AY550" s="243" t="s">
        <v>187</v>
      </c>
    </row>
    <row r="551" s="13" customFormat="1">
      <c r="A551" s="13"/>
      <c r="B551" s="233"/>
      <c r="C551" s="234"/>
      <c r="D551" s="235" t="s">
        <v>199</v>
      </c>
      <c r="E551" s="236" t="s">
        <v>19</v>
      </c>
      <c r="F551" s="237" t="s">
        <v>856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199</v>
      </c>
      <c r="AU551" s="243" t="s">
        <v>81</v>
      </c>
      <c r="AV551" s="13" t="s">
        <v>79</v>
      </c>
      <c r="AW551" s="13" t="s">
        <v>33</v>
      </c>
      <c r="AX551" s="13" t="s">
        <v>72</v>
      </c>
      <c r="AY551" s="243" t="s">
        <v>187</v>
      </c>
    </row>
    <row r="552" s="14" customFormat="1">
      <c r="A552" s="14"/>
      <c r="B552" s="244"/>
      <c r="C552" s="245"/>
      <c r="D552" s="235" t="s">
        <v>199</v>
      </c>
      <c r="E552" s="246" t="s">
        <v>19</v>
      </c>
      <c r="F552" s="247" t="s">
        <v>1135</v>
      </c>
      <c r="G552" s="245"/>
      <c r="H552" s="248">
        <v>8.9700000000000006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199</v>
      </c>
      <c r="AU552" s="254" t="s">
        <v>81</v>
      </c>
      <c r="AV552" s="14" t="s">
        <v>81</v>
      </c>
      <c r="AW552" s="14" t="s">
        <v>33</v>
      </c>
      <c r="AX552" s="14" t="s">
        <v>72</v>
      </c>
      <c r="AY552" s="254" t="s">
        <v>187</v>
      </c>
    </row>
    <row r="553" s="13" customFormat="1">
      <c r="A553" s="13"/>
      <c r="B553" s="233"/>
      <c r="C553" s="234"/>
      <c r="D553" s="235" t="s">
        <v>199</v>
      </c>
      <c r="E553" s="236" t="s">
        <v>19</v>
      </c>
      <c r="F553" s="237" t="s">
        <v>1582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199</v>
      </c>
      <c r="AU553" s="243" t="s">
        <v>81</v>
      </c>
      <c r="AV553" s="13" t="s">
        <v>79</v>
      </c>
      <c r="AW553" s="13" t="s">
        <v>33</v>
      </c>
      <c r="AX553" s="13" t="s">
        <v>72</v>
      </c>
      <c r="AY553" s="243" t="s">
        <v>187</v>
      </c>
    </row>
    <row r="554" s="13" customFormat="1">
      <c r="A554" s="13"/>
      <c r="B554" s="233"/>
      <c r="C554" s="234"/>
      <c r="D554" s="235" t="s">
        <v>199</v>
      </c>
      <c r="E554" s="236" t="s">
        <v>19</v>
      </c>
      <c r="F554" s="237" t="s">
        <v>571</v>
      </c>
      <c r="G554" s="234"/>
      <c r="H554" s="236" t="s">
        <v>19</v>
      </c>
      <c r="I554" s="238"/>
      <c r="J554" s="234"/>
      <c r="K554" s="234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199</v>
      </c>
      <c r="AU554" s="243" t="s">
        <v>81</v>
      </c>
      <c r="AV554" s="13" t="s">
        <v>79</v>
      </c>
      <c r="AW554" s="13" t="s">
        <v>33</v>
      </c>
      <c r="AX554" s="13" t="s">
        <v>72</v>
      </c>
      <c r="AY554" s="243" t="s">
        <v>187</v>
      </c>
    </row>
    <row r="555" s="13" customFormat="1">
      <c r="A555" s="13"/>
      <c r="B555" s="233"/>
      <c r="C555" s="234"/>
      <c r="D555" s="235" t="s">
        <v>199</v>
      </c>
      <c r="E555" s="236" t="s">
        <v>19</v>
      </c>
      <c r="F555" s="237" t="s">
        <v>855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199</v>
      </c>
      <c r="AU555" s="243" t="s">
        <v>81</v>
      </c>
      <c r="AV555" s="13" t="s">
        <v>79</v>
      </c>
      <c r="AW555" s="13" t="s">
        <v>33</v>
      </c>
      <c r="AX555" s="13" t="s">
        <v>72</v>
      </c>
      <c r="AY555" s="243" t="s">
        <v>187</v>
      </c>
    </row>
    <row r="556" s="13" customFormat="1">
      <c r="A556" s="13"/>
      <c r="B556" s="233"/>
      <c r="C556" s="234"/>
      <c r="D556" s="235" t="s">
        <v>199</v>
      </c>
      <c r="E556" s="236" t="s">
        <v>19</v>
      </c>
      <c r="F556" s="237" t="s">
        <v>856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199</v>
      </c>
      <c r="AU556" s="243" t="s">
        <v>81</v>
      </c>
      <c r="AV556" s="13" t="s">
        <v>79</v>
      </c>
      <c r="AW556" s="13" t="s">
        <v>33</v>
      </c>
      <c r="AX556" s="13" t="s">
        <v>72</v>
      </c>
      <c r="AY556" s="243" t="s">
        <v>187</v>
      </c>
    </row>
    <row r="557" s="14" customFormat="1">
      <c r="A557" s="14"/>
      <c r="B557" s="244"/>
      <c r="C557" s="245"/>
      <c r="D557" s="235" t="s">
        <v>199</v>
      </c>
      <c r="E557" s="246" t="s">
        <v>19</v>
      </c>
      <c r="F557" s="247" t="s">
        <v>1137</v>
      </c>
      <c r="G557" s="245"/>
      <c r="H557" s="248">
        <v>11.471</v>
      </c>
      <c r="I557" s="249"/>
      <c r="J557" s="245"/>
      <c r="K557" s="245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199</v>
      </c>
      <c r="AU557" s="254" t="s">
        <v>81</v>
      </c>
      <c r="AV557" s="14" t="s">
        <v>81</v>
      </c>
      <c r="AW557" s="14" t="s">
        <v>33</v>
      </c>
      <c r="AX557" s="14" t="s">
        <v>72</v>
      </c>
      <c r="AY557" s="254" t="s">
        <v>187</v>
      </c>
    </row>
    <row r="558" s="15" customFormat="1">
      <c r="A558" s="15"/>
      <c r="B558" s="255"/>
      <c r="C558" s="256"/>
      <c r="D558" s="235" t="s">
        <v>199</v>
      </c>
      <c r="E558" s="257" t="s">
        <v>19</v>
      </c>
      <c r="F558" s="258" t="s">
        <v>210</v>
      </c>
      <c r="G558" s="256"/>
      <c r="H558" s="259">
        <v>38.215000000000003</v>
      </c>
      <c r="I558" s="260"/>
      <c r="J558" s="256"/>
      <c r="K558" s="256"/>
      <c r="L558" s="261"/>
      <c r="M558" s="262"/>
      <c r="N558" s="263"/>
      <c r="O558" s="263"/>
      <c r="P558" s="263"/>
      <c r="Q558" s="263"/>
      <c r="R558" s="263"/>
      <c r="S558" s="263"/>
      <c r="T558" s="264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5" t="s">
        <v>199</v>
      </c>
      <c r="AU558" s="265" t="s">
        <v>81</v>
      </c>
      <c r="AV558" s="15" t="s">
        <v>195</v>
      </c>
      <c r="AW558" s="15" t="s">
        <v>33</v>
      </c>
      <c r="AX558" s="15" t="s">
        <v>79</v>
      </c>
      <c r="AY558" s="265" t="s">
        <v>187</v>
      </c>
    </row>
    <row r="559" s="2" customFormat="1" ht="24.15" customHeight="1">
      <c r="A559" s="41"/>
      <c r="B559" s="42"/>
      <c r="C559" s="215" t="s">
        <v>808</v>
      </c>
      <c r="D559" s="215" t="s">
        <v>190</v>
      </c>
      <c r="E559" s="216" t="s">
        <v>914</v>
      </c>
      <c r="F559" s="217" t="s">
        <v>915</v>
      </c>
      <c r="G559" s="218" t="s">
        <v>193</v>
      </c>
      <c r="H559" s="219">
        <v>60.491</v>
      </c>
      <c r="I559" s="220"/>
      <c r="J559" s="221">
        <f>ROUND(I559*H559,2)</f>
        <v>0</v>
      </c>
      <c r="K559" s="217" t="s">
        <v>194</v>
      </c>
      <c r="L559" s="47"/>
      <c r="M559" s="222" t="s">
        <v>19</v>
      </c>
      <c r="N559" s="223" t="s">
        <v>43</v>
      </c>
      <c r="O559" s="87"/>
      <c r="P559" s="224">
        <f>O559*H559</f>
        <v>0</v>
      </c>
      <c r="Q559" s="224">
        <v>0.00028499999999999999</v>
      </c>
      <c r="R559" s="224">
        <f>Q559*H559</f>
        <v>0.017239934999999998</v>
      </c>
      <c r="S559" s="224">
        <v>0</v>
      </c>
      <c r="T559" s="225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6" t="s">
        <v>265</v>
      </c>
      <c r="AT559" s="226" t="s">
        <v>190</v>
      </c>
      <c r="AU559" s="226" t="s">
        <v>81</v>
      </c>
      <c r="AY559" s="20" t="s">
        <v>187</v>
      </c>
      <c r="BE559" s="227">
        <f>IF(N559="základní",J559,0)</f>
        <v>0</v>
      </c>
      <c r="BF559" s="227">
        <f>IF(N559="snížená",J559,0)</f>
        <v>0</v>
      </c>
      <c r="BG559" s="227">
        <f>IF(N559="zákl. přenesená",J559,0)</f>
        <v>0</v>
      </c>
      <c r="BH559" s="227">
        <f>IF(N559="sníž. přenesená",J559,0)</f>
        <v>0</v>
      </c>
      <c r="BI559" s="227">
        <f>IF(N559="nulová",J559,0)</f>
        <v>0</v>
      </c>
      <c r="BJ559" s="20" t="s">
        <v>79</v>
      </c>
      <c r="BK559" s="227">
        <f>ROUND(I559*H559,2)</f>
        <v>0</v>
      </c>
      <c r="BL559" s="20" t="s">
        <v>265</v>
      </c>
      <c r="BM559" s="226" t="s">
        <v>1602</v>
      </c>
    </row>
    <row r="560" s="2" customFormat="1">
      <c r="A560" s="41"/>
      <c r="B560" s="42"/>
      <c r="C560" s="43"/>
      <c r="D560" s="228" t="s">
        <v>197</v>
      </c>
      <c r="E560" s="43"/>
      <c r="F560" s="229" t="s">
        <v>917</v>
      </c>
      <c r="G560" s="43"/>
      <c r="H560" s="43"/>
      <c r="I560" s="230"/>
      <c r="J560" s="43"/>
      <c r="K560" s="43"/>
      <c r="L560" s="47"/>
      <c r="M560" s="231"/>
      <c r="N560" s="232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197</v>
      </c>
      <c r="AU560" s="20" t="s">
        <v>81</v>
      </c>
    </row>
    <row r="561" s="13" customFormat="1">
      <c r="A561" s="13"/>
      <c r="B561" s="233"/>
      <c r="C561" s="234"/>
      <c r="D561" s="235" t="s">
        <v>199</v>
      </c>
      <c r="E561" s="236" t="s">
        <v>19</v>
      </c>
      <c r="F561" s="237" t="s">
        <v>1596</v>
      </c>
      <c r="G561" s="234"/>
      <c r="H561" s="236" t="s">
        <v>19</v>
      </c>
      <c r="I561" s="238"/>
      <c r="J561" s="234"/>
      <c r="K561" s="234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199</v>
      </c>
      <c r="AU561" s="243" t="s">
        <v>81</v>
      </c>
      <c r="AV561" s="13" t="s">
        <v>79</v>
      </c>
      <c r="AW561" s="13" t="s">
        <v>33</v>
      </c>
      <c r="AX561" s="13" t="s">
        <v>72</v>
      </c>
      <c r="AY561" s="243" t="s">
        <v>187</v>
      </c>
    </row>
    <row r="562" s="13" customFormat="1">
      <c r="A562" s="13"/>
      <c r="B562" s="233"/>
      <c r="C562" s="234"/>
      <c r="D562" s="235" t="s">
        <v>199</v>
      </c>
      <c r="E562" s="236" t="s">
        <v>19</v>
      </c>
      <c r="F562" s="237" t="s">
        <v>567</v>
      </c>
      <c r="G562" s="234"/>
      <c r="H562" s="236" t="s">
        <v>19</v>
      </c>
      <c r="I562" s="238"/>
      <c r="J562" s="234"/>
      <c r="K562" s="234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199</v>
      </c>
      <c r="AU562" s="243" t="s">
        <v>81</v>
      </c>
      <c r="AV562" s="13" t="s">
        <v>79</v>
      </c>
      <c r="AW562" s="13" t="s">
        <v>33</v>
      </c>
      <c r="AX562" s="13" t="s">
        <v>72</v>
      </c>
      <c r="AY562" s="243" t="s">
        <v>187</v>
      </c>
    </row>
    <row r="563" s="13" customFormat="1">
      <c r="A563" s="13"/>
      <c r="B563" s="233"/>
      <c r="C563" s="234"/>
      <c r="D563" s="235" t="s">
        <v>199</v>
      </c>
      <c r="E563" s="236" t="s">
        <v>19</v>
      </c>
      <c r="F563" s="237" t="s">
        <v>892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199</v>
      </c>
      <c r="AU563" s="243" t="s">
        <v>81</v>
      </c>
      <c r="AV563" s="13" t="s">
        <v>79</v>
      </c>
      <c r="AW563" s="13" t="s">
        <v>33</v>
      </c>
      <c r="AX563" s="13" t="s">
        <v>72</v>
      </c>
      <c r="AY563" s="243" t="s">
        <v>187</v>
      </c>
    </row>
    <row r="564" s="13" customFormat="1">
      <c r="A564" s="13"/>
      <c r="B564" s="233"/>
      <c r="C564" s="234"/>
      <c r="D564" s="235" t="s">
        <v>199</v>
      </c>
      <c r="E564" s="236" t="s">
        <v>19</v>
      </c>
      <c r="F564" s="237" t="s">
        <v>893</v>
      </c>
      <c r="G564" s="234"/>
      <c r="H564" s="236" t="s">
        <v>19</v>
      </c>
      <c r="I564" s="238"/>
      <c r="J564" s="234"/>
      <c r="K564" s="234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199</v>
      </c>
      <c r="AU564" s="243" t="s">
        <v>81</v>
      </c>
      <c r="AV564" s="13" t="s">
        <v>79</v>
      </c>
      <c r="AW564" s="13" t="s">
        <v>33</v>
      </c>
      <c r="AX564" s="13" t="s">
        <v>72</v>
      </c>
      <c r="AY564" s="243" t="s">
        <v>187</v>
      </c>
    </row>
    <row r="565" s="14" customFormat="1">
      <c r="A565" s="14"/>
      <c r="B565" s="244"/>
      <c r="C565" s="245"/>
      <c r="D565" s="235" t="s">
        <v>199</v>
      </c>
      <c r="E565" s="246" t="s">
        <v>19</v>
      </c>
      <c r="F565" s="247" t="s">
        <v>1080</v>
      </c>
      <c r="G565" s="245"/>
      <c r="H565" s="248">
        <v>23.276</v>
      </c>
      <c r="I565" s="249"/>
      <c r="J565" s="245"/>
      <c r="K565" s="245"/>
      <c r="L565" s="250"/>
      <c r="M565" s="251"/>
      <c r="N565" s="252"/>
      <c r="O565" s="252"/>
      <c r="P565" s="252"/>
      <c r="Q565" s="252"/>
      <c r="R565" s="252"/>
      <c r="S565" s="252"/>
      <c r="T565" s="253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4" t="s">
        <v>199</v>
      </c>
      <c r="AU565" s="254" t="s">
        <v>81</v>
      </c>
      <c r="AV565" s="14" t="s">
        <v>81</v>
      </c>
      <c r="AW565" s="14" t="s">
        <v>33</v>
      </c>
      <c r="AX565" s="14" t="s">
        <v>72</v>
      </c>
      <c r="AY565" s="254" t="s">
        <v>187</v>
      </c>
    </row>
    <row r="566" s="13" customFormat="1">
      <c r="A566" s="13"/>
      <c r="B566" s="233"/>
      <c r="C566" s="234"/>
      <c r="D566" s="235" t="s">
        <v>199</v>
      </c>
      <c r="E566" s="236" t="s">
        <v>19</v>
      </c>
      <c r="F566" s="237" t="s">
        <v>1597</v>
      </c>
      <c r="G566" s="234"/>
      <c r="H566" s="236" t="s">
        <v>19</v>
      </c>
      <c r="I566" s="238"/>
      <c r="J566" s="234"/>
      <c r="K566" s="234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199</v>
      </c>
      <c r="AU566" s="243" t="s">
        <v>81</v>
      </c>
      <c r="AV566" s="13" t="s">
        <v>79</v>
      </c>
      <c r="AW566" s="13" t="s">
        <v>33</v>
      </c>
      <c r="AX566" s="13" t="s">
        <v>72</v>
      </c>
      <c r="AY566" s="243" t="s">
        <v>187</v>
      </c>
    </row>
    <row r="567" s="13" customFormat="1">
      <c r="A567" s="13"/>
      <c r="B567" s="233"/>
      <c r="C567" s="234"/>
      <c r="D567" s="235" t="s">
        <v>199</v>
      </c>
      <c r="E567" s="236" t="s">
        <v>19</v>
      </c>
      <c r="F567" s="237" t="s">
        <v>569</v>
      </c>
      <c r="G567" s="234"/>
      <c r="H567" s="236" t="s">
        <v>19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199</v>
      </c>
      <c r="AU567" s="243" t="s">
        <v>81</v>
      </c>
      <c r="AV567" s="13" t="s">
        <v>79</v>
      </c>
      <c r="AW567" s="13" t="s">
        <v>33</v>
      </c>
      <c r="AX567" s="13" t="s">
        <v>72</v>
      </c>
      <c r="AY567" s="243" t="s">
        <v>187</v>
      </c>
    </row>
    <row r="568" s="13" customFormat="1">
      <c r="A568" s="13"/>
      <c r="B568" s="233"/>
      <c r="C568" s="234"/>
      <c r="D568" s="235" t="s">
        <v>199</v>
      </c>
      <c r="E568" s="236" t="s">
        <v>19</v>
      </c>
      <c r="F568" s="237" t="s">
        <v>892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199</v>
      </c>
      <c r="AU568" s="243" t="s">
        <v>81</v>
      </c>
      <c r="AV568" s="13" t="s">
        <v>79</v>
      </c>
      <c r="AW568" s="13" t="s">
        <v>33</v>
      </c>
      <c r="AX568" s="13" t="s">
        <v>72</v>
      </c>
      <c r="AY568" s="243" t="s">
        <v>187</v>
      </c>
    </row>
    <row r="569" s="13" customFormat="1">
      <c r="A569" s="13"/>
      <c r="B569" s="233"/>
      <c r="C569" s="234"/>
      <c r="D569" s="235" t="s">
        <v>199</v>
      </c>
      <c r="E569" s="236" t="s">
        <v>19</v>
      </c>
      <c r="F569" s="237" t="s">
        <v>893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199</v>
      </c>
      <c r="AU569" s="243" t="s">
        <v>81</v>
      </c>
      <c r="AV569" s="13" t="s">
        <v>79</v>
      </c>
      <c r="AW569" s="13" t="s">
        <v>33</v>
      </c>
      <c r="AX569" s="13" t="s">
        <v>72</v>
      </c>
      <c r="AY569" s="243" t="s">
        <v>187</v>
      </c>
    </row>
    <row r="570" s="14" customFormat="1">
      <c r="A570" s="14"/>
      <c r="B570" s="244"/>
      <c r="C570" s="245"/>
      <c r="D570" s="235" t="s">
        <v>199</v>
      </c>
      <c r="E570" s="246" t="s">
        <v>19</v>
      </c>
      <c r="F570" s="247" t="s">
        <v>923</v>
      </c>
      <c r="G570" s="245"/>
      <c r="H570" s="248">
        <v>13.939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199</v>
      </c>
      <c r="AU570" s="254" t="s">
        <v>81</v>
      </c>
      <c r="AV570" s="14" t="s">
        <v>81</v>
      </c>
      <c r="AW570" s="14" t="s">
        <v>33</v>
      </c>
      <c r="AX570" s="14" t="s">
        <v>72</v>
      </c>
      <c r="AY570" s="254" t="s">
        <v>187</v>
      </c>
    </row>
    <row r="571" s="13" customFormat="1">
      <c r="A571" s="13"/>
      <c r="B571" s="233"/>
      <c r="C571" s="234"/>
      <c r="D571" s="235" t="s">
        <v>199</v>
      </c>
      <c r="E571" s="236" t="s">
        <v>19</v>
      </c>
      <c r="F571" s="237" t="s">
        <v>1598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199</v>
      </c>
      <c r="AU571" s="243" t="s">
        <v>81</v>
      </c>
      <c r="AV571" s="13" t="s">
        <v>79</v>
      </c>
      <c r="AW571" s="13" t="s">
        <v>33</v>
      </c>
      <c r="AX571" s="13" t="s">
        <v>72</v>
      </c>
      <c r="AY571" s="243" t="s">
        <v>187</v>
      </c>
    </row>
    <row r="572" s="13" customFormat="1">
      <c r="A572" s="13"/>
      <c r="B572" s="233"/>
      <c r="C572" s="234"/>
      <c r="D572" s="235" t="s">
        <v>199</v>
      </c>
      <c r="E572" s="236" t="s">
        <v>19</v>
      </c>
      <c r="F572" s="237" t="s">
        <v>571</v>
      </c>
      <c r="G572" s="234"/>
      <c r="H572" s="236" t="s">
        <v>19</v>
      </c>
      <c r="I572" s="238"/>
      <c r="J572" s="234"/>
      <c r="K572" s="234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199</v>
      </c>
      <c r="AU572" s="243" t="s">
        <v>81</v>
      </c>
      <c r="AV572" s="13" t="s">
        <v>79</v>
      </c>
      <c r="AW572" s="13" t="s">
        <v>33</v>
      </c>
      <c r="AX572" s="13" t="s">
        <v>72</v>
      </c>
      <c r="AY572" s="243" t="s">
        <v>187</v>
      </c>
    </row>
    <row r="573" s="13" customFormat="1">
      <c r="A573" s="13"/>
      <c r="B573" s="233"/>
      <c r="C573" s="234"/>
      <c r="D573" s="235" t="s">
        <v>199</v>
      </c>
      <c r="E573" s="236" t="s">
        <v>19</v>
      </c>
      <c r="F573" s="237" t="s">
        <v>892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199</v>
      </c>
      <c r="AU573" s="243" t="s">
        <v>81</v>
      </c>
      <c r="AV573" s="13" t="s">
        <v>79</v>
      </c>
      <c r="AW573" s="13" t="s">
        <v>33</v>
      </c>
      <c r="AX573" s="13" t="s">
        <v>72</v>
      </c>
      <c r="AY573" s="243" t="s">
        <v>187</v>
      </c>
    </row>
    <row r="574" s="13" customFormat="1">
      <c r="A574" s="13"/>
      <c r="B574" s="233"/>
      <c r="C574" s="234"/>
      <c r="D574" s="235" t="s">
        <v>199</v>
      </c>
      <c r="E574" s="236" t="s">
        <v>19</v>
      </c>
      <c r="F574" s="237" t="s">
        <v>893</v>
      </c>
      <c r="G574" s="234"/>
      <c r="H574" s="236" t="s">
        <v>19</v>
      </c>
      <c r="I574" s="238"/>
      <c r="J574" s="234"/>
      <c r="K574" s="234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199</v>
      </c>
      <c r="AU574" s="243" t="s">
        <v>81</v>
      </c>
      <c r="AV574" s="13" t="s">
        <v>79</v>
      </c>
      <c r="AW574" s="13" t="s">
        <v>33</v>
      </c>
      <c r="AX574" s="13" t="s">
        <v>72</v>
      </c>
      <c r="AY574" s="243" t="s">
        <v>187</v>
      </c>
    </row>
    <row r="575" s="14" customFormat="1">
      <c r="A575" s="14"/>
      <c r="B575" s="244"/>
      <c r="C575" s="245"/>
      <c r="D575" s="235" t="s">
        <v>199</v>
      </c>
      <c r="E575" s="246" t="s">
        <v>19</v>
      </c>
      <c r="F575" s="247" t="s">
        <v>1080</v>
      </c>
      <c r="G575" s="245"/>
      <c r="H575" s="248">
        <v>23.276</v>
      </c>
      <c r="I575" s="249"/>
      <c r="J575" s="245"/>
      <c r="K575" s="245"/>
      <c r="L575" s="250"/>
      <c r="M575" s="251"/>
      <c r="N575" s="252"/>
      <c r="O575" s="252"/>
      <c r="P575" s="252"/>
      <c r="Q575" s="252"/>
      <c r="R575" s="252"/>
      <c r="S575" s="252"/>
      <c r="T575" s="253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4" t="s">
        <v>199</v>
      </c>
      <c r="AU575" s="254" t="s">
        <v>81</v>
      </c>
      <c r="AV575" s="14" t="s">
        <v>81</v>
      </c>
      <c r="AW575" s="14" t="s">
        <v>33</v>
      </c>
      <c r="AX575" s="14" t="s">
        <v>72</v>
      </c>
      <c r="AY575" s="254" t="s">
        <v>187</v>
      </c>
    </row>
    <row r="576" s="15" customFormat="1">
      <c r="A576" s="15"/>
      <c r="B576" s="255"/>
      <c r="C576" s="256"/>
      <c r="D576" s="235" t="s">
        <v>199</v>
      </c>
      <c r="E576" s="257" t="s">
        <v>19</v>
      </c>
      <c r="F576" s="258" t="s">
        <v>210</v>
      </c>
      <c r="G576" s="256"/>
      <c r="H576" s="259">
        <v>60.491</v>
      </c>
      <c r="I576" s="260"/>
      <c r="J576" s="256"/>
      <c r="K576" s="256"/>
      <c r="L576" s="261"/>
      <c r="M576" s="262"/>
      <c r="N576" s="263"/>
      <c r="O576" s="263"/>
      <c r="P576" s="263"/>
      <c r="Q576" s="263"/>
      <c r="R576" s="263"/>
      <c r="S576" s="263"/>
      <c r="T576" s="264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65" t="s">
        <v>199</v>
      </c>
      <c r="AU576" s="265" t="s">
        <v>81</v>
      </c>
      <c r="AV576" s="15" t="s">
        <v>195</v>
      </c>
      <c r="AW576" s="15" t="s">
        <v>33</v>
      </c>
      <c r="AX576" s="15" t="s">
        <v>79</v>
      </c>
      <c r="AY576" s="265" t="s">
        <v>187</v>
      </c>
    </row>
    <row r="577" s="2" customFormat="1" ht="24.15" customHeight="1">
      <c r="A577" s="41"/>
      <c r="B577" s="42"/>
      <c r="C577" s="215" t="s">
        <v>812</v>
      </c>
      <c r="D577" s="215" t="s">
        <v>190</v>
      </c>
      <c r="E577" s="216" t="s">
        <v>1073</v>
      </c>
      <c r="F577" s="217" t="s">
        <v>1074</v>
      </c>
      <c r="G577" s="218" t="s">
        <v>193</v>
      </c>
      <c r="H577" s="219">
        <v>43.307000000000002</v>
      </c>
      <c r="I577" s="220"/>
      <c r="J577" s="221">
        <f>ROUND(I577*H577,2)</f>
        <v>0</v>
      </c>
      <c r="K577" s="217" t="s">
        <v>194</v>
      </c>
      <c r="L577" s="47"/>
      <c r="M577" s="222" t="s">
        <v>19</v>
      </c>
      <c r="N577" s="223" t="s">
        <v>43</v>
      </c>
      <c r="O577" s="87"/>
      <c r="P577" s="224">
        <f>O577*H577</f>
        <v>0</v>
      </c>
      <c r="Q577" s="224">
        <v>0.00028499999999999999</v>
      </c>
      <c r="R577" s="224">
        <f>Q577*H577</f>
        <v>0.012342495</v>
      </c>
      <c r="S577" s="224">
        <v>0</v>
      </c>
      <c r="T577" s="225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6" t="s">
        <v>265</v>
      </c>
      <c r="AT577" s="226" t="s">
        <v>190</v>
      </c>
      <c r="AU577" s="226" t="s">
        <v>81</v>
      </c>
      <c r="AY577" s="20" t="s">
        <v>187</v>
      </c>
      <c r="BE577" s="227">
        <f>IF(N577="základní",J577,0)</f>
        <v>0</v>
      </c>
      <c r="BF577" s="227">
        <f>IF(N577="snížená",J577,0)</f>
        <v>0</v>
      </c>
      <c r="BG577" s="227">
        <f>IF(N577="zákl. přenesená",J577,0)</f>
        <v>0</v>
      </c>
      <c r="BH577" s="227">
        <f>IF(N577="sníž. přenesená",J577,0)</f>
        <v>0</v>
      </c>
      <c r="BI577" s="227">
        <f>IF(N577="nulová",J577,0)</f>
        <v>0</v>
      </c>
      <c r="BJ577" s="20" t="s">
        <v>79</v>
      </c>
      <c r="BK577" s="227">
        <f>ROUND(I577*H577,2)</f>
        <v>0</v>
      </c>
      <c r="BL577" s="20" t="s">
        <v>265</v>
      </c>
      <c r="BM577" s="226" t="s">
        <v>1603</v>
      </c>
    </row>
    <row r="578" s="2" customFormat="1">
      <c r="A578" s="41"/>
      <c r="B578" s="42"/>
      <c r="C578" s="43"/>
      <c r="D578" s="228" t="s">
        <v>197</v>
      </c>
      <c r="E578" s="43"/>
      <c r="F578" s="229" t="s">
        <v>1076</v>
      </c>
      <c r="G578" s="43"/>
      <c r="H578" s="43"/>
      <c r="I578" s="230"/>
      <c r="J578" s="43"/>
      <c r="K578" s="43"/>
      <c r="L578" s="47"/>
      <c r="M578" s="231"/>
      <c r="N578" s="232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197</v>
      </c>
      <c r="AU578" s="20" t="s">
        <v>81</v>
      </c>
    </row>
    <row r="579" s="13" customFormat="1">
      <c r="A579" s="13"/>
      <c r="B579" s="233"/>
      <c r="C579" s="234"/>
      <c r="D579" s="235" t="s">
        <v>199</v>
      </c>
      <c r="E579" s="236" t="s">
        <v>19</v>
      </c>
      <c r="F579" s="237" t="s">
        <v>1594</v>
      </c>
      <c r="G579" s="234"/>
      <c r="H579" s="236" t="s">
        <v>19</v>
      </c>
      <c r="I579" s="238"/>
      <c r="J579" s="234"/>
      <c r="K579" s="234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199</v>
      </c>
      <c r="AU579" s="243" t="s">
        <v>81</v>
      </c>
      <c r="AV579" s="13" t="s">
        <v>79</v>
      </c>
      <c r="AW579" s="13" t="s">
        <v>33</v>
      </c>
      <c r="AX579" s="13" t="s">
        <v>72</v>
      </c>
      <c r="AY579" s="243" t="s">
        <v>187</v>
      </c>
    </row>
    <row r="580" s="13" customFormat="1">
      <c r="A580" s="13"/>
      <c r="B580" s="233"/>
      <c r="C580" s="234"/>
      <c r="D580" s="235" t="s">
        <v>199</v>
      </c>
      <c r="E580" s="236" t="s">
        <v>19</v>
      </c>
      <c r="F580" s="237" t="s">
        <v>567</v>
      </c>
      <c r="G580" s="234"/>
      <c r="H580" s="236" t="s">
        <v>19</v>
      </c>
      <c r="I580" s="238"/>
      <c r="J580" s="234"/>
      <c r="K580" s="234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199</v>
      </c>
      <c r="AU580" s="243" t="s">
        <v>81</v>
      </c>
      <c r="AV580" s="13" t="s">
        <v>79</v>
      </c>
      <c r="AW580" s="13" t="s">
        <v>33</v>
      </c>
      <c r="AX580" s="13" t="s">
        <v>72</v>
      </c>
      <c r="AY580" s="243" t="s">
        <v>187</v>
      </c>
    </row>
    <row r="581" s="13" customFormat="1">
      <c r="A581" s="13"/>
      <c r="B581" s="233"/>
      <c r="C581" s="234"/>
      <c r="D581" s="235" t="s">
        <v>199</v>
      </c>
      <c r="E581" s="236" t="s">
        <v>19</v>
      </c>
      <c r="F581" s="237" t="s">
        <v>1062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199</v>
      </c>
      <c r="AU581" s="243" t="s">
        <v>81</v>
      </c>
      <c r="AV581" s="13" t="s">
        <v>79</v>
      </c>
      <c r="AW581" s="13" t="s">
        <v>33</v>
      </c>
      <c r="AX581" s="13" t="s">
        <v>72</v>
      </c>
      <c r="AY581" s="243" t="s">
        <v>187</v>
      </c>
    </row>
    <row r="582" s="13" customFormat="1">
      <c r="A582" s="13"/>
      <c r="B582" s="233"/>
      <c r="C582" s="234"/>
      <c r="D582" s="235" t="s">
        <v>199</v>
      </c>
      <c r="E582" s="236" t="s">
        <v>19</v>
      </c>
      <c r="F582" s="237" t="s">
        <v>893</v>
      </c>
      <c r="G582" s="234"/>
      <c r="H582" s="236" t="s">
        <v>19</v>
      </c>
      <c r="I582" s="238"/>
      <c r="J582" s="234"/>
      <c r="K582" s="234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199</v>
      </c>
      <c r="AU582" s="243" t="s">
        <v>81</v>
      </c>
      <c r="AV582" s="13" t="s">
        <v>79</v>
      </c>
      <c r="AW582" s="13" t="s">
        <v>33</v>
      </c>
      <c r="AX582" s="13" t="s">
        <v>72</v>
      </c>
      <c r="AY582" s="243" t="s">
        <v>187</v>
      </c>
    </row>
    <row r="583" s="14" customFormat="1">
      <c r="A583" s="14"/>
      <c r="B583" s="244"/>
      <c r="C583" s="245"/>
      <c r="D583" s="235" t="s">
        <v>199</v>
      </c>
      <c r="E583" s="246" t="s">
        <v>19</v>
      </c>
      <c r="F583" s="247" t="s">
        <v>1158</v>
      </c>
      <c r="G583" s="245"/>
      <c r="H583" s="248">
        <v>22.135000000000002</v>
      </c>
      <c r="I583" s="249"/>
      <c r="J583" s="245"/>
      <c r="K583" s="245"/>
      <c r="L583" s="250"/>
      <c r="M583" s="251"/>
      <c r="N583" s="252"/>
      <c r="O583" s="252"/>
      <c r="P583" s="252"/>
      <c r="Q583" s="252"/>
      <c r="R583" s="252"/>
      <c r="S583" s="252"/>
      <c r="T583" s="253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4" t="s">
        <v>199</v>
      </c>
      <c r="AU583" s="254" t="s">
        <v>81</v>
      </c>
      <c r="AV583" s="14" t="s">
        <v>81</v>
      </c>
      <c r="AW583" s="14" t="s">
        <v>33</v>
      </c>
      <c r="AX583" s="14" t="s">
        <v>72</v>
      </c>
      <c r="AY583" s="254" t="s">
        <v>187</v>
      </c>
    </row>
    <row r="584" s="13" customFormat="1">
      <c r="A584" s="13"/>
      <c r="B584" s="233"/>
      <c r="C584" s="234"/>
      <c r="D584" s="235" t="s">
        <v>199</v>
      </c>
      <c r="E584" s="236" t="s">
        <v>19</v>
      </c>
      <c r="F584" s="237" t="s">
        <v>1595</v>
      </c>
      <c r="G584" s="234"/>
      <c r="H584" s="236" t="s">
        <v>19</v>
      </c>
      <c r="I584" s="238"/>
      <c r="J584" s="234"/>
      <c r="K584" s="234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199</v>
      </c>
      <c r="AU584" s="243" t="s">
        <v>81</v>
      </c>
      <c r="AV584" s="13" t="s">
        <v>79</v>
      </c>
      <c r="AW584" s="13" t="s">
        <v>33</v>
      </c>
      <c r="AX584" s="13" t="s">
        <v>72</v>
      </c>
      <c r="AY584" s="243" t="s">
        <v>187</v>
      </c>
    </row>
    <row r="585" s="13" customFormat="1">
      <c r="A585" s="13"/>
      <c r="B585" s="233"/>
      <c r="C585" s="234"/>
      <c r="D585" s="235" t="s">
        <v>199</v>
      </c>
      <c r="E585" s="236" t="s">
        <v>19</v>
      </c>
      <c r="F585" s="237" t="s">
        <v>571</v>
      </c>
      <c r="G585" s="234"/>
      <c r="H585" s="236" t="s">
        <v>19</v>
      </c>
      <c r="I585" s="238"/>
      <c r="J585" s="234"/>
      <c r="K585" s="234"/>
      <c r="L585" s="239"/>
      <c r="M585" s="240"/>
      <c r="N585" s="241"/>
      <c r="O585" s="241"/>
      <c r="P585" s="241"/>
      <c r="Q585" s="241"/>
      <c r="R585" s="241"/>
      <c r="S585" s="241"/>
      <c r="T585" s="24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199</v>
      </c>
      <c r="AU585" s="243" t="s">
        <v>81</v>
      </c>
      <c r="AV585" s="13" t="s">
        <v>79</v>
      </c>
      <c r="AW585" s="13" t="s">
        <v>33</v>
      </c>
      <c r="AX585" s="13" t="s">
        <v>72</v>
      </c>
      <c r="AY585" s="243" t="s">
        <v>187</v>
      </c>
    </row>
    <row r="586" s="13" customFormat="1">
      <c r="A586" s="13"/>
      <c r="B586" s="233"/>
      <c r="C586" s="234"/>
      <c r="D586" s="235" t="s">
        <v>199</v>
      </c>
      <c r="E586" s="236" t="s">
        <v>19</v>
      </c>
      <c r="F586" s="237" t="s">
        <v>1062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199</v>
      </c>
      <c r="AU586" s="243" t="s">
        <v>81</v>
      </c>
      <c r="AV586" s="13" t="s">
        <v>79</v>
      </c>
      <c r="AW586" s="13" t="s">
        <v>33</v>
      </c>
      <c r="AX586" s="13" t="s">
        <v>72</v>
      </c>
      <c r="AY586" s="243" t="s">
        <v>187</v>
      </c>
    </row>
    <row r="587" s="13" customFormat="1">
      <c r="A587" s="13"/>
      <c r="B587" s="233"/>
      <c r="C587" s="234"/>
      <c r="D587" s="235" t="s">
        <v>199</v>
      </c>
      <c r="E587" s="236" t="s">
        <v>19</v>
      </c>
      <c r="F587" s="237" t="s">
        <v>893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199</v>
      </c>
      <c r="AU587" s="243" t="s">
        <v>81</v>
      </c>
      <c r="AV587" s="13" t="s">
        <v>79</v>
      </c>
      <c r="AW587" s="13" t="s">
        <v>33</v>
      </c>
      <c r="AX587" s="13" t="s">
        <v>72</v>
      </c>
      <c r="AY587" s="243" t="s">
        <v>187</v>
      </c>
    </row>
    <row r="588" s="14" customFormat="1">
      <c r="A588" s="14"/>
      <c r="B588" s="244"/>
      <c r="C588" s="245"/>
      <c r="D588" s="235" t="s">
        <v>199</v>
      </c>
      <c r="E588" s="246" t="s">
        <v>19</v>
      </c>
      <c r="F588" s="247" t="s">
        <v>1160</v>
      </c>
      <c r="G588" s="245"/>
      <c r="H588" s="248">
        <v>21.172000000000001</v>
      </c>
      <c r="I588" s="249"/>
      <c r="J588" s="245"/>
      <c r="K588" s="245"/>
      <c r="L588" s="250"/>
      <c r="M588" s="251"/>
      <c r="N588" s="252"/>
      <c r="O588" s="252"/>
      <c r="P588" s="252"/>
      <c r="Q588" s="252"/>
      <c r="R588" s="252"/>
      <c r="S588" s="252"/>
      <c r="T588" s="253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4" t="s">
        <v>199</v>
      </c>
      <c r="AU588" s="254" t="s">
        <v>81</v>
      </c>
      <c r="AV588" s="14" t="s">
        <v>81</v>
      </c>
      <c r="AW588" s="14" t="s">
        <v>33</v>
      </c>
      <c r="AX588" s="14" t="s">
        <v>72</v>
      </c>
      <c r="AY588" s="254" t="s">
        <v>187</v>
      </c>
    </row>
    <row r="589" s="15" customFormat="1">
      <c r="A589" s="15"/>
      <c r="B589" s="255"/>
      <c r="C589" s="256"/>
      <c r="D589" s="235" t="s">
        <v>199</v>
      </c>
      <c r="E589" s="257" t="s">
        <v>19</v>
      </c>
      <c r="F589" s="258" t="s">
        <v>210</v>
      </c>
      <c r="G589" s="256"/>
      <c r="H589" s="259">
        <v>43.307000000000002</v>
      </c>
      <c r="I589" s="260"/>
      <c r="J589" s="256"/>
      <c r="K589" s="256"/>
      <c r="L589" s="261"/>
      <c r="M589" s="266"/>
      <c r="N589" s="267"/>
      <c r="O589" s="267"/>
      <c r="P589" s="267"/>
      <c r="Q589" s="267"/>
      <c r="R589" s="267"/>
      <c r="S589" s="267"/>
      <c r="T589" s="268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65" t="s">
        <v>199</v>
      </c>
      <c r="AU589" s="265" t="s">
        <v>81</v>
      </c>
      <c r="AV589" s="15" t="s">
        <v>195</v>
      </c>
      <c r="AW589" s="15" t="s">
        <v>33</v>
      </c>
      <c r="AX589" s="15" t="s">
        <v>79</v>
      </c>
      <c r="AY589" s="265" t="s">
        <v>187</v>
      </c>
    </row>
    <row r="590" s="2" customFormat="1" ht="6.96" customHeight="1">
      <c r="A590" s="41"/>
      <c r="B590" s="62"/>
      <c r="C590" s="63"/>
      <c r="D590" s="63"/>
      <c r="E590" s="63"/>
      <c r="F590" s="63"/>
      <c r="G590" s="63"/>
      <c r="H590" s="63"/>
      <c r="I590" s="63"/>
      <c r="J590" s="63"/>
      <c r="K590" s="63"/>
      <c r="L590" s="47"/>
      <c r="M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</row>
  </sheetData>
  <sheetProtection sheet="1" autoFilter="0" formatColumns="0" formatRows="0" objects="1" scenarios="1" spinCount="100000" saltValue="qvD4CY3QXk5OK8tn7iPUq0+hKwMcdbE445r6+rI2/puvaKFDJmzaKlN2CNkum/9DylAJrFh1x/Lk7EGVoC75yQ==" hashValue="UZkhVDrRt7jZY+j02xtomHodp+UyLA/JUIRyce0a37LyG0XLJ1IzPOGVCcFoqRcAROaN1+JXUXQPDFIfKzLczA==" algorithmName="SHA-512" password="CC35"/>
  <autoFilter ref="C92:K58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5_02/612325421"/>
    <hyperlink ref="F115" r:id="rId2" display="https://podminky.urs.cz/item/CS_URS_2025_02/619995001"/>
    <hyperlink ref="F134" r:id="rId3" display="https://podminky.urs.cz/item/CS_URS_2025_02/642945111"/>
    <hyperlink ref="F172" r:id="rId4" display="https://podminky.urs.cz/item/CS_URS_2025_02/952901111"/>
    <hyperlink ref="F196" r:id="rId5" display="https://podminky.urs.cz/item/CS_URS_2025_02/998018003"/>
    <hyperlink ref="F200" r:id="rId6" display="https://podminky.urs.cz/item/CS_URS_2025_02/766660021"/>
    <hyperlink ref="F217" r:id="rId7" display="https://podminky.urs.cz/item/CS_URS_2025_02/766660022"/>
    <hyperlink ref="F246" r:id="rId8" display="https://podminky.urs.cz/item/CS_URS_2025_02/766660717"/>
    <hyperlink ref="F281" r:id="rId9" display="https://podminky.urs.cz/item/CS_URS_2025_02/766660734"/>
    <hyperlink ref="F288" r:id="rId10" display="https://podminky.urs.cz/item/CS_URS_2025_02/766660752"/>
    <hyperlink ref="F323" r:id="rId11" display="https://podminky.urs.cz/item/CS_URS_2025_02/998766123"/>
    <hyperlink ref="F326" r:id="rId12" display="https://podminky.urs.cz/item/CS_URS_2025_02/784171101"/>
    <hyperlink ref="F382" r:id="rId13" display="https://podminky.urs.cz/item/CS_URS_2025_02/784171111"/>
    <hyperlink ref="F462" r:id="rId14" display="https://podminky.urs.cz/item/CS_URS_2025_02/784181111"/>
    <hyperlink ref="F491" r:id="rId15" display="https://podminky.urs.cz/item/CS_URS_2025_02/784191003"/>
    <hyperlink ref="F504" r:id="rId16" display="https://podminky.urs.cz/item/CS_URS_2025_02/784191005"/>
    <hyperlink ref="F532" r:id="rId17" display="https://podminky.urs.cz/item/CS_URS_2025_02/784191007"/>
    <hyperlink ref="F560" r:id="rId18" display="https://podminky.urs.cz/item/CS_URS_2025_02/784211101"/>
    <hyperlink ref="F578" r:id="rId19" display="https://podminky.urs.cz/item/CS_URS_2025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158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160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ROUND(J90,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ROUND((SUM(BE90:BE209)),  2)</f>
        <v>0</v>
      </c>
      <c r="G35" s="41"/>
      <c r="H35" s="41"/>
      <c r="I35" s="160">
        <v>0.20999999999999999</v>
      </c>
      <c r="J35" s="159">
        <f>ROUND(((SUM(BE90:BE209))*I35),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ROUND((SUM(BF90:BF209)),  2)</f>
        <v>0</v>
      </c>
      <c r="G36" s="41"/>
      <c r="H36" s="41"/>
      <c r="I36" s="160">
        <v>0.12</v>
      </c>
      <c r="J36" s="159">
        <f>ROUND(((SUM(BF90:BF209))*I36),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ROUND((SUM(BG90:BG209)),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ROUND((SUM(BH90:BH209)),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ROUND((SUM(BI90:BI209)),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158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2025-068-01-01 - Bourací práce- 1.PP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168</v>
      </c>
      <c r="E65" s="185"/>
      <c r="F65" s="185"/>
      <c r="G65" s="185"/>
      <c r="H65" s="185"/>
      <c r="I65" s="185"/>
      <c r="J65" s="186">
        <f>J92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169</v>
      </c>
      <c r="E66" s="185"/>
      <c r="F66" s="185"/>
      <c r="G66" s="185"/>
      <c r="H66" s="185"/>
      <c r="I66" s="185"/>
      <c r="J66" s="186">
        <f>J131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J147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171</v>
      </c>
      <c r="E68" s="185"/>
      <c r="F68" s="185"/>
      <c r="G68" s="185"/>
      <c r="H68" s="185"/>
      <c r="I68" s="185"/>
      <c r="J68" s="186">
        <f>J148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172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2" t="str">
        <f>E7</f>
        <v>Stavební úpravy únikových cest</v>
      </c>
      <c r="F78" s="35"/>
      <c r="G78" s="35"/>
      <c r="H78" s="35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2" t="s">
        <v>158</v>
      </c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159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2025-068-01-01 - Bourací práce- 1.PP</v>
      </c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Dům dlouhá 1, Aš</v>
      </c>
      <c r="G84" s="43"/>
      <c r="H84" s="43"/>
      <c r="I84" s="35" t="s">
        <v>23</v>
      </c>
      <c r="J84" s="75" t="str">
        <f>IF(J14="","",J14)</f>
        <v>28. 11. 2025</v>
      </c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25</v>
      </c>
      <c r="D86" s="43"/>
      <c r="E86" s="43"/>
      <c r="F86" s="30" t="str">
        <f>E17</f>
        <v>Město Aš,Kamenná 52, 352 01 Aš</v>
      </c>
      <c r="G86" s="43"/>
      <c r="H86" s="43"/>
      <c r="I86" s="35" t="s">
        <v>31</v>
      </c>
      <c r="J86" s="39" t="str">
        <f>E23</f>
        <v>ČOS exim s.r.o. Alešova 26, České Budějovice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8"/>
      <c r="B89" s="189"/>
      <c r="C89" s="190" t="s">
        <v>173</v>
      </c>
      <c r="D89" s="191" t="s">
        <v>57</v>
      </c>
      <c r="E89" s="191" t="s">
        <v>53</v>
      </c>
      <c r="F89" s="191" t="s">
        <v>54</v>
      </c>
      <c r="G89" s="191" t="s">
        <v>174</v>
      </c>
      <c r="H89" s="191" t="s">
        <v>175</v>
      </c>
      <c r="I89" s="191" t="s">
        <v>176</v>
      </c>
      <c r="J89" s="191" t="s">
        <v>165</v>
      </c>
      <c r="K89" s="192" t="s">
        <v>177</v>
      </c>
      <c r="L89" s="193"/>
      <c r="M89" s="95" t="s">
        <v>19</v>
      </c>
      <c r="N89" s="96" t="s">
        <v>42</v>
      </c>
      <c r="O89" s="96" t="s">
        <v>178</v>
      </c>
      <c r="P89" s="96" t="s">
        <v>179</v>
      </c>
      <c r="Q89" s="96" t="s">
        <v>180</v>
      </c>
      <c r="R89" s="96" t="s">
        <v>181</v>
      </c>
      <c r="S89" s="96" t="s">
        <v>182</v>
      </c>
      <c r="T89" s="97" t="s">
        <v>183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1"/>
      <c r="B90" s="42"/>
      <c r="C90" s="102" t="s">
        <v>184</v>
      </c>
      <c r="D90" s="43"/>
      <c r="E90" s="43"/>
      <c r="F90" s="43"/>
      <c r="G90" s="43"/>
      <c r="H90" s="43"/>
      <c r="I90" s="43"/>
      <c r="J90" s="194">
        <f>BK90</f>
        <v>0</v>
      </c>
      <c r="K90" s="43"/>
      <c r="L90" s="47"/>
      <c r="M90" s="98"/>
      <c r="N90" s="195"/>
      <c r="O90" s="99"/>
      <c r="P90" s="196">
        <f>P91+P147</f>
        <v>0</v>
      </c>
      <c r="Q90" s="99"/>
      <c r="R90" s="196">
        <f>R91+R147</f>
        <v>0</v>
      </c>
      <c r="S90" s="99"/>
      <c r="T90" s="197">
        <f>T91+T147</f>
        <v>2.5674014000000001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71</v>
      </c>
      <c r="AU90" s="20" t="s">
        <v>166</v>
      </c>
      <c r="BK90" s="198">
        <f>BK91+BK147</f>
        <v>0</v>
      </c>
    </row>
    <row r="91" s="12" customFormat="1" ht="25.92" customHeight="1">
      <c r="A91" s="12"/>
      <c r="B91" s="199"/>
      <c r="C91" s="200"/>
      <c r="D91" s="201" t="s">
        <v>71</v>
      </c>
      <c r="E91" s="202" t="s">
        <v>185</v>
      </c>
      <c r="F91" s="202" t="s">
        <v>186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P92+P131</f>
        <v>0</v>
      </c>
      <c r="Q91" s="207"/>
      <c r="R91" s="208">
        <f>R92+R131</f>
        <v>0</v>
      </c>
      <c r="S91" s="207"/>
      <c r="T91" s="209">
        <f>T92+T131</f>
        <v>1.7262390000000001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72</v>
      </c>
      <c r="AY91" s="210" t="s">
        <v>187</v>
      </c>
      <c r="BK91" s="212">
        <f>BK92+BK131</f>
        <v>0</v>
      </c>
    </row>
    <row r="92" s="12" customFormat="1" ht="22.8" customHeight="1">
      <c r="A92" s="12"/>
      <c r="B92" s="199"/>
      <c r="C92" s="200"/>
      <c r="D92" s="201" t="s">
        <v>71</v>
      </c>
      <c r="E92" s="213" t="s">
        <v>188</v>
      </c>
      <c r="F92" s="213" t="s">
        <v>189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SUM(P93:P130)</f>
        <v>0</v>
      </c>
      <c r="Q92" s="207"/>
      <c r="R92" s="208">
        <f>SUM(R93:R130)</f>
        <v>0</v>
      </c>
      <c r="S92" s="207"/>
      <c r="T92" s="209">
        <f>SUM(T93:T130)</f>
        <v>1.7262390000000001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79</v>
      </c>
      <c r="AY92" s="210" t="s">
        <v>187</v>
      </c>
      <c r="BK92" s="212">
        <f>SUM(BK93:BK130)</f>
        <v>0</v>
      </c>
    </row>
    <row r="93" s="2" customFormat="1" ht="24.15" customHeight="1">
      <c r="A93" s="41"/>
      <c r="B93" s="42"/>
      <c r="C93" s="215" t="s">
        <v>79</v>
      </c>
      <c r="D93" s="215" t="s">
        <v>190</v>
      </c>
      <c r="E93" s="216" t="s">
        <v>191</v>
      </c>
      <c r="F93" s="217" t="s">
        <v>192</v>
      </c>
      <c r="G93" s="218" t="s">
        <v>193</v>
      </c>
      <c r="H93" s="219">
        <v>4.7279999999999998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0.075999999999999998</v>
      </c>
      <c r="T93" s="225">
        <f>S93*H93</f>
        <v>0.35932799999999998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195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195</v>
      </c>
      <c r="BM93" s="226" t="s">
        <v>196</v>
      </c>
    </row>
    <row r="94" s="2" customFormat="1">
      <c r="A94" s="41"/>
      <c r="B94" s="42"/>
      <c r="C94" s="43"/>
      <c r="D94" s="228" t="s">
        <v>197</v>
      </c>
      <c r="E94" s="43"/>
      <c r="F94" s="229" t="s">
        <v>198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200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201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202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203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4" customFormat="1">
      <c r="A99" s="14"/>
      <c r="B99" s="244"/>
      <c r="C99" s="245"/>
      <c r="D99" s="235" t="s">
        <v>199</v>
      </c>
      <c r="E99" s="246" t="s">
        <v>19</v>
      </c>
      <c r="F99" s="247" t="s">
        <v>204</v>
      </c>
      <c r="G99" s="245"/>
      <c r="H99" s="248">
        <v>1.7729999999999999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199</v>
      </c>
      <c r="AU99" s="254" t="s">
        <v>81</v>
      </c>
      <c r="AV99" s="14" t="s">
        <v>81</v>
      </c>
      <c r="AW99" s="14" t="s">
        <v>33</v>
      </c>
      <c r="AX99" s="14" t="s">
        <v>72</v>
      </c>
      <c r="AY99" s="254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205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206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202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203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204</v>
      </c>
      <c r="G104" s="245"/>
      <c r="H104" s="248">
        <v>1.7729999999999999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207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208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4" customFormat="1">
      <c r="A107" s="14"/>
      <c r="B107" s="244"/>
      <c r="C107" s="245"/>
      <c r="D107" s="235" t="s">
        <v>199</v>
      </c>
      <c r="E107" s="246" t="s">
        <v>19</v>
      </c>
      <c r="F107" s="247" t="s">
        <v>209</v>
      </c>
      <c r="G107" s="245"/>
      <c r="H107" s="248">
        <v>1.1819999999999999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199</v>
      </c>
      <c r="AU107" s="254" t="s">
        <v>81</v>
      </c>
      <c r="AV107" s="14" t="s">
        <v>81</v>
      </c>
      <c r="AW107" s="14" t="s">
        <v>33</v>
      </c>
      <c r="AX107" s="14" t="s">
        <v>72</v>
      </c>
      <c r="AY107" s="254" t="s">
        <v>187</v>
      </c>
    </row>
    <row r="108" s="15" customFormat="1">
      <c r="A108" s="15"/>
      <c r="B108" s="255"/>
      <c r="C108" s="256"/>
      <c r="D108" s="235" t="s">
        <v>199</v>
      </c>
      <c r="E108" s="257" t="s">
        <v>19</v>
      </c>
      <c r="F108" s="258" t="s">
        <v>210</v>
      </c>
      <c r="G108" s="256"/>
      <c r="H108" s="259">
        <v>4.7279999999999998</v>
      </c>
      <c r="I108" s="260"/>
      <c r="J108" s="256"/>
      <c r="K108" s="256"/>
      <c r="L108" s="261"/>
      <c r="M108" s="262"/>
      <c r="N108" s="263"/>
      <c r="O108" s="263"/>
      <c r="P108" s="263"/>
      <c r="Q108" s="263"/>
      <c r="R108" s="263"/>
      <c r="S108" s="263"/>
      <c r="T108" s="26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5" t="s">
        <v>199</v>
      </c>
      <c r="AU108" s="265" t="s">
        <v>81</v>
      </c>
      <c r="AV108" s="15" t="s">
        <v>195</v>
      </c>
      <c r="AW108" s="15" t="s">
        <v>33</v>
      </c>
      <c r="AX108" s="15" t="s">
        <v>79</v>
      </c>
      <c r="AY108" s="265" t="s">
        <v>187</v>
      </c>
    </row>
    <row r="109" s="2" customFormat="1" ht="24.15" customHeight="1">
      <c r="A109" s="41"/>
      <c r="B109" s="42"/>
      <c r="C109" s="215" t="s">
        <v>81</v>
      </c>
      <c r="D109" s="215" t="s">
        <v>190</v>
      </c>
      <c r="E109" s="216" t="s">
        <v>211</v>
      </c>
      <c r="F109" s="217" t="s">
        <v>212</v>
      </c>
      <c r="G109" s="218" t="s">
        <v>193</v>
      </c>
      <c r="H109" s="219">
        <v>21.696999999999999</v>
      </c>
      <c r="I109" s="220"/>
      <c r="J109" s="221">
        <f>ROUND(I109*H109,2)</f>
        <v>0</v>
      </c>
      <c r="K109" s="217" t="s">
        <v>194</v>
      </c>
      <c r="L109" s="47"/>
      <c r="M109" s="222" t="s">
        <v>19</v>
      </c>
      <c r="N109" s="223" t="s">
        <v>43</v>
      </c>
      <c r="O109" s="87"/>
      <c r="P109" s="224">
        <f>O109*H109</f>
        <v>0</v>
      </c>
      <c r="Q109" s="224">
        <v>0</v>
      </c>
      <c r="R109" s="224">
        <f>Q109*H109</f>
        <v>0</v>
      </c>
      <c r="S109" s="224">
        <v>0.063</v>
      </c>
      <c r="T109" s="225">
        <f>S109*H109</f>
        <v>1.366911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6" t="s">
        <v>195</v>
      </c>
      <c r="AT109" s="226" t="s">
        <v>190</v>
      </c>
      <c r="AU109" s="226" t="s">
        <v>81</v>
      </c>
      <c r="AY109" s="20" t="s">
        <v>187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20" t="s">
        <v>79</v>
      </c>
      <c r="BK109" s="227">
        <f>ROUND(I109*H109,2)</f>
        <v>0</v>
      </c>
      <c r="BL109" s="20" t="s">
        <v>195</v>
      </c>
      <c r="BM109" s="226" t="s">
        <v>213</v>
      </c>
    </row>
    <row r="110" s="2" customFormat="1">
      <c r="A110" s="41"/>
      <c r="B110" s="42"/>
      <c r="C110" s="43"/>
      <c r="D110" s="228" t="s">
        <v>197</v>
      </c>
      <c r="E110" s="43"/>
      <c r="F110" s="229" t="s">
        <v>214</v>
      </c>
      <c r="G110" s="43"/>
      <c r="H110" s="43"/>
      <c r="I110" s="230"/>
      <c r="J110" s="43"/>
      <c r="K110" s="43"/>
      <c r="L110" s="47"/>
      <c r="M110" s="231"/>
      <c r="N110" s="232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197</v>
      </c>
      <c r="AU110" s="20" t="s">
        <v>81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215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3" customFormat="1">
      <c r="A112" s="13"/>
      <c r="B112" s="233"/>
      <c r="C112" s="234"/>
      <c r="D112" s="235" t="s">
        <v>199</v>
      </c>
      <c r="E112" s="236" t="s">
        <v>19</v>
      </c>
      <c r="F112" s="237" t="s">
        <v>216</v>
      </c>
      <c r="G112" s="234"/>
      <c r="H112" s="236" t="s">
        <v>19</v>
      </c>
      <c r="I112" s="238"/>
      <c r="J112" s="234"/>
      <c r="K112" s="234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199</v>
      </c>
      <c r="AU112" s="243" t="s">
        <v>81</v>
      </c>
      <c r="AV112" s="13" t="s">
        <v>79</v>
      </c>
      <c r="AW112" s="13" t="s">
        <v>33</v>
      </c>
      <c r="AX112" s="13" t="s">
        <v>72</v>
      </c>
      <c r="AY112" s="243" t="s">
        <v>187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202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217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4" customFormat="1">
      <c r="A115" s="14"/>
      <c r="B115" s="244"/>
      <c r="C115" s="245"/>
      <c r="D115" s="235" t="s">
        <v>199</v>
      </c>
      <c r="E115" s="246" t="s">
        <v>19</v>
      </c>
      <c r="F115" s="247" t="s">
        <v>218</v>
      </c>
      <c r="G115" s="245"/>
      <c r="H115" s="248">
        <v>2.8570000000000002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199</v>
      </c>
      <c r="AU115" s="254" t="s">
        <v>81</v>
      </c>
      <c r="AV115" s="14" t="s">
        <v>81</v>
      </c>
      <c r="AW115" s="14" t="s">
        <v>33</v>
      </c>
      <c r="AX115" s="14" t="s">
        <v>72</v>
      </c>
      <c r="AY115" s="254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219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220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202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221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4" customFormat="1">
      <c r="A120" s="14"/>
      <c r="B120" s="244"/>
      <c r="C120" s="245"/>
      <c r="D120" s="235" t="s">
        <v>199</v>
      </c>
      <c r="E120" s="246" t="s">
        <v>19</v>
      </c>
      <c r="F120" s="247" t="s">
        <v>222</v>
      </c>
      <c r="G120" s="245"/>
      <c r="H120" s="248">
        <v>3.5699999999999998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199</v>
      </c>
      <c r="AU120" s="254" t="s">
        <v>81</v>
      </c>
      <c r="AV120" s="14" t="s">
        <v>81</v>
      </c>
      <c r="AW120" s="14" t="s">
        <v>33</v>
      </c>
      <c r="AX120" s="14" t="s">
        <v>72</v>
      </c>
      <c r="AY120" s="254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223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224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202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221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222</v>
      </c>
      <c r="G125" s="245"/>
      <c r="H125" s="248">
        <v>3.5699999999999998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225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4" customFormat="1">
      <c r="A127" s="14"/>
      <c r="B127" s="244"/>
      <c r="C127" s="245"/>
      <c r="D127" s="235" t="s">
        <v>199</v>
      </c>
      <c r="E127" s="246" t="s">
        <v>19</v>
      </c>
      <c r="F127" s="247" t="s">
        <v>226</v>
      </c>
      <c r="G127" s="245"/>
      <c r="H127" s="248">
        <v>5.8499999999999996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199</v>
      </c>
      <c r="AU127" s="254" t="s">
        <v>81</v>
      </c>
      <c r="AV127" s="14" t="s">
        <v>81</v>
      </c>
      <c r="AW127" s="14" t="s">
        <v>33</v>
      </c>
      <c r="AX127" s="14" t="s">
        <v>72</v>
      </c>
      <c r="AY127" s="254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227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4" customFormat="1">
      <c r="A129" s="14"/>
      <c r="B129" s="244"/>
      <c r="C129" s="245"/>
      <c r="D129" s="235" t="s">
        <v>199</v>
      </c>
      <c r="E129" s="246" t="s">
        <v>19</v>
      </c>
      <c r="F129" s="247" t="s">
        <v>226</v>
      </c>
      <c r="G129" s="245"/>
      <c r="H129" s="248">
        <v>5.8499999999999996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199</v>
      </c>
      <c r="AU129" s="254" t="s">
        <v>81</v>
      </c>
      <c r="AV129" s="14" t="s">
        <v>81</v>
      </c>
      <c r="AW129" s="14" t="s">
        <v>33</v>
      </c>
      <c r="AX129" s="14" t="s">
        <v>72</v>
      </c>
      <c r="AY129" s="254" t="s">
        <v>187</v>
      </c>
    </row>
    <row r="130" s="15" customFormat="1">
      <c r="A130" s="15"/>
      <c r="B130" s="255"/>
      <c r="C130" s="256"/>
      <c r="D130" s="235" t="s">
        <v>199</v>
      </c>
      <c r="E130" s="257" t="s">
        <v>19</v>
      </c>
      <c r="F130" s="258" t="s">
        <v>210</v>
      </c>
      <c r="G130" s="256"/>
      <c r="H130" s="259">
        <v>21.696999999999999</v>
      </c>
      <c r="I130" s="260"/>
      <c r="J130" s="256"/>
      <c r="K130" s="256"/>
      <c r="L130" s="261"/>
      <c r="M130" s="262"/>
      <c r="N130" s="263"/>
      <c r="O130" s="263"/>
      <c r="P130" s="263"/>
      <c r="Q130" s="263"/>
      <c r="R130" s="263"/>
      <c r="S130" s="263"/>
      <c r="T130" s="26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5" t="s">
        <v>199</v>
      </c>
      <c r="AU130" s="265" t="s">
        <v>81</v>
      </c>
      <c r="AV130" s="15" t="s">
        <v>195</v>
      </c>
      <c r="AW130" s="15" t="s">
        <v>33</v>
      </c>
      <c r="AX130" s="15" t="s">
        <v>79</v>
      </c>
      <c r="AY130" s="265" t="s">
        <v>187</v>
      </c>
    </row>
    <row r="131" s="12" customFormat="1" ht="22.8" customHeight="1">
      <c r="A131" s="12"/>
      <c r="B131" s="199"/>
      <c r="C131" s="200"/>
      <c r="D131" s="201" t="s">
        <v>71</v>
      </c>
      <c r="E131" s="213" t="s">
        <v>228</v>
      </c>
      <c r="F131" s="213" t="s">
        <v>229</v>
      </c>
      <c r="G131" s="200"/>
      <c r="H131" s="200"/>
      <c r="I131" s="203"/>
      <c r="J131" s="214">
        <f>BK131</f>
        <v>0</v>
      </c>
      <c r="K131" s="200"/>
      <c r="L131" s="205"/>
      <c r="M131" s="206"/>
      <c r="N131" s="207"/>
      <c r="O131" s="207"/>
      <c r="P131" s="208">
        <f>SUM(P132:P146)</f>
        <v>0</v>
      </c>
      <c r="Q131" s="207"/>
      <c r="R131" s="208">
        <f>SUM(R132:R146)</f>
        <v>0</v>
      </c>
      <c r="S131" s="207"/>
      <c r="T131" s="209">
        <f>SUM(T132:T146)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0" t="s">
        <v>79</v>
      </c>
      <c r="AT131" s="211" t="s">
        <v>71</v>
      </c>
      <c r="AU131" s="211" t="s">
        <v>79</v>
      </c>
      <c r="AY131" s="210" t="s">
        <v>187</v>
      </c>
      <c r="BK131" s="212">
        <f>SUM(BK132:BK146)</f>
        <v>0</v>
      </c>
    </row>
    <row r="132" s="2" customFormat="1" ht="24.15" customHeight="1">
      <c r="A132" s="41"/>
      <c r="B132" s="42"/>
      <c r="C132" s="215" t="s">
        <v>230</v>
      </c>
      <c r="D132" s="215" t="s">
        <v>190</v>
      </c>
      <c r="E132" s="216" t="s">
        <v>231</v>
      </c>
      <c r="F132" s="217" t="s">
        <v>232</v>
      </c>
      <c r="G132" s="218" t="s">
        <v>233</v>
      </c>
      <c r="H132" s="219">
        <v>2.5670000000000002</v>
      </c>
      <c r="I132" s="220"/>
      <c r="J132" s="221">
        <f>ROUND(I132*H132,2)</f>
        <v>0</v>
      </c>
      <c r="K132" s="217" t="s">
        <v>194</v>
      </c>
      <c r="L132" s="47"/>
      <c r="M132" s="222" t="s">
        <v>19</v>
      </c>
      <c r="N132" s="223" t="s">
        <v>43</v>
      </c>
      <c r="O132" s="87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6" t="s">
        <v>195</v>
      </c>
      <c r="AT132" s="226" t="s">
        <v>190</v>
      </c>
      <c r="AU132" s="226" t="s">
        <v>81</v>
      </c>
      <c r="AY132" s="20" t="s">
        <v>187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20" t="s">
        <v>79</v>
      </c>
      <c r="BK132" s="227">
        <f>ROUND(I132*H132,2)</f>
        <v>0</v>
      </c>
      <c r="BL132" s="20" t="s">
        <v>195</v>
      </c>
      <c r="BM132" s="226" t="s">
        <v>234</v>
      </c>
    </row>
    <row r="133" s="2" customFormat="1">
      <c r="A133" s="41"/>
      <c r="B133" s="42"/>
      <c r="C133" s="43"/>
      <c r="D133" s="228" t="s">
        <v>197</v>
      </c>
      <c r="E133" s="43"/>
      <c r="F133" s="229" t="s">
        <v>235</v>
      </c>
      <c r="G133" s="43"/>
      <c r="H133" s="43"/>
      <c r="I133" s="230"/>
      <c r="J133" s="43"/>
      <c r="K133" s="43"/>
      <c r="L133" s="47"/>
      <c r="M133" s="231"/>
      <c r="N133" s="232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197</v>
      </c>
      <c r="AU133" s="20" t="s">
        <v>81</v>
      </c>
    </row>
    <row r="134" s="2" customFormat="1" ht="21.75" customHeight="1">
      <c r="A134" s="41"/>
      <c r="B134" s="42"/>
      <c r="C134" s="215" t="s">
        <v>195</v>
      </c>
      <c r="D134" s="215" t="s">
        <v>190</v>
      </c>
      <c r="E134" s="216" t="s">
        <v>236</v>
      </c>
      <c r="F134" s="217" t="s">
        <v>237</v>
      </c>
      <c r="G134" s="218" t="s">
        <v>233</v>
      </c>
      <c r="H134" s="219">
        <v>2.5670000000000002</v>
      </c>
      <c r="I134" s="220"/>
      <c r="J134" s="221">
        <f>ROUND(I134*H134,2)</f>
        <v>0</v>
      </c>
      <c r="K134" s="217" t="s">
        <v>194</v>
      </c>
      <c r="L134" s="47"/>
      <c r="M134" s="222" t="s">
        <v>19</v>
      </c>
      <c r="N134" s="223" t="s">
        <v>43</v>
      </c>
      <c r="O134" s="87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6" t="s">
        <v>195</v>
      </c>
      <c r="AT134" s="226" t="s">
        <v>190</v>
      </c>
      <c r="AU134" s="226" t="s">
        <v>81</v>
      </c>
      <c r="AY134" s="20" t="s">
        <v>187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20" t="s">
        <v>79</v>
      </c>
      <c r="BK134" s="227">
        <f>ROUND(I134*H134,2)</f>
        <v>0</v>
      </c>
      <c r="BL134" s="20" t="s">
        <v>195</v>
      </c>
      <c r="BM134" s="226" t="s">
        <v>238</v>
      </c>
    </row>
    <row r="135" s="2" customFormat="1">
      <c r="A135" s="41"/>
      <c r="B135" s="42"/>
      <c r="C135" s="43"/>
      <c r="D135" s="228" t="s">
        <v>197</v>
      </c>
      <c r="E135" s="43"/>
      <c r="F135" s="229" t="s">
        <v>239</v>
      </c>
      <c r="G135" s="43"/>
      <c r="H135" s="43"/>
      <c r="I135" s="230"/>
      <c r="J135" s="43"/>
      <c r="K135" s="43"/>
      <c r="L135" s="47"/>
      <c r="M135" s="231"/>
      <c r="N135" s="232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197</v>
      </c>
      <c r="AU135" s="20" t="s">
        <v>81</v>
      </c>
    </row>
    <row r="136" s="2" customFormat="1" ht="24.15" customHeight="1">
      <c r="A136" s="41"/>
      <c r="B136" s="42"/>
      <c r="C136" s="215" t="s">
        <v>240</v>
      </c>
      <c r="D136" s="215" t="s">
        <v>190</v>
      </c>
      <c r="E136" s="216" t="s">
        <v>241</v>
      </c>
      <c r="F136" s="217" t="s">
        <v>242</v>
      </c>
      <c r="G136" s="218" t="s">
        <v>233</v>
      </c>
      <c r="H136" s="219">
        <v>41.072000000000003</v>
      </c>
      <c r="I136" s="220"/>
      <c r="J136" s="221">
        <f>ROUND(I136*H136,2)</f>
        <v>0</v>
      </c>
      <c r="K136" s="217" t="s">
        <v>194</v>
      </c>
      <c r="L136" s="47"/>
      <c r="M136" s="222" t="s">
        <v>19</v>
      </c>
      <c r="N136" s="223" t="s">
        <v>43</v>
      </c>
      <c r="O136" s="87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6" t="s">
        <v>195</v>
      </c>
      <c r="AT136" s="226" t="s">
        <v>190</v>
      </c>
      <c r="AU136" s="226" t="s">
        <v>81</v>
      </c>
      <c r="AY136" s="20" t="s">
        <v>187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20" t="s">
        <v>79</v>
      </c>
      <c r="BK136" s="227">
        <f>ROUND(I136*H136,2)</f>
        <v>0</v>
      </c>
      <c r="BL136" s="20" t="s">
        <v>195</v>
      </c>
      <c r="BM136" s="226" t="s">
        <v>243</v>
      </c>
    </row>
    <row r="137" s="2" customFormat="1">
      <c r="A137" s="41"/>
      <c r="B137" s="42"/>
      <c r="C137" s="43"/>
      <c r="D137" s="228" t="s">
        <v>197</v>
      </c>
      <c r="E137" s="43"/>
      <c r="F137" s="229" t="s">
        <v>244</v>
      </c>
      <c r="G137" s="43"/>
      <c r="H137" s="43"/>
      <c r="I137" s="230"/>
      <c r="J137" s="43"/>
      <c r="K137" s="43"/>
      <c r="L137" s="47"/>
      <c r="M137" s="231"/>
      <c r="N137" s="232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197</v>
      </c>
      <c r="AU137" s="20" t="s">
        <v>81</v>
      </c>
    </row>
    <row r="138" s="14" customFormat="1">
      <c r="A138" s="14"/>
      <c r="B138" s="244"/>
      <c r="C138" s="245"/>
      <c r="D138" s="235" t="s">
        <v>199</v>
      </c>
      <c r="E138" s="245"/>
      <c r="F138" s="247" t="s">
        <v>245</v>
      </c>
      <c r="G138" s="245"/>
      <c r="H138" s="248">
        <v>41.072000000000003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199</v>
      </c>
      <c r="AU138" s="254" t="s">
        <v>81</v>
      </c>
      <c r="AV138" s="14" t="s">
        <v>81</v>
      </c>
      <c r="AW138" s="14" t="s">
        <v>4</v>
      </c>
      <c r="AX138" s="14" t="s">
        <v>79</v>
      </c>
      <c r="AY138" s="254" t="s">
        <v>187</v>
      </c>
    </row>
    <row r="139" s="2" customFormat="1" ht="24.15" customHeight="1">
      <c r="A139" s="41"/>
      <c r="B139" s="42"/>
      <c r="C139" s="215" t="s">
        <v>246</v>
      </c>
      <c r="D139" s="215" t="s">
        <v>190</v>
      </c>
      <c r="E139" s="216" t="s">
        <v>247</v>
      </c>
      <c r="F139" s="217" t="s">
        <v>248</v>
      </c>
      <c r="G139" s="218" t="s">
        <v>233</v>
      </c>
      <c r="H139" s="219">
        <v>1.726</v>
      </c>
      <c r="I139" s="220"/>
      <c r="J139" s="221">
        <f>ROUND(I139*H139,2)</f>
        <v>0</v>
      </c>
      <c r="K139" s="217" t="s">
        <v>194</v>
      </c>
      <c r="L139" s="47"/>
      <c r="M139" s="222" t="s">
        <v>19</v>
      </c>
      <c r="N139" s="223" t="s">
        <v>43</v>
      </c>
      <c r="O139" s="87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6" t="s">
        <v>195</v>
      </c>
      <c r="AT139" s="226" t="s">
        <v>190</v>
      </c>
      <c r="AU139" s="226" t="s">
        <v>81</v>
      </c>
      <c r="AY139" s="20" t="s">
        <v>187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20" t="s">
        <v>79</v>
      </c>
      <c r="BK139" s="227">
        <f>ROUND(I139*H139,2)</f>
        <v>0</v>
      </c>
      <c r="BL139" s="20" t="s">
        <v>195</v>
      </c>
      <c r="BM139" s="226" t="s">
        <v>249</v>
      </c>
    </row>
    <row r="140" s="2" customFormat="1">
      <c r="A140" s="41"/>
      <c r="B140" s="42"/>
      <c r="C140" s="43"/>
      <c r="D140" s="228" t="s">
        <v>197</v>
      </c>
      <c r="E140" s="43"/>
      <c r="F140" s="229" t="s">
        <v>250</v>
      </c>
      <c r="G140" s="43"/>
      <c r="H140" s="43"/>
      <c r="I140" s="230"/>
      <c r="J140" s="43"/>
      <c r="K140" s="43"/>
      <c r="L140" s="47"/>
      <c r="M140" s="231"/>
      <c r="N140" s="232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197</v>
      </c>
      <c r="AU140" s="20" t="s">
        <v>81</v>
      </c>
    </row>
    <row r="141" s="14" customFormat="1">
      <c r="A141" s="14"/>
      <c r="B141" s="244"/>
      <c r="C141" s="245"/>
      <c r="D141" s="235" t="s">
        <v>199</v>
      </c>
      <c r="E141" s="246" t="s">
        <v>19</v>
      </c>
      <c r="F141" s="247" t="s">
        <v>251</v>
      </c>
      <c r="G141" s="245"/>
      <c r="H141" s="248">
        <v>1.726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199</v>
      </c>
      <c r="AU141" s="254" t="s">
        <v>81</v>
      </c>
      <c r="AV141" s="14" t="s">
        <v>81</v>
      </c>
      <c r="AW141" s="14" t="s">
        <v>33</v>
      </c>
      <c r="AX141" s="14" t="s">
        <v>72</v>
      </c>
      <c r="AY141" s="254" t="s">
        <v>187</v>
      </c>
    </row>
    <row r="142" s="15" customFormat="1">
      <c r="A142" s="15"/>
      <c r="B142" s="255"/>
      <c r="C142" s="256"/>
      <c r="D142" s="235" t="s">
        <v>199</v>
      </c>
      <c r="E142" s="257" t="s">
        <v>19</v>
      </c>
      <c r="F142" s="258" t="s">
        <v>210</v>
      </c>
      <c r="G142" s="256"/>
      <c r="H142" s="259">
        <v>1.726</v>
      </c>
      <c r="I142" s="260"/>
      <c r="J142" s="256"/>
      <c r="K142" s="256"/>
      <c r="L142" s="261"/>
      <c r="M142" s="262"/>
      <c r="N142" s="263"/>
      <c r="O142" s="263"/>
      <c r="P142" s="263"/>
      <c r="Q142" s="263"/>
      <c r="R142" s="263"/>
      <c r="S142" s="263"/>
      <c r="T142" s="26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5" t="s">
        <v>199</v>
      </c>
      <c r="AU142" s="265" t="s">
        <v>81</v>
      </c>
      <c r="AV142" s="15" t="s">
        <v>195</v>
      </c>
      <c r="AW142" s="15" t="s">
        <v>33</v>
      </c>
      <c r="AX142" s="15" t="s">
        <v>79</v>
      </c>
      <c r="AY142" s="265" t="s">
        <v>187</v>
      </c>
    </row>
    <row r="143" s="2" customFormat="1" ht="24.15" customHeight="1">
      <c r="A143" s="41"/>
      <c r="B143" s="42"/>
      <c r="C143" s="215" t="s">
        <v>252</v>
      </c>
      <c r="D143" s="215" t="s">
        <v>190</v>
      </c>
      <c r="E143" s="216" t="s">
        <v>253</v>
      </c>
      <c r="F143" s="217" t="s">
        <v>254</v>
      </c>
      <c r="G143" s="218" t="s">
        <v>233</v>
      </c>
      <c r="H143" s="219">
        <v>0.83099999999999996</v>
      </c>
      <c r="I143" s="220"/>
      <c r="J143" s="221">
        <f>ROUND(I143*H143,2)</f>
        <v>0</v>
      </c>
      <c r="K143" s="217" t="s">
        <v>194</v>
      </c>
      <c r="L143" s="47"/>
      <c r="M143" s="222" t="s">
        <v>19</v>
      </c>
      <c r="N143" s="223" t="s">
        <v>43</v>
      </c>
      <c r="O143" s="87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6" t="s">
        <v>195</v>
      </c>
      <c r="AT143" s="226" t="s">
        <v>190</v>
      </c>
      <c r="AU143" s="226" t="s">
        <v>81</v>
      </c>
      <c r="AY143" s="20" t="s">
        <v>187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20" t="s">
        <v>79</v>
      </c>
      <c r="BK143" s="227">
        <f>ROUND(I143*H143,2)</f>
        <v>0</v>
      </c>
      <c r="BL143" s="20" t="s">
        <v>195</v>
      </c>
      <c r="BM143" s="226" t="s">
        <v>255</v>
      </c>
    </row>
    <row r="144" s="2" customFormat="1">
      <c r="A144" s="41"/>
      <c r="B144" s="42"/>
      <c r="C144" s="43"/>
      <c r="D144" s="228" t="s">
        <v>197</v>
      </c>
      <c r="E144" s="43"/>
      <c r="F144" s="229" t="s">
        <v>256</v>
      </c>
      <c r="G144" s="43"/>
      <c r="H144" s="43"/>
      <c r="I144" s="230"/>
      <c r="J144" s="43"/>
      <c r="K144" s="43"/>
      <c r="L144" s="47"/>
      <c r="M144" s="231"/>
      <c r="N144" s="232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197</v>
      </c>
      <c r="AU144" s="20" t="s">
        <v>81</v>
      </c>
    </row>
    <row r="145" s="14" customFormat="1">
      <c r="A145" s="14"/>
      <c r="B145" s="244"/>
      <c r="C145" s="245"/>
      <c r="D145" s="235" t="s">
        <v>199</v>
      </c>
      <c r="E145" s="246" t="s">
        <v>19</v>
      </c>
      <c r="F145" s="247" t="s">
        <v>257</v>
      </c>
      <c r="G145" s="245"/>
      <c r="H145" s="248">
        <v>0.83099999999999996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199</v>
      </c>
      <c r="AU145" s="254" t="s">
        <v>81</v>
      </c>
      <c r="AV145" s="14" t="s">
        <v>81</v>
      </c>
      <c r="AW145" s="14" t="s">
        <v>33</v>
      </c>
      <c r="AX145" s="14" t="s">
        <v>72</v>
      </c>
      <c r="AY145" s="254" t="s">
        <v>187</v>
      </c>
    </row>
    <row r="146" s="15" customFormat="1">
      <c r="A146" s="15"/>
      <c r="B146" s="255"/>
      <c r="C146" s="256"/>
      <c r="D146" s="235" t="s">
        <v>199</v>
      </c>
      <c r="E146" s="257" t="s">
        <v>19</v>
      </c>
      <c r="F146" s="258" t="s">
        <v>210</v>
      </c>
      <c r="G146" s="256"/>
      <c r="H146" s="259">
        <v>0.83099999999999996</v>
      </c>
      <c r="I146" s="260"/>
      <c r="J146" s="256"/>
      <c r="K146" s="256"/>
      <c r="L146" s="261"/>
      <c r="M146" s="262"/>
      <c r="N146" s="263"/>
      <c r="O146" s="263"/>
      <c r="P146" s="263"/>
      <c r="Q146" s="263"/>
      <c r="R146" s="263"/>
      <c r="S146" s="263"/>
      <c r="T146" s="26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5" t="s">
        <v>199</v>
      </c>
      <c r="AU146" s="265" t="s">
        <v>81</v>
      </c>
      <c r="AV146" s="15" t="s">
        <v>195</v>
      </c>
      <c r="AW146" s="15" t="s">
        <v>33</v>
      </c>
      <c r="AX146" s="15" t="s">
        <v>79</v>
      </c>
      <c r="AY146" s="265" t="s">
        <v>187</v>
      </c>
    </row>
    <row r="147" s="12" customFormat="1" ht="25.92" customHeight="1">
      <c r="A147" s="12"/>
      <c r="B147" s="199"/>
      <c r="C147" s="200"/>
      <c r="D147" s="201" t="s">
        <v>71</v>
      </c>
      <c r="E147" s="202" t="s">
        <v>258</v>
      </c>
      <c r="F147" s="202" t="s">
        <v>259</v>
      </c>
      <c r="G147" s="200"/>
      <c r="H147" s="200"/>
      <c r="I147" s="203"/>
      <c r="J147" s="204">
        <f>BK147</f>
        <v>0</v>
      </c>
      <c r="K147" s="200"/>
      <c r="L147" s="205"/>
      <c r="M147" s="206"/>
      <c r="N147" s="207"/>
      <c r="O147" s="207"/>
      <c r="P147" s="208">
        <f>P148</f>
        <v>0</v>
      </c>
      <c r="Q147" s="207"/>
      <c r="R147" s="208">
        <f>R148</f>
        <v>0</v>
      </c>
      <c r="S147" s="207"/>
      <c r="T147" s="209">
        <f>T148</f>
        <v>0.84116239999999998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0" t="s">
        <v>81</v>
      </c>
      <c r="AT147" s="211" t="s">
        <v>71</v>
      </c>
      <c r="AU147" s="211" t="s">
        <v>72</v>
      </c>
      <c r="AY147" s="210" t="s">
        <v>187</v>
      </c>
      <c r="BK147" s="212">
        <f>BK148</f>
        <v>0</v>
      </c>
    </row>
    <row r="148" s="12" customFormat="1" ht="22.8" customHeight="1">
      <c r="A148" s="12"/>
      <c r="B148" s="199"/>
      <c r="C148" s="200"/>
      <c r="D148" s="201" t="s">
        <v>71</v>
      </c>
      <c r="E148" s="213" t="s">
        <v>260</v>
      </c>
      <c r="F148" s="213" t="s">
        <v>261</v>
      </c>
      <c r="G148" s="200"/>
      <c r="H148" s="200"/>
      <c r="I148" s="203"/>
      <c r="J148" s="214">
        <f>BK148</f>
        <v>0</v>
      </c>
      <c r="K148" s="200"/>
      <c r="L148" s="205"/>
      <c r="M148" s="206"/>
      <c r="N148" s="207"/>
      <c r="O148" s="207"/>
      <c r="P148" s="208">
        <f>SUM(P149:P209)</f>
        <v>0</v>
      </c>
      <c r="Q148" s="207"/>
      <c r="R148" s="208">
        <f>SUM(R149:R209)</f>
        <v>0</v>
      </c>
      <c r="S148" s="207"/>
      <c r="T148" s="209">
        <f>SUM(T149:T209)</f>
        <v>0.84116239999999998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0" t="s">
        <v>81</v>
      </c>
      <c r="AT148" s="211" t="s">
        <v>71</v>
      </c>
      <c r="AU148" s="211" t="s">
        <v>79</v>
      </c>
      <c r="AY148" s="210" t="s">
        <v>187</v>
      </c>
      <c r="BK148" s="212">
        <f>SUM(BK149:BK209)</f>
        <v>0</v>
      </c>
    </row>
    <row r="149" s="2" customFormat="1" ht="16.5" customHeight="1">
      <c r="A149" s="41"/>
      <c r="B149" s="42"/>
      <c r="C149" s="215" t="s">
        <v>262</v>
      </c>
      <c r="D149" s="215" t="s">
        <v>190</v>
      </c>
      <c r="E149" s="216" t="s">
        <v>263</v>
      </c>
      <c r="F149" s="217" t="s">
        <v>264</v>
      </c>
      <c r="G149" s="218" t="s">
        <v>193</v>
      </c>
      <c r="H149" s="219">
        <v>27.879999999999999</v>
      </c>
      <c r="I149" s="220"/>
      <c r="J149" s="221">
        <f>ROUND(I149*H149,2)</f>
        <v>0</v>
      </c>
      <c r="K149" s="217" t="s">
        <v>194</v>
      </c>
      <c r="L149" s="47"/>
      <c r="M149" s="222" t="s">
        <v>19</v>
      </c>
      <c r="N149" s="223" t="s">
        <v>43</v>
      </c>
      <c r="O149" s="87"/>
      <c r="P149" s="224">
        <f>O149*H149</f>
        <v>0</v>
      </c>
      <c r="Q149" s="224">
        <v>0</v>
      </c>
      <c r="R149" s="224">
        <f>Q149*H149</f>
        <v>0</v>
      </c>
      <c r="S149" s="224">
        <v>0.01098</v>
      </c>
      <c r="T149" s="225">
        <f>S149*H149</f>
        <v>0.30612240000000002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6" t="s">
        <v>265</v>
      </c>
      <c r="AT149" s="226" t="s">
        <v>190</v>
      </c>
      <c r="AU149" s="226" t="s">
        <v>81</v>
      </c>
      <c r="AY149" s="20" t="s">
        <v>187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20" t="s">
        <v>79</v>
      </c>
      <c r="BK149" s="227">
        <f>ROUND(I149*H149,2)</f>
        <v>0</v>
      </c>
      <c r="BL149" s="20" t="s">
        <v>265</v>
      </c>
      <c r="BM149" s="226" t="s">
        <v>266</v>
      </c>
    </row>
    <row r="150" s="2" customFormat="1">
      <c r="A150" s="41"/>
      <c r="B150" s="42"/>
      <c r="C150" s="43"/>
      <c r="D150" s="228" t="s">
        <v>197</v>
      </c>
      <c r="E150" s="43"/>
      <c r="F150" s="229" t="s">
        <v>267</v>
      </c>
      <c r="G150" s="43"/>
      <c r="H150" s="43"/>
      <c r="I150" s="230"/>
      <c r="J150" s="43"/>
      <c r="K150" s="43"/>
      <c r="L150" s="47"/>
      <c r="M150" s="231"/>
      <c r="N150" s="232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197</v>
      </c>
      <c r="AU150" s="20" t="s">
        <v>81</v>
      </c>
    </row>
    <row r="151" s="13" customFormat="1">
      <c r="A151" s="13"/>
      <c r="B151" s="233"/>
      <c r="C151" s="234"/>
      <c r="D151" s="235" t="s">
        <v>199</v>
      </c>
      <c r="E151" s="236" t="s">
        <v>19</v>
      </c>
      <c r="F151" s="237" t="s">
        <v>268</v>
      </c>
      <c r="G151" s="234"/>
      <c r="H151" s="236" t="s">
        <v>19</v>
      </c>
      <c r="I151" s="238"/>
      <c r="J151" s="234"/>
      <c r="K151" s="234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199</v>
      </c>
      <c r="AU151" s="243" t="s">
        <v>81</v>
      </c>
      <c r="AV151" s="13" t="s">
        <v>79</v>
      </c>
      <c r="AW151" s="13" t="s">
        <v>33</v>
      </c>
      <c r="AX151" s="13" t="s">
        <v>72</v>
      </c>
      <c r="AY151" s="243" t="s">
        <v>187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269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270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271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4" customFormat="1">
      <c r="A155" s="14"/>
      <c r="B155" s="244"/>
      <c r="C155" s="245"/>
      <c r="D155" s="235" t="s">
        <v>199</v>
      </c>
      <c r="E155" s="246" t="s">
        <v>19</v>
      </c>
      <c r="F155" s="247" t="s">
        <v>272</v>
      </c>
      <c r="G155" s="245"/>
      <c r="H155" s="248">
        <v>22.303999999999998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199</v>
      </c>
      <c r="AU155" s="254" t="s">
        <v>81</v>
      </c>
      <c r="AV155" s="14" t="s">
        <v>81</v>
      </c>
      <c r="AW155" s="14" t="s">
        <v>33</v>
      </c>
      <c r="AX155" s="14" t="s">
        <v>72</v>
      </c>
      <c r="AY155" s="254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273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3" customFormat="1">
      <c r="A157" s="13"/>
      <c r="B157" s="233"/>
      <c r="C157" s="234"/>
      <c r="D157" s="235" t="s">
        <v>199</v>
      </c>
      <c r="E157" s="236" t="s">
        <v>19</v>
      </c>
      <c r="F157" s="237" t="s">
        <v>274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199</v>
      </c>
      <c r="AU157" s="243" t="s">
        <v>81</v>
      </c>
      <c r="AV157" s="13" t="s">
        <v>79</v>
      </c>
      <c r="AW157" s="13" t="s">
        <v>33</v>
      </c>
      <c r="AX157" s="13" t="s">
        <v>72</v>
      </c>
      <c r="AY157" s="243" t="s">
        <v>187</v>
      </c>
    </row>
    <row r="158" s="13" customFormat="1">
      <c r="A158" s="13"/>
      <c r="B158" s="233"/>
      <c r="C158" s="234"/>
      <c r="D158" s="235" t="s">
        <v>199</v>
      </c>
      <c r="E158" s="236" t="s">
        <v>19</v>
      </c>
      <c r="F158" s="237" t="s">
        <v>270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199</v>
      </c>
      <c r="AU158" s="243" t="s">
        <v>81</v>
      </c>
      <c r="AV158" s="13" t="s">
        <v>79</v>
      </c>
      <c r="AW158" s="13" t="s">
        <v>33</v>
      </c>
      <c r="AX158" s="13" t="s">
        <v>72</v>
      </c>
      <c r="AY158" s="243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271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4" customFormat="1">
      <c r="A160" s="14"/>
      <c r="B160" s="244"/>
      <c r="C160" s="245"/>
      <c r="D160" s="235" t="s">
        <v>199</v>
      </c>
      <c r="E160" s="246" t="s">
        <v>19</v>
      </c>
      <c r="F160" s="247" t="s">
        <v>275</v>
      </c>
      <c r="G160" s="245"/>
      <c r="H160" s="248">
        <v>5.5759999999999996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199</v>
      </c>
      <c r="AU160" s="254" t="s">
        <v>81</v>
      </c>
      <c r="AV160" s="14" t="s">
        <v>81</v>
      </c>
      <c r="AW160" s="14" t="s">
        <v>33</v>
      </c>
      <c r="AX160" s="14" t="s">
        <v>72</v>
      </c>
      <c r="AY160" s="254" t="s">
        <v>187</v>
      </c>
    </row>
    <row r="161" s="15" customFormat="1">
      <c r="A161" s="15"/>
      <c r="B161" s="255"/>
      <c r="C161" s="256"/>
      <c r="D161" s="235" t="s">
        <v>199</v>
      </c>
      <c r="E161" s="257" t="s">
        <v>19</v>
      </c>
      <c r="F161" s="258" t="s">
        <v>210</v>
      </c>
      <c r="G161" s="256"/>
      <c r="H161" s="259">
        <v>27.879999999999999</v>
      </c>
      <c r="I161" s="260"/>
      <c r="J161" s="256"/>
      <c r="K161" s="256"/>
      <c r="L161" s="261"/>
      <c r="M161" s="262"/>
      <c r="N161" s="263"/>
      <c r="O161" s="263"/>
      <c r="P161" s="263"/>
      <c r="Q161" s="263"/>
      <c r="R161" s="263"/>
      <c r="S161" s="263"/>
      <c r="T161" s="264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5" t="s">
        <v>199</v>
      </c>
      <c r="AU161" s="265" t="s">
        <v>81</v>
      </c>
      <c r="AV161" s="15" t="s">
        <v>195</v>
      </c>
      <c r="AW161" s="15" t="s">
        <v>33</v>
      </c>
      <c r="AX161" s="15" t="s">
        <v>79</v>
      </c>
      <c r="AY161" s="265" t="s">
        <v>187</v>
      </c>
    </row>
    <row r="162" s="2" customFormat="1" ht="16.5" customHeight="1">
      <c r="A162" s="41"/>
      <c r="B162" s="42"/>
      <c r="C162" s="215" t="s">
        <v>188</v>
      </c>
      <c r="D162" s="215" t="s">
        <v>190</v>
      </c>
      <c r="E162" s="216" t="s">
        <v>276</v>
      </c>
      <c r="F162" s="217" t="s">
        <v>277</v>
      </c>
      <c r="G162" s="218" t="s">
        <v>193</v>
      </c>
      <c r="H162" s="219">
        <v>27.879999999999999</v>
      </c>
      <c r="I162" s="220"/>
      <c r="J162" s="221">
        <f>ROUND(I162*H162,2)</f>
        <v>0</v>
      </c>
      <c r="K162" s="217" t="s">
        <v>194</v>
      </c>
      <c r="L162" s="47"/>
      <c r="M162" s="222" t="s">
        <v>19</v>
      </c>
      <c r="N162" s="223" t="s">
        <v>43</v>
      </c>
      <c r="O162" s="87"/>
      <c r="P162" s="224">
        <f>O162*H162</f>
        <v>0</v>
      </c>
      <c r="Q162" s="224">
        <v>0</v>
      </c>
      <c r="R162" s="224">
        <f>Q162*H162</f>
        <v>0</v>
      </c>
      <c r="S162" s="224">
        <v>0.0080000000000000002</v>
      </c>
      <c r="T162" s="225">
        <f>S162*H162</f>
        <v>0.22303999999999999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6" t="s">
        <v>265</v>
      </c>
      <c r="AT162" s="226" t="s">
        <v>190</v>
      </c>
      <c r="AU162" s="226" t="s">
        <v>81</v>
      </c>
      <c r="AY162" s="20" t="s">
        <v>187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20" t="s">
        <v>79</v>
      </c>
      <c r="BK162" s="227">
        <f>ROUND(I162*H162,2)</f>
        <v>0</v>
      </c>
      <c r="BL162" s="20" t="s">
        <v>265</v>
      </c>
      <c r="BM162" s="226" t="s">
        <v>278</v>
      </c>
    </row>
    <row r="163" s="2" customFormat="1">
      <c r="A163" s="41"/>
      <c r="B163" s="42"/>
      <c r="C163" s="43"/>
      <c r="D163" s="228" t="s">
        <v>197</v>
      </c>
      <c r="E163" s="43"/>
      <c r="F163" s="229" t="s">
        <v>279</v>
      </c>
      <c r="G163" s="43"/>
      <c r="H163" s="43"/>
      <c r="I163" s="230"/>
      <c r="J163" s="43"/>
      <c r="K163" s="43"/>
      <c r="L163" s="47"/>
      <c r="M163" s="231"/>
      <c r="N163" s="232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197</v>
      </c>
      <c r="AU163" s="20" t="s">
        <v>81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280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269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281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282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4" customFormat="1">
      <c r="A168" s="14"/>
      <c r="B168" s="244"/>
      <c r="C168" s="245"/>
      <c r="D168" s="235" t="s">
        <v>199</v>
      </c>
      <c r="E168" s="246" t="s">
        <v>19</v>
      </c>
      <c r="F168" s="247" t="s">
        <v>272</v>
      </c>
      <c r="G168" s="245"/>
      <c r="H168" s="248">
        <v>22.303999999999998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199</v>
      </c>
      <c r="AU168" s="254" t="s">
        <v>81</v>
      </c>
      <c r="AV168" s="14" t="s">
        <v>81</v>
      </c>
      <c r="AW168" s="14" t="s">
        <v>33</v>
      </c>
      <c r="AX168" s="14" t="s">
        <v>72</v>
      </c>
      <c r="AY168" s="254" t="s">
        <v>187</v>
      </c>
    </row>
    <row r="169" s="13" customFormat="1">
      <c r="A169" s="13"/>
      <c r="B169" s="233"/>
      <c r="C169" s="234"/>
      <c r="D169" s="235" t="s">
        <v>199</v>
      </c>
      <c r="E169" s="236" t="s">
        <v>19</v>
      </c>
      <c r="F169" s="237" t="s">
        <v>283</v>
      </c>
      <c r="G169" s="234"/>
      <c r="H169" s="236" t="s">
        <v>19</v>
      </c>
      <c r="I169" s="238"/>
      <c r="J169" s="234"/>
      <c r="K169" s="234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199</v>
      </c>
      <c r="AU169" s="243" t="s">
        <v>81</v>
      </c>
      <c r="AV169" s="13" t="s">
        <v>79</v>
      </c>
      <c r="AW169" s="13" t="s">
        <v>33</v>
      </c>
      <c r="AX169" s="13" t="s">
        <v>72</v>
      </c>
      <c r="AY169" s="243" t="s">
        <v>187</v>
      </c>
    </row>
    <row r="170" s="13" customFormat="1">
      <c r="A170" s="13"/>
      <c r="B170" s="233"/>
      <c r="C170" s="234"/>
      <c r="D170" s="235" t="s">
        <v>199</v>
      </c>
      <c r="E170" s="236" t="s">
        <v>19</v>
      </c>
      <c r="F170" s="237" t="s">
        <v>274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199</v>
      </c>
      <c r="AU170" s="243" t="s">
        <v>81</v>
      </c>
      <c r="AV170" s="13" t="s">
        <v>79</v>
      </c>
      <c r="AW170" s="13" t="s">
        <v>33</v>
      </c>
      <c r="AX170" s="13" t="s">
        <v>72</v>
      </c>
      <c r="AY170" s="243" t="s">
        <v>187</v>
      </c>
    </row>
    <row r="171" s="13" customFormat="1">
      <c r="A171" s="13"/>
      <c r="B171" s="233"/>
      <c r="C171" s="234"/>
      <c r="D171" s="235" t="s">
        <v>199</v>
      </c>
      <c r="E171" s="236" t="s">
        <v>19</v>
      </c>
      <c r="F171" s="237" t="s">
        <v>281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199</v>
      </c>
      <c r="AU171" s="243" t="s">
        <v>81</v>
      </c>
      <c r="AV171" s="13" t="s">
        <v>79</v>
      </c>
      <c r="AW171" s="13" t="s">
        <v>33</v>
      </c>
      <c r="AX171" s="13" t="s">
        <v>72</v>
      </c>
      <c r="AY171" s="243" t="s">
        <v>187</v>
      </c>
    </row>
    <row r="172" s="13" customFormat="1">
      <c r="A172" s="13"/>
      <c r="B172" s="233"/>
      <c r="C172" s="234"/>
      <c r="D172" s="235" t="s">
        <v>199</v>
      </c>
      <c r="E172" s="236" t="s">
        <v>19</v>
      </c>
      <c r="F172" s="237" t="s">
        <v>282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199</v>
      </c>
      <c r="AU172" s="243" t="s">
        <v>81</v>
      </c>
      <c r="AV172" s="13" t="s">
        <v>79</v>
      </c>
      <c r="AW172" s="13" t="s">
        <v>33</v>
      </c>
      <c r="AX172" s="13" t="s">
        <v>72</v>
      </c>
      <c r="AY172" s="243" t="s">
        <v>187</v>
      </c>
    </row>
    <row r="173" s="14" customFormat="1">
      <c r="A173" s="14"/>
      <c r="B173" s="244"/>
      <c r="C173" s="245"/>
      <c r="D173" s="235" t="s">
        <v>199</v>
      </c>
      <c r="E173" s="246" t="s">
        <v>19</v>
      </c>
      <c r="F173" s="247" t="s">
        <v>275</v>
      </c>
      <c r="G173" s="245"/>
      <c r="H173" s="248">
        <v>5.5759999999999996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199</v>
      </c>
      <c r="AU173" s="254" t="s">
        <v>81</v>
      </c>
      <c r="AV173" s="14" t="s">
        <v>81</v>
      </c>
      <c r="AW173" s="14" t="s">
        <v>33</v>
      </c>
      <c r="AX173" s="14" t="s">
        <v>72</v>
      </c>
      <c r="AY173" s="254" t="s">
        <v>187</v>
      </c>
    </row>
    <row r="174" s="15" customFormat="1">
      <c r="A174" s="15"/>
      <c r="B174" s="255"/>
      <c r="C174" s="256"/>
      <c r="D174" s="235" t="s">
        <v>199</v>
      </c>
      <c r="E174" s="257" t="s">
        <v>19</v>
      </c>
      <c r="F174" s="258" t="s">
        <v>210</v>
      </c>
      <c r="G174" s="256"/>
      <c r="H174" s="259">
        <v>27.879999999999999</v>
      </c>
      <c r="I174" s="260"/>
      <c r="J174" s="256"/>
      <c r="K174" s="256"/>
      <c r="L174" s="261"/>
      <c r="M174" s="262"/>
      <c r="N174" s="263"/>
      <c r="O174" s="263"/>
      <c r="P174" s="263"/>
      <c r="Q174" s="263"/>
      <c r="R174" s="263"/>
      <c r="S174" s="263"/>
      <c r="T174" s="26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5" t="s">
        <v>199</v>
      </c>
      <c r="AU174" s="265" t="s">
        <v>81</v>
      </c>
      <c r="AV174" s="15" t="s">
        <v>195</v>
      </c>
      <c r="AW174" s="15" t="s">
        <v>33</v>
      </c>
      <c r="AX174" s="15" t="s">
        <v>79</v>
      </c>
      <c r="AY174" s="265" t="s">
        <v>187</v>
      </c>
    </row>
    <row r="175" s="2" customFormat="1" ht="16.5" customHeight="1">
      <c r="A175" s="41"/>
      <c r="B175" s="42"/>
      <c r="C175" s="215" t="s">
        <v>284</v>
      </c>
      <c r="D175" s="215" t="s">
        <v>190</v>
      </c>
      <c r="E175" s="216" t="s">
        <v>285</v>
      </c>
      <c r="F175" s="217" t="s">
        <v>286</v>
      </c>
      <c r="G175" s="218" t="s">
        <v>287</v>
      </c>
      <c r="H175" s="219">
        <v>13</v>
      </c>
      <c r="I175" s="220"/>
      <c r="J175" s="221">
        <f>ROUND(I175*H175,2)</f>
        <v>0</v>
      </c>
      <c r="K175" s="217" t="s">
        <v>194</v>
      </c>
      <c r="L175" s="47"/>
      <c r="M175" s="222" t="s">
        <v>19</v>
      </c>
      <c r="N175" s="223" t="s">
        <v>43</v>
      </c>
      <c r="O175" s="87"/>
      <c r="P175" s="224">
        <f>O175*H175</f>
        <v>0</v>
      </c>
      <c r="Q175" s="224">
        <v>0</v>
      </c>
      <c r="R175" s="224">
        <f>Q175*H175</f>
        <v>0</v>
      </c>
      <c r="S175" s="224">
        <v>0.024</v>
      </c>
      <c r="T175" s="225">
        <f>S175*H175</f>
        <v>0.312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6" t="s">
        <v>265</v>
      </c>
      <c r="AT175" s="226" t="s">
        <v>190</v>
      </c>
      <c r="AU175" s="226" t="s">
        <v>81</v>
      </c>
      <c r="AY175" s="20" t="s">
        <v>187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20" t="s">
        <v>79</v>
      </c>
      <c r="BK175" s="227">
        <f>ROUND(I175*H175,2)</f>
        <v>0</v>
      </c>
      <c r="BL175" s="20" t="s">
        <v>265</v>
      </c>
      <c r="BM175" s="226" t="s">
        <v>288</v>
      </c>
    </row>
    <row r="176" s="2" customFormat="1">
      <c r="A176" s="41"/>
      <c r="B176" s="42"/>
      <c r="C176" s="43"/>
      <c r="D176" s="228" t="s">
        <v>197</v>
      </c>
      <c r="E176" s="43"/>
      <c r="F176" s="229" t="s">
        <v>289</v>
      </c>
      <c r="G176" s="43"/>
      <c r="H176" s="43"/>
      <c r="I176" s="230"/>
      <c r="J176" s="43"/>
      <c r="K176" s="43"/>
      <c r="L176" s="47"/>
      <c r="M176" s="231"/>
      <c r="N176" s="232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197</v>
      </c>
      <c r="AU176" s="20" t="s">
        <v>81</v>
      </c>
    </row>
    <row r="177" s="13" customFormat="1">
      <c r="A177" s="13"/>
      <c r="B177" s="233"/>
      <c r="C177" s="234"/>
      <c r="D177" s="235" t="s">
        <v>199</v>
      </c>
      <c r="E177" s="236" t="s">
        <v>19</v>
      </c>
      <c r="F177" s="237" t="s">
        <v>290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199</v>
      </c>
      <c r="AU177" s="243" t="s">
        <v>81</v>
      </c>
      <c r="AV177" s="13" t="s">
        <v>79</v>
      </c>
      <c r="AW177" s="13" t="s">
        <v>33</v>
      </c>
      <c r="AX177" s="13" t="s">
        <v>72</v>
      </c>
      <c r="AY177" s="243" t="s">
        <v>187</v>
      </c>
    </row>
    <row r="178" s="13" customFormat="1">
      <c r="A178" s="13"/>
      <c r="B178" s="233"/>
      <c r="C178" s="234"/>
      <c r="D178" s="235" t="s">
        <v>199</v>
      </c>
      <c r="E178" s="236" t="s">
        <v>19</v>
      </c>
      <c r="F178" s="237" t="s">
        <v>201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199</v>
      </c>
      <c r="AU178" s="243" t="s">
        <v>81</v>
      </c>
      <c r="AV178" s="13" t="s">
        <v>79</v>
      </c>
      <c r="AW178" s="13" t="s">
        <v>33</v>
      </c>
      <c r="AX178" s="13" t="s">
        <v>72</v>
      </c>
      <c r="AY178" s="243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208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291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4" customFormat="1">
      <c r="A181" s="14"/>
      <c r="B181" s="244"/>
      <c r="C181" s="245"/>
      <c r="D181" s="235" t="s">
        <v>199</v>
      </c>
      <c r="E181" s="246" t="s">
        <v>19</v>
      </c>
      <c r="F181" s="247" t="s">
        <v>79</v>
      </c>
      <c r="G181" s="245"/>
      <c r="H181" s="248">
        <v>1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199</v>
      </c>
      <c r="AU181" s="254" t="s">
        <v>81</v>
      </c>
      <c r="AV181" s="14" t="s">
        <v>81</v>
      </c>
      <c r="AW181" s="14" t="s">
        <v>33</v>
      </c>
      <c r="AX181" s="14" t="s">
        <v>72</v>
      </c>
      <c r="AY181" s="254" t="s">
        <v>187</v>
      </c>
    </row>
    <row r="182" s="13" customFormat="1">
      <c r="A182" s="13"/>
      <c r="B182" s="233"/>
      <c r="C182" s="234"/>
      <c r="D182" s="235" t="s">
        <v>199</v>
      </c>
      <c r="E182" s="236" t="s">
        <v>19</v>
      </c>
      <c r="F182" s="237" t="s">
        <v>292</v>
      </c>
      <c r="G182" s="234"/>
      <c r="H182" s="236" t="s">
        <v>19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199</v>
      </c>
      <c r="AU182" s="243" t="s">
        <v>81</v>
      </c>
      <c r="AV182" s="13" t="s">
        <v>79</v>
      </c>
      <c r="AW182" s="13" t="s">
        <v>33</v>
      </c>
      <c r="AX182" s="13" t="s">
        <v>72</v>
      </c>
      <c r="AY182" s="243" t="s">
        <v>187</v>
      </c>
    </row>
    <row r="183" s="13" customFormat="1">
      <c r="A183" s="13"/>
      <c r="B183" s="233"/>
      <c r="C183" s="234"/>
      <c r="D183" s="235" t="s">
        <v>199</v>
      </c>
      <c r="E183" s="236" t="s">
        <v>19</v>
      </c>
      <c r="F183" s="237" t="s">
        <v>216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199</v>
      </c>
      <c r="AU183" s="243" t="s">
        <v>81</v>
      </c>
      <c r="AV183" s="13" t="s">
        <v>79</v>
      </c>
      <c r="AW183" s="13" t="s">
        <v>33</v>
      </c>
      <c r="AX183" s="13" t="s">
        <v>72</v>
      </c>
      <c r="AY183" s="243" t="s">
        <v>187</v>
      </c>
    </row>
    <row r="184" s="13" customFormat="1">
      <c r="A184" s="13"/>
      <c r="B184" s="233"/>
      <c r="C184" s="234"/>
      <c r="D184" s="235" t="s">
        <v>199</v>
      </c>
      <c r="E184" s="236" t="s">
        <v>19</v>
      </c>
      <c r="F184" s="237" t="s">
        <v>208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199</v>
      </c>
      <c r="AU184" s="243" t="s">
        <v>81</v>
      </c>
      <c r="AV184" s="13" t="s">
        <v>79</v>
      </c>
      <c r="AW184" s="13" t="s">
        <v>33</v>
      </c>
      <c r="AX184" s="13" t="s">
        <v>72</v>
      </c>
      <c r="AY184" s="243" t="s">
        <v>187</v>
      </c>
    </row>
    <row r="185" s="13" customFormat="1">
      <c r="A185" s="13"/>
      <c r="B185" s="233"/>
      <c r="C185" s="234"/>
      <c r="D185" s="235" t="s">
        <v>199</v>
      </c>
      <c r="E185" s="236" t="s">
        <v>19</v>
      </c>
      <c r="F185" s="237" t="s">
        <v>293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199</v>
      </c>
      <c r="AU185" s="243" t="s">
        <v>81</v>
      </c>
      <c r="AV185" s="13" t="s">
        <v>79</v>
      </c>
      <c r="AW185" s="13" t="s">
        <v>33</v>
      </c>
      <c r="AX185" s="13" t="s">
        <v>72</v>
      </c>
      <c r="AY185" s="243" t="s">
        <v>187</v>
      </c>
    </row>
    <row r="186" s="14" customFormat="1">
      <c r="A186" s="14"/>
      <c r="B186" s="244"/>
      <c r="C186" s="245"/>
      <c r="D186" s="235" t="s">
        <v>199</v>
      </c>
      <c r="E186" s="246" t="s">
        <v>19</v>
      </c>
      <c r="F186" s="247" t="s">
        <v>81</v>
      </c>
      <c r="G186" s="245"/>
      <c r="H186" s="248">
        <v>2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199</v>
      </c>
      <c r="AU186" s="254" t="s">
        <v>81</v>
      </c>
      <c r="AV186" s="14" t="s">
        <v>81</v>
      </c>
      <c r="AW186" s="14" t="s">
        <v>33</v>
      </c>
      <c r="AX186" s="14" t="s">
        <v>72</v>
      </c>
      <c r="AY186" s="254" t="s">
        <v>187</v>
      </c>
    </row>
    <row r="187" s="13" customFormat="1">
      <c r="A187" s="13"/>
      <c r="B187" s="233"/>
      <c r="C187" s="234"/>
      <c r="D187" s="235" t="s">
        <v>199</v>
      </c>
      <c r="E187" s="236" t="s">
        <v>19</v>
      </c>
      <c r="F187" s="237" t="s">
        <v>294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199</v>
      </c>
      <c r="AU187" s="243" t="s">
        <v>81</v>
      </c>
      <c r="AV187" s="13" t="s">
        <v>79</v>
      </c>
      <c r="AW187" s="13" t="s">
        <v>33</v>
      </c>
      <c r="AX187" s="13" t="s">
        <v>72</v>
      </c>
      <c r="AY187" s="243" t="s">
        <v>187</v>
      </c>
    </row>
    <row r="188" s="13" customFormat="1">
      <c r="A188" s="13"/>
      <c r="B188" s="233"/>
      <c r="C188" s="234"/>
      <c r="D188" s="235" t="s">
        <v>199</v>
      </c>
      <c r="E188" s="236" t="s">
        <v>19</v>
      </c>
      <c r="F188" s="237" t="s">
        <v>206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199</v>
      </c>
      <c r="AU188" s="243" t="s">
        <v>81</v>
      </c>
      <c r="AV188" s="13" t="s">
        <v>79</v>
      </c>
      <c r="AW188" s="13" t="s">
        <v>33</v>
      </c>
      <c r="AX188" s="13" t="s">
        <v>72</v>
      </c>
      <c r="AY188" s="243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208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291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4" customFormat="1">
      <c r="A191" s="14"/>
      <c r="B191" s="244"/>
      <c r="C191" s="245"/>
      <c r="D191" s="235" t="s">
        <v>199</v>
      </c>
      <c r="E191" s="246" t="s">
        <v>19</v>
      </c>
      <c r="F191" s="247" t="s">
        <v>79</v>
      </c>
      <c r="G191" s="245"/>
      <c r="H191" s="248">
        <v>1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199</v>
      </c>
      <c r="AU191" s="254" t="s">
        <v>81</v>
      </c>
      <c r="AV191" s="14" t="s">
        <v>81</v>
      </c>
      <c r="AW191" s="14" t="s">
        <v>33</v>
      </c>
      <c r="AX191" s="14" t="s">
        <v>72</v>
      </c>
      <c r="AY191" s="254" t="s">
        <v>187</v>
      </c>
    </row>
    <row r="192" s="13" customFormat="1">
      <c r="A192" s="13"/>
      <c r="B192" s="233"/>
      <c r="C192" s="234"/>
      <c r="D192" s="235" t="s">
        <v>199</v>
      </c>
      <c r="E192" s="236" t="s">
        <v>19</v>
      </c>
      <c r="F192" s="237" t="s">
        <v>295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199</v>
      </c>
      <c r="AU192" s="243" t="s">
        <v>81</v>
      </c>
      <c r="AV192" s="13" t="s">
        <v>79</v>
      </c>
      <c r="AW192" s="13" t="s">
        <v>33</v>
      </c>
      <c r="AX192" s="13" t="s">
        <v>72</v>
      </c>
      <c r="AY192" s="243" t="s">
        <v>187</v>
      </c>
    </row>
    <row r="193" s="13" customFormat="1">
      <c r="A193" s="13"/>
      <c r="B193" s="233"/>
      <c r="C193" s="234"/>
      <c r="D193" s="235" t="s">
        <v>199</v>
      </c>
      <c r="E193" s="236" t="s">
        <v>19</v>
      </c>
      <c r="F193" s="237" t="s">
        <v>220</v>
      </c>
      <c r="G193" s="234"/>
      <c r="H193" s="236" t="s">
        <v>19</v>
      </c>
      <c r="I193" s="238"/>
      <c r="J193" s="234"/>
      <c r="K193" s="234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199</v>
      </c>
      <c r="AU193" s="243" t="s">
        <v>81</v>
      </c>
      <c r="AV193" s="13" t="s">
        <v>79</v>
      </c>
      <c r="AW193" s="13" t="s">
        <v>33</v>
      </c>
      <c r="AX193" s="13" t="s">
        <v>72</v>
      </c>
      <c r="AY193" s="243" t="s">
        <v>187</v>
      </c>
    </row>
    <row r="194" s="13" customFormat="1">
      <c r="A194" s="13"/>
      <c r="B194" s="233"/>
      <c r="C194" s="234"/>
      <c r="D194" s="235" t="s">
        <v>199</v>
      </c>
      <c r="E194" s="236" t="s">
        <v>19</v>
      </c>
      <c r="F194" s="237" t="s">
        <v>208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199</v>
      </c>
      <c r="AU194" s="243" t="s">
        <v>81</v>
      </c>
      <c r="AV194" s="13" t="s">
        <v>79</v>
      </c>
      <c r="AW194" s="13" t="s">
        <v>33</v>
      </c>
      <c r="AX194" s="13" t="s">
        <v>72</v>
      </c>
      <c r="AY194" s="243" t="s">
        <v>187</v>
      </c>
    </row>
    <row r="195" s="13" customFormat="1">
      <c r="A195" s="13"/>
      <c r="B195" s="233"/>
      <c r="C195" s="234"/>
      <c r="D195" s="235" t="s">
        <v>199</v>
      </c>
      <c r="E195" s="236" t="s">
        <v>19</v>
      </c>
      <c r="F195" s="237" t="s">
        <v>296</v>
      </c>
      <c r="G195" s="234"/>
      <c r="H195" s="236" t="s">
        <v>19</v>
      </c>
      <c r="I195" s="238"/>
      <c r="J195" s="234"/>
      <c r="K195" s="234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199</v>
      </c>
      <c r="AU195" s="243" t="s">
        <v>81</v>
      </c>
      <c r="AV195" s="13" t="s">
        <v>79</v>
      </c>
      <c r="AW195" s="13" t="s">
        <v>33</v>
      </c>
      <c r="AX195" s="13" t="s">
        <v>72</v>
      </c>
      <c r="AY195" s="243" t="s">
        <v>187</v>
      </c>
    </row>
    <row r="196" s="14" customFormat="1">
      <c r="A196" s="14"/>
      <c r="B196" s="244"/>
      <c r="C196" s="245"/>
      <c r="D196" s="235" t="s">
        <v>199</v>
      </c>
      <c r="E196" s="246" t="s">
        <v>19</v>
      </c>
      <c r="F196" s="247" t="s">
        <v>81</v>
      </c>
      <c r="G196" s="245"/>
      <c r="H196" s="248">
        <v>2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199</v>
      </c>
      <c r="AU196" s="254" t="s">
        <v>81</v>
      </c>
      <c r="AV196" s="14" t="s">
        <v>81</v>
      </c>
      <c r="AW196" s="14" t="s">
        <v>33</v>
      </c>
      <c r="AX196" s="14" t="s">
        <v>72</v>
      </c>
      <c r="AY196" s="254" t="s">
        <v>187</v>
      </c>
    </row>
    <row r="197" s="13" customFormat="1">
      <c r="A197" s="13"/>
      <c r="B197" s="233"/>
      <c r="C197" s="234"/>
      <c r="D197" s="235" t="s">
        <v>199</v>
      </c>
      <c r="E197" s="236" t="s">
        <v>19</v>
      </c>
      <c r="F197" s="237" t="s">
        <v>297</v>
      </c>
      <c r="G197" s="234"/>
      <c r="H197" s="236" t="s">
        <v>19</v>
      </c>
      <c r="I197" s="238"/>
      <c r="J197" s="234"/>
      <c r="K197" s="234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199</v>
      </c>
      <c r="AU197" s="243" t="s">
        <v>81</v>
      </c>
      <c r="AV197" s="13" t="s">
        <v>79</v>
      </c>
      <c r="AW197" s="13" t="s">
        <v>33</v>
      </c>
      <c r="AX197" s="13" t="s">
        <v>72</v>
      </c>
      <c r="AY197" s="243" t="s">
        <v>187</v>
      </c>
    </row>
    <row r="198" s="13" customFormat="1">
      <c r="A198" s="13"/>
      <c r="B198" s="233"/>
      <c r="C198" s="234"/>
      <c r="D198" s="235" t="s">
        <v>199</v>
      </c>
      <c r="E198" s="236" t="s">
        <v>19</v>
      </c>
      <c r="F198" s="237" t="s">
        <v>224</v>
      </c>
      <c r="G198" s="234"/>
      <c r="H198" s="236" t="s">
        <v>19</v>
      </c>
      <c r="I198" s="238"/>
      <c r="J198" s="234"/>
      <c r="K198" s="234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199</v>
      </c>
      <c r="AU198" s="243" t="s">
        <v>81</v>
      </c>
      <c r="AV198" s="13" t="s">
        <v>79</v>
      </c>
      <c r="AW198" s="13" t="s">
        <v>33</v>
      </c>
      <c r="AX198" s="13" t="s">
        <v>72</v>
      </c>
      <c r="AY198" s="243" t="s">
        <v>187</v>
      </c>
    </row>
    <row r="199" s="13" customFormat="1">
      <c r="A199" s="13"/>
      <c r="B199" s="233"/>
      <c r="C199" s="234"/>
      <c r="D199" s="235" t="s">
        <v>199</v>
      </c>
      <c r="E199" s="236" t="s">
        <v>19</v>
      </c>
      <c r="F199" s="237" t="s">
        <v>208</v>
      </c>
      <c r="G199" s="234"/>
      <c r="H199" s="236" t="s">
        <v>19</v>
      </c>
      <c r="I199" s="238"/>
      <c r="J199" s="234"/>
      <c r="K199" s="234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199</v>
      </c>
      <c r="AU199" s="243" t="s">
        <v>81</v>
      </c>
      <c r="AV199" s="13" t="s">
        <v>79</v>
      </c>
      <c r="AW199" s="13" t="s">
        <v>33</v>
      </c>
      <c r="AX199" s="13" t="s">
        <v>72</v>
      </c>
      <c r="AY199" s="243" t="s">
        <v>187</v>
      </c>
    </row>
    <row r="200" s="13" customFormat="1">
      <c r="A200" s="13"/>
      <c r="B200" s="233"/>
      <c r="C200" s="234"/>
      <c r="D200" s="235" t="s">
        <v>199</v>
      </c>
      <c r="E200" s="236" t="s">
        <v>19</v>
      </c>
      <c r="F200" s="237" t="s">
        <v>296</v>
      </c>
      <c r="G200" s="234"/>
      <c r="H200" s="236" t="s">
        <v>19</v>
      </c>
      <c r="I200" s="238"/>
      <c r="J200" s="234"/>
      <c r="K200" s="234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199</v>
      </c>
      <c r="AU200" s="243" t="s">
        <v>81</v>
      </c>
      <c r="AV200" s="13" t="s">
        <v>79</v>
      </c>
      <c r="AW200" s="13" t="s">
        <v>33</v>
      </c>
      <c r="AX200" s="13" t="s">
        <v>72</v>
      </c>
      <c r="AY200" s="243" t="s">
        <v>187</v>
      </c>
    </row>
    <row r="201" s="14" customFormat="1">
      <c r="A201" s="14"/>
      <c r="B201" s="244"/>
      <c r="C201" s="245"/>
      <c r="D201" s="235" t="s">
        <v>199</v>
      </c>
      <c r="E201" s="246" t="s">
        <v>19</v>
      </c>
      <c r="F201" s="247" t="s">
        <v>81</v>
      </c>
      <c r="G201" s="245"/>
      <c r="H201" s="248">
        <v>2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199</v>
      </c>
      <c r="AU201" s="254" t="s">
        <v>81</v>
      </c>
      <c r="AV201" s="14" t="s">
        <v>81</v>
      </c>
      <c r="AW201" s="14" t="s">
        <v>33</v>
      </c>
      <c r="AX201" s="14" t="s">
        <v>72</v>
      </c>
      <c r="AY201" s="254" t="s">
        <v>187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298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208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4" customFormat="1">
      <c r="A204" s="14"/>
      <c r="B204" s="244"/>
      <c r="C204" s="245"/>
      <c r="D204" s="235" t="s">
        <v>199</v>
      </c>
      <c r="E204" s="246" t="s">
        <v>19</v>
      </c>
      <c r="F204" s="247" t="s">
        <v>79</v>
      </c>
      <c r="G204" s="245"/>
      <c r="H204" s="248">
        <v>1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199</v>
      </c>
      <c r="AU204" s="254" t="s">
        <v>81</v>
      </c>
      <c r="AV204" s="14" t="s">
        <v>81</v>
      </c>
      <c r="AW204" s="14" t="s">
        <v>33</v>
      </c>
      <c r="AX204" s="14" t="s">
        <v>72</v>
      </c>
      <c r="AY204" s="254" t="s">
        <v>187</v>
      </c>
    </row>
    <row r="205" s="13" customFormat="1">
      <c r="A205" s="13"/>
      <c r="B205" s="233"/>
      <c r="C205" s="234"/>
      <c r="D205" s="235" t="s">
        <v>199</v>
      </c>
      <c r="E205" s="236" t="s">
        <v>19</v>
      </c>
      <c r="F205" s="237" t="s">
        <v>225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199</v>
      </c>
      <c r="AU205" s="243" t="s">
        <v>81</v>
      </c>
      <c r="AV205" s="13" t="s">
        <v>79</v>
      </c>
      <c r="AW205" s="13" t="s">
        <v>33</v>
      </c>
      <c r="AX205" s="13" t="s">
        <v>72</v>
      </c>
      <c r="AY205" s="243" t="s">
        <v>187</v>
      </c>
    </row>
    <row r="206" s="14" customFormat="1">
      <c r="A206" s="14"/>
      <c r="B206" s="244"/>
      <c r="C206" s="245"/>
      <c r="D206" s="235" t="s">
        <v>199</v>
      </c>
      <c r="E206" s="246" t="s">
        <v>19</v>
      </c>
      <c r="F206" s="247" t="s">
        <v>81</v>
      </c>
      <c r="G206" s="245"/>
      <c r="H206" s="248">
        <v>2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199</v>
      </c>
      <c r="AU206" s="254" t="s">
        <v>81</v>
      </c>
      <c r="AV206" s="14" t="s">
        <v>81</v>
      </c>
      <c r="AW206" s="14" t="s">
        <v>33</v>
      </c>
      <c r="AX206" s="14" t="s">
        <v>72</v>
      </c>
      <c r="AY206" s="254" t="s">
        <v>187</v>
      </c>
    </row>
    <row r="207" s="13" customFormat="1">
      <c r="A207" s="13"/>
      <c r="B207" s="233"/>
      <c r="C207" s="234"/>
      <c r="D207" s="235" t="s">
        <v>199</v>
      </c>
      <c r="E207" s="236" t="s">
        <v>19</v>
      </c>
      <c r="F207" s="237" t="s">
        <v>227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199</v>
      </c>
      <c r="AU207" s="243" t="s">
        <v>81</v>
      </c>
      <c r="AV207" s="13" t="s">
        <v>79</v>
      </c>
      <c r="AW207" s="13" t="s">
        <v>33</v>
      </c>
      <c r="AX207" s="13" t="s">
        <v>72</v>
      </c>
      <c r="AY207" s="243" t="s">
        <v>187</v>
      </c>
    </row>
    <row r="208" s="14" customFormat="1">
      <c r="A208" s="14"/>
      <c r="B208" s="244"/>
      <c r="C208" s="245"/>
      <c r="D208" s="235" t="s">
        <v>199</v>
      </c>
      <c r="E208" s="246" t="s">
        <v>19</v>
      </c>
      <c r="F208" s="247" t="s">
        <v>81</v>
      </c>
      <c r="G208" s="245"/>
      <c r="H208" s="248">
        <v>2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199</v>
      </c>
      <c r="AU208" s="254" t="s">
        <v>81</v>
      </c>
      <c r="AV208" s="14" t="s">
        <v>81</v>
      </c>
      <c r="AW208" s="14" t="s">
        <v>33</v>
      </c>
      <c r="AX208" s="14" t="s">
        <v>72</v>
      </c>
      <c r="AY208" s="254" t="s">
        <v>187</v>
      </c>
    </row>
    <row r="209" s="15" customFormat="1">
      <c r="A209" s="15"/>
      <c r="B209" s="255"/>
      <c r="C209" s="256"/>
      <c r="D209" s="235" t="s">
        <v>199</v>
      </c>
      <c r="E209" s="257" t="s">
        <v>19</v>
      </c>
      <c r="F209" s="258" t="s">
        <v>210</v>
      </c>
      <c r="G209" s="256"/>
      <c r="H209" s="259">
        <v>13</v>
      </c>
      <c r="I209" s="260"/>
      <c r="J209" s="256"/>
      <c r="K209" s="256"/>
      <c r="L209" s="261"/>
      <c r="M209" s="266"/>
      <c r="N209" s="267"/>
      <c r="O209" s="267"/>
      <c r="P209" s="267"/>
      <c r="Q209" s="267"/>
      <c r="R209" s="267"/>
      <c r="S209" s="267"/>
      <c r="T209" s="268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5" t="s">
        <v>199</v>
      </c>
      <c r="AU209" s="265" t="s">
        <v>81</v>
      </c>
      <c r="AV209" s="15" t="s">
        <v>195</v>
      </c>
      <c r="AW209" s="15" t="s">
        <v>33</v>
      </c>
      <c r="AX209" s="15" t="s">
        <v>79</v>
      </c>
      <c r="AY209" s="265" t="s">
        <v>187</v>
      </c>
    </row>
    <row r="210" s="2" customFormat="1" ht="6.96" customHeight="1">
      <c r="A210" s="41"/>
      <c r="B210" s="62"/>
      <c r="C210" s="63"/>
      <c r="D210" s="63"/>
      <c r="E210" s="63"/>
      <c r="F210" s="63"/>
      <c r="G210" s="63"/>
      <c r="H210" s="63"/>
      <c r="I210" s="63"/>
      <c r="J210" s="63"/>
      <c r="K210" s="63"/>
      <c r="L210" s="47"/>
      <c r="M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</row>
  </sheetData>
  <sheetProtection sheet="1" autoFilter="0" formatColumns="0" formatRows="0" objects="1" scenarios="1" spinCount="100000" saltValue="cRkuEEdxT+IsmRE4xJ9lMMlBxOIHCqitOlto0ul7y6nVj7oCr8kWMwghTDpMPyd5CyY0f/7SernOiy6G5v+UEg==" hashValue="xoFydV6hoQ9mEXwqre6mRxaCGpNVD+uJrvXXAiQwDe2Fx/TpYCUjunR6Z0w+ftl2ghjo7qyPw/MH8FwgUgMR5A==" algorithmName="SHA-512" password="CC35"/>
  <autoFilter ref="C89:K20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968072455"/>
    <hyperlink ref="F110" r:id="rId2" display="https://podminky.urs.cz/item/CS_URS_2025_02/968072456"/>
    <hyperlink ref="F133" r:id="rId3" display="https://podminky.urs.cz/item/CS_URS_2025_02/997013211"/>
    <hyperlink ref="F135" r:id="rId4" display="https://podminky.urs.cz/item/CS_URS_2025_02/997013501"/>
    <hyperlink ref="F137" r:id="rId5" display="https://podminky.urs.cz/item/CS_URS_2025_02/997013509"/>
    <hyperlink ref="F140" r:id="rId6" display="https://podminky.urs.cz/item/CS_URS_2025_02/997013631"/>
    <hyperlink ref="F144" r:id="rId7" display="https://podminky.urs.cz/item/CS_URS_2025_02/997013811"/>
    <hyperlink ref="F150" r:id="rId8" display="https://podminky.urs.cz/item/CS_URS_2025_02/766421821"/>
    <hyperlink ref="F163" r:id="rId9" display="https://podminky.urs.cz/item/CS_URS_2025_02/766421822"/>
    <hyperlink ref="F176" r:id="rId10" display="https://podminky.urs.cz/item/CS_URS_2025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588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1604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ROUND(J90,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ROUND((SUM(BE90:BE242)),  2)</f>
        <v>0</v>
      </c>
      <c r="G35" s="41"/>
      <c r="H35" s="41"/>
      <c r="I35" s="160">
        <v>0.20999999999999999</v>
      </c>
      <c r="J35" s="159">
        <f>ROUND(((SUM(BE90:BE242))*I35),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ROUND((SUM(BF90:BF242)),  2)</f>
        <v>0</v>
      </c>
      <c r="G36" s="41"/>
      <c r="H36" s="41"/>
      <c r="I36" s="160">
        <v>0.12</v>
      </c>
      <c r="J36" s="159">
        <f>ROUND(((SUM(BF90:BF242))*I36),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ROUND((SUM(BG90:BG242)),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ROUND((SUM(BH90:BH242)),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ROUND((SUM(BI90:BI242)),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588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2025-068-02-10 - Nové kce - 1.NP - požární schodiště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1605</v>
      </c>
      <c r="E65" s="185"/>
      <c r="F65" s="185"/>
      <c r="G65" s="185"/>
      <c r="H65" s="185"/>
      <c r="I65" s="185"/>
      <c r="J65" s="186">
        <f>J92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1606</v>
      </c>
      <c r="E66" s="185"/>
      <c r="F66" s="185"/>
      <c r="G66" s="185"/>
      <c r="H66" s="185"/>
      <c r="I66" s="185"/>
      <c r="J66" s="186">
        <f>J185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J225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596</v>
      </c>
      <c r="E68" s="185"/>
      <c r="F68" s="185"/>
      <c r="G68" s="185"/>
      <c r="H68" s="185"/>
      <c r="I68" s="185"/>
      <c r="J68" s="186">
        <f>J226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172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2" t="str">
        <f>E7</f>
        <v>Stavební úpravy únikových cest</v>
      </c>
      <c r="F78" s="35"/>
      <c r="G78" s="35"/>
      <c r="H78" s="35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2" t="s">
        <v>588</v>
      </c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159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2025-068-02-10 - Nové kce - 1.NP - požární schodiště</v>
      </c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Dům dlouhá 1, Aš</v>
      </c>
      <c r="G84" s="43"/>
      <c r="H84" s="43"/>
      <c r="I84" s="35" t="s">
        <v>23</v>
      </c>
      <c r="J84" s="75" t="str">
        <f>IF(J14="","",J14)</f>
        <v>28. 11. 2025</v>
      </c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25</v>
      </c>
      <c r="D86" s="43"/>
      <c r="E86" s="43"/>
      <c r="F86" s="30" t="str">
        <f>E17</f>
        <v>Město Aš,Kamenná 52, 352 01 Aš</v>
      </c>
      <c r="G86" s="43"/>
      <c r="H86" s="43"/>
      <c r="I86" s="35" t="s">
        <v>31</v>
      </c>
      <c r="J86" s="39" t="str">
        <f>E23</f>
        <v>ČOS exim s.r.o. Alešova 26, České Budějovice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8"/>
      <c r="B89" s="189"/>
      <c r="C89" s="190" t="s">
        <v>173</v>
      </c>
      <c r="D89" s="191" t="s">
        <v>57</v>
      </c>
      <c r="E89" s="191" t="s">
        <v>53</v>
      </c>
      <c r="F89" s="191" t="s">
        <v>54</v>
      </c>
      <c r="G89" s="191" t="s">
        <v>174</v>
      </c>
      <c r="H89" s="191" t="s">
        <v>175</v>
      </c>
      <c r="I89" s="191" t="s">
        <v>176</v>
      </c>
      <c r="J89" s="191" t="s">
        <v>165</v>
      </c>
      <c r="K89" s="192" t="s">
        <v>177</v>
      </c>
      <c r="L89" s="193"/>
      <c r="M89" s="95" t="s">
        <v>19</v>
      </c>
      <c r="N89" s="96" t="s">
        <v>42</v>
      </c>
      <c r="O89" s="96" t="s">
        <v>178</v>
      </c>
      <c r="P89" s="96" t="s">
        <v>179</v>
      </c>
      <c r="Q89" s="96" t="s">
        <v>180</v>
      </c>
      <c r="R89" s="96" t="s">
        <v>181</v>
      </c>
      <c r="S89" s="96" t="s">
        <v>182</v>
      </c>
      <c r="T89" s="97" t="s">
        <v>183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1"/>
      <c r="B90" s="42"/>
      <c r="C90" s="102" t="s">
        <v>184</v>
      </c>
      <c r="D90" s="43"/>
      <c r="E90" s="43"/>
      <c r="F90" s="43"/>
      <c r="G90" s="43"/>
      <c r="H90" s="43"/>
      <c r="I90" s="43"/>
      <c r="J90" s="194">
        <f>BK90</f>
        <v>0</v>
      </c>
      <c r="K90" s="43"/>
      <c r="L90" s="47"/>
      <c r="M90" s="98"/>
      <c r="N90" s="195"/>
      <c r="O90" s="99"/>
      <c r="P90" s="196">
        <f>P91+P225</f>
        <v>0</v>
      </c>
      <c r="Q90" s="99"/>
      <c r="R90" s="196">
        <f>R91+R225</f>
        <v>1.3675717583559999</v>
      </c>
      <c r="S90" s="99"/>
      <c r="T90" s="197">
        <f>T91+T225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71</v>
      </c>
      <c r="AU90" s="20" t="s">
        <v>166</v>
      </c>
      <c r="BK90" s="198">
        <f>BK91+BK225</f>
        <v>0</v>
      </c>
    </row>
    <row r="91" s="12" customFormat="1" ht="25.92" customHeight="1">
      <c r="A91" s="12"/>
      <c r="B91" s="199"/>
      <c r="C91" s="200"/>
      <c r="D91" s="201" t="s">
        <v>71</v>
      </c>
      <c r="E91" s="202" t="s">
        <v>185</v>
      </c>
      <c r="F91" s="202" t="s">
        <v>186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P92+P185</f>
        <v>0</v>
      </c>
      <c r="Q91" s="207"/>
      <c r="R91" s="208">
        <f>R92+R185</f>
        <v>1.3675717583559999</v>
      </c>
      <c r="S91" s="207"/>
      <c r="T91" s="209">
        <f>T92+T185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72</v>
      </c>
      <c r="AY91" s="210" t="s">
        <v>187</v>
      </c>
      <c r="BK91" s="212">
        <f>BK92+BK185</f>
        <v>0</v>
      </c>
    </row>
    <row r="92" s="12" customFormat="1" ht="22.8" customHeight="1">
      <c r="A92" s="12"/>
      <c r="B92" s="199"/>
      <c r="C92" s="200"/>
      <c r="D92" s="201" t="s">
        <v>71</v>
      </c>
      <c r="E92" s="213" t="s">
        <v>79</v>
      </c>
      <c r="F92" s="213" t="s">
        <v>1607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SUM(P93:P184)</f>
        <v>0</v>
      </c>
      <c r="Q92" s="207"/>
      <c r="R92" s="208">
        <f>SUM(R93:R184)</f>
        <v>0</v>
      </c>
      <c r="S92" s="207"/>
      <c r="T92" s="209">
        <f>SUM(T93:T184)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79</v>
      </c>
      <c r="AY92" s="210" t="s">
        <v>187</v>
      </c>
      <c r="BK92" s="212">
        <f>SUM(BK93:BK184)</f>
        <v>0</v>
      </c>
    </row>
    <row r="93" s="2" customFormat="1" ht="24.15" customHeight="1">
      <c r="A93" s="41"/>
      <c r="B93" s="42"/>
      <c r="C93" s="215" t="s">
        <v>79</v>
      </c>
      <c r="D93" s="215" t="s">
        <v>190</v>
      </c>
      <c r="E93" s="216" t="s">
        <v>1608</v>
      </c>
      <c r="F93" s="217" t="s">
        <v>1609</v>
      </c>
      <c r="G93" s="218" t="s">
        <v>303</v>
      </c>
      <c r="H93" s="219">
        <v>0.78400000000000003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</v>
      </c>
      <c r="T93" s="225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195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195</v>
      </c>
      <c r="BM93" s="226" t="s">
        <v>1610</v>
      </c>
    </row>
    <row r="94" s="2" customFormat="1">
      <c r="A94" s="41"/>
      <c r="B94" s="42"/>
      <c r="C94" s="43"/>
      <c r="D94" s="228" t="s">
        <v>197</v>
      </c>
      <c r="E94" s="43"/>
      <c r="F94" s="229" t="s">
        <v>1611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1612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307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1613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1614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4" customFormat="1">
      <c r="A99" s="14"/>
      <c r="B99" s="244"/>
      <c r="C99" s="245"/>
      <c r="D99" s="235" t="s">
        <v>199</v>
      </c>
      <c r="E99" s="246" t="s">
        <v>19</v>
      </c>
      <c r="F99" s="247" t="s">
        <v>1615</v>
      </c>
      <c r="G99" s="245"/>
      <c r="H99" s="248">
        <v>0.46600000000000003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199</v>
      </c>
      <c r="AU99" s="254" t="s">
        <v>81</v>
      </c>
      <c r="AV99" s="14" t="s">
        <v>81</v>
      </c>
      <c r="AW99" s="14" t="s">
        <v>33</v>
      </c>
      <c r="AX99" s="14" t="s">
        <v>72</v>
      </c>
      <c r="AY99" s="254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1616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307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1613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1614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1617</v>
      </c>
      <c r="G104" s="245"/>
      <c r="H104" s="248">
        <v>0.318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5" customFormat="1">
      <c r="A105" s="15"/>
      <c r="B105" s="255"/>
      <c r="C105" s="256"/>
      <c r="D105" s="235" t="s">
        <v>199</v>
      </c>
      <c r="E105" s="257" t="s">
        <v>19</v>
      </c>
      <c r="F105" s="258" t="s">
        <v>210</v>
      </c>
      <c r="G105" s="256"/>
      <c r="H105" s="259">
        <v>0.78400000000000003</v>
      </c>
      <c r="I105" s="260"/>
      <c r="J105" s="256"/>
      <c r="K105" s="256"/>
      <c r="L105" s="261"/>
      <c r="M105" s="262"/>
      <c r="N105" s="263"/>
      <c r="O105" s="263"/>
      <c r="P105" s="263"/>
      <c r="Q105" s="263"/>
      <c r="R105" s="263"/>
      <c r="S105" s="263"/>
      <c r="T105" s="264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5" t="s">
        <v>199</v>
      </c>
      <c r="AU105" s="265" t="s">
        <v>81</v>
      </c>
      <c r="AV105" s="15" t="s">
        <v>195</v>
      </c>
      <c r="AW105" s="15" t="s">
        <v>33</v>
      </c>
      <c r="AX105" s="15" t="s">
        <v>79</v>
      </c>
      <c r="AY105" s="265" t="s">
        <v>187</v>
      </c>
    </row>
    <row r="106" s="2" customFormat="1" ht="33" customHeight="1">
      <c r="A106" s="41"/>
      <c r="B106" s="42"/>
      <c r="C106" s="215" t="s">
        <v>81</v>
      </c>
      <c r="D106" s="215" t="s">
        <v>190</v>
      </c>
      <c r="E106" s="216" t="s">
        <v>1618</v>
      </c>
      <c r="F106" s="217" t="s">
        <v>1619</v>
      </c>
      <c r="G106" s="218" t="s">
        <v>303</v>
      </c>
      <c r="H106" s="219">
        <v>0.78400000000000003</v>
      </c>
      <c r="I106" s="220"/>
      <c r="J106" s="221">
        <f>ROUND(I106*H106,2)</f>
        <v>0</v>
      </c>
      <c r="K106" s="217" t="s">
        <v>194</v>
      </c>
      <c r="L106" s="47"/>
      <c r="M106" s="222" t="s">
        <v>19</v>
      </c>
      <c r="N106" s="223" t="s">
        <v>43</v>
      </c>
      <c r="O106" s="87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6" t="s">
        <v>195</v>
      </c>
      <c r="AT106" s="226" t="s">
        <v>190</v>
      </c>
      <c r="AU106" s="226" t="s">
        <v>81</v>
      </c>
      <c r="AY106" s="20" t="s">
        <v>187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20" t="s">
        <v>79</v>
      </c>
      <c r="BK106" s="227">
        <f>ROUND(I106*H106,2)</f>
        <v>0</v>
      </c>
      <c r="BL106" s="20" t="s">
        <v>195</v>
      </c>
      <c r="BM106" s="226" t="s">
        <v>1620</v>
      </c>
    </row>
    <row r="107" s="2" customFormat="1">
      <c r="A107" s="41"/>
      <c r="B107" s="42"/>
      <c r="C107" s="43"/>
      <c r="D107" s="228" t="s">
        <v>197</v>
      </c>
      <c r="E107" s="43"/>
      <c r="F107" s="229" t="s">
        <v>1621</v>
      </c>
      <c r="G107" s="43"/>
      <c r="H107" s="43"/>
      <c r="I107" s="230"/>
      <c r="J107" s="43"/>
      <c r="K107" s="43"/>
      <c r="L107" s="47"/>
      <c r="M107" s="231"/>
      <c r="N107" s="232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197</v>
      </c>
      <c r="AU107" s="20" t="s">
        <v>81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1612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307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1613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1614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1615</v>
      </c>
      <c r="G112" s="245"/>
      <c r="H112" s="248">
        <v>0.46600000000000003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1616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307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1613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1614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1617</v>
      </c>
      <c r="G117" s="245"/>
      <c r="H117" s="248">
        <v>0.318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5" customFormat="1">
      <c r="A118" s="15"/>
      <c r="B118" s="255"/>
      <c r="C118" s="256"/>
      <c r="D118" s="235" t="s">
        <v>199</v>
      </c>
      <c r="E118" s="257" t="s">
        <v>19</v>
      </c>
      <c r="F118" s="258" t="s">
        <v>210</v>
      </c>
      <c r="G118" s="256"/>
      <c r="H118" s="259">
        <v>0.78400000000000003</v>
      </c>
      <c r="I118" s="260"/>
      <c r="J118" s="256"/>
      <c r="K118" s="256"/>
      <c r="L118" s="261"/>
      <c r="M118" s="262"/>
      <c r="N118" s="263"/>
      <c r="O118" s="263"/>
      <c r="P118" s="263"/>
      <c r="Q118" s="263"/>
      <c r="R118" s="263"/>
      <c r="S118" s="263"/>
      <c r="T118" s="264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5" t="s">
        <v>199</v>
      </c>
      <c r="AU118" s="265" t="s">
        <v>81</v>
      </c>
      <c r="AV118" s="15" t="s">
        <v>195</v>
      </c>
      <c r="AW118" s="15" t="s">
        <v>33</v>
      </c>
      <c r="AX118" s="15" t="s">
        <v>79</v>
      </c>
      <c r="AY118" s="265" t="s">
        <v>187</v>
      </c>
    </row>
    <row r="119" s="2" customFormat="1" ht="37.8" customHeight="1">
      <c r="A119" s="41"/>
      <c r="B119" s="42"/>
      <c r="C119" s="215" t="s">
        <v>230</v>
      </c>
      <c r="D119" s="215" t="s">
        <v>190</v>
      </c>
      <c r="E119" s="216" t="s">
        <v>1622</v>
      </c>
      <c r="F119" s="217" t="s">
        <v>1623</v>
      </c>
      <c r="G119" s="218" t="s">
        <v>303</v>
      </c>
      <c r="H119" s="219">
        <v>0.78400000000000003</v>
      </c>
      <c r="I119" s="220"/>
      <c r="J119" s="221">
        <f>ROUND(I119*H119,2)</f>
        <v>0</v>
      </c>
      <c r="K119" s="217" t="s">
        <v>194</v>
      </c>
      <c r="L119" s="47"/>
      <c r="M119" s="222" t="s">
        <v>19</v>
      </c>
      <c r="N119" s="223" t="s">
        <v>43</v>
      </c>
      <c r="O119" s="87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6" t="s">
        <v>195</v>
      </c>
      <c r="AT119" s="226" t="s">
        <v>190</v>
      </c>
      <c r="AU119" s="226" t="s">
        <v>81</v>
      </c>
      <c r="AY119" s="20" t="s">
        <v>187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20" t="s">
        <v>79</v>
      </c>
      <c r="BK119" s="227">
        <f>ROUND(I119*H119,2)</f>
        <v>0</v>
      </c>
      <c r="BL119" s="20" t="s">
        <v>195</v>
      </c>
      <c r="BM119" s="226" t="s">
        <v>1624</v>
      </c>
    </row>
    <row r="120" s="2" customFormat="1">
      <c r="A120" s="41"/>
      <c r="B120" s="42"/>
      <c r="C120" s="43"/>
      <c r="D120" s="228" t="s">
        <v>197</v>
      </c>
      <c r="E120" s="43"/>
      <c r="F120" s="229" t="s">
        <v>1625</v>
      </c>
      <c r="G120" s="43"/>
      <c r="H120" s="43"/>
      <c r="I120" s="230"/>
      <c r="J120" s="43"/>
      <c r="K120" s="43"/>
      <c r="L120" s="47"/>
      <c r="M120" s="231"/>
      <c r="N120" s="232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197</v>
      </c>
      <c r="AU120" s="20" t="s">
        <v>81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1612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307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1613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1614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1615</v>
      </c>
      <c r="G125" s="245"/>
      <c r="H125" s="248">
        <v>0.46600000000000003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1616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307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1613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1614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1617</v>
      </c>
      <c r="G130" s="245"/>
      <c r="H130" s="248">
        <v>0.318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72</v>
      </c>
      <c r="AY130" s="254" t="s">
        <v>187</v>
      </c>
    </row>
    <row r="131" s="15" customFormat="1">
      <c r="A131" s="15"/>
      <c r="B131" s="255"/>
      <c r="C131" s="256"/>
      <c r="D131" s="235" t="s">
        <v>199</v>
      </c>
      <c r="E131" s="257" t="s">
        <v>19</v>
      </c>
      <c r="F131" s="258" t="s">
        <v>210</v>
      </c>
      <c r="G131" s="256"/>
      <c r="H131" s="259">
        <v>0.78400000000000003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199</v>
      </c>
      <c r="AU131" s="265" t="s">
        <v>81</v>
      </c>
      <c r="AV131" s="15" t="s">
        <v>195</v>
      </c>
      <c r="AW131" s="15" t="s">
        <v>33</v>
      </c>
      <c r="AX131" s="15" t="s">
        <v>79</v>
      </c>
      <c r="AY131" s="265" t="s">
        <v>187</v>
      </c>
    </row>
    <row r="132" s="2" customFormat="1" ht="37.8" customHeight="1">
      <c r="A132" s="41"/>
      <c r="B132" s="42"/>
      <c r="C132" s="215" t="s">
        <v>195</v>
      </c>
      <c r="D132" s="215" t="s">
        <v>190</v>
      </c>
      <c r="E132" s="216" t="s">
        <v>1626</v>
      </c>
      <c r="F132" s="217" t="s">
        <v>1627</v>
      </c>
      <c r="G132" s="218" t="s">
        <v>303</v>
      </c>
      <c r="H132" s="219">
        <v>5.4880000000000004</v>
      </c>
      <c r="I132" s="220"/>
      <c r="J132" s="221">
        <f>ROUND(I132*H132,2)</f>
        <v>0</v>
      </c>
      <c r="K132" s="217" t="s">
        <v>194</v>
      </c>
      <c r="L132" s="47"/>
      <c r="M132" s="222" t="s">
        <v>19</v>
      </c>
      <c r="N132" s="223" t="s">
        <v>43</v>
      </c>
      <c r="O132" s="87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6" t="s">
        <v>195</v>
      </c>
      <c r="AT132" s="226" t="s">
        <v>190</v>
      </c>
      <c r="AU132" s="226" t="s">
        <v>81</v>
      </c>
      <c r="AY132" s="20" t="s">
        <v>187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20" t="s">
        <v>79</v>
      </c>
      <c r="BK132" s="227">
        <f>ROUND(I132*H132,2)</f>
        <v>0</v>
      </c>
      <c r="BL132" s="20" t="s">
        <v>195</v>
      </c>
      <c r="BM132" s="226" t="s">
        <v>1628</v>
      </c>
    </row>
    <row r="133" s="2" customFormat="1">
      <c r="A133" s="41"/>
      <c r="B133" s="42"/>
      <c r="C133" s="43"/>
      <c r="D133" s="228" t="s">
        <v>197</v>
      </c>
      <c r="E133" s="43"/>
      <c r="F133" s="229" t="s">
        <v>1629</v>
      </c>
      <c r="G133" s="43"/>
      <c r="H133" s="43"/>
      <c r="I133" s="230"/>
      <c r="J133" s="43"/>
      <c r="K133" s="43"/>
      <c r="L133" s="47"/>
      <c r="M133" s="231"/>
      <c r="N133" s="232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197</v>
      </c>
      <c r="AU133" s="20" t="s">
        <v>81</v>
      </c>
    </row>
    <row r="134" s="13" customFormat="1">
      <c r="A134" s="13"/>
      <c r="B134" s="233"/>
      <c r="C134" s="234"/>
      <c r="D134" s="235" t="s">
        <v>199</v>
      </c>
      <c r="E134" s="236" t="s">
        <v>19</v>
      </c>
      <c r="F134" s="237" t="s">
        <v>1612</v>
      </c>
      <c r="G134" s="234"/>
      <c r="H134" s="236" t="s">
        <v>19</v>
      </c>
      <c r="I134" s="238"/>
      <c r="J134" s="234"/>
      <c r="K134" s="234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199</v>
      </c>
      <c r="AU134" s="243" t="s">
        <v>81</v>
      </c>
      <c r="AV134" s="13" t="s">
        <v>79</v>
      </c>
      <c r="AW134" s="13" t="s">
        <v>33</v>
      </c>
      <c r="AX134" s="13" t="s">
        <v>72</v>
      </c>
      <c r="AY134" s="243" t="s">
        <v>187</v>
      </c>
    </row>
    <row r="135" s="13" customFormat="1">
      <c r="A135" s="13"/>
      <c r="B135" s="233"/>
      <c r="C135" s="234"/>
      <c r="D135" s="235" t="s">
        <v>199</v>
      </c>
      <c r="E135" s="236" t="s">
        <v>19</v>
      </c>
      <c r="F135" s="237" t="s">
        <v>307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199</v>
      </c>
      <c r="AU135" s="243" t="s">
        <v>81</v>
      </c>
      <c r="AV135" s="13" t="s">
        <v>79</v>
      </c>
      <c r="AW135" s="13" t="s">
        <v>33</v>
      </c>
      <c r="AX135" s="13" t="s">
        <v>72</v>
      </c>
      <c r="AY135" s="243" t="s">
        <v>187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1613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1614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4" customFormat="1">
      <c r="A138" s="14"/>
      <c r="B138" s="244"/>
      <c r="C138" s="245"/>
      <c r="D138" s="235" t="s">
        <v>199</v>
      </c>
      <c r="E138" s="246" t="s">
        <v>19</v>
      </c>
      <c r="F138" s="247" t="s">
        <v>1615</v>
      </c>
      <c r="G138" s="245"/>
      <c r="H138" s="248">
        <v>0.46600000000000003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199</v>
      </c>
      <c r="AU138" s="254" t="s">
        <v>81</v>
      </c>
      <c r="AV138" s="14" t="s">
        <v>81</v>
      </c>
      <c r="AW138" s="14" t="s">
        <v>33</v>
      </c>
      <c r="AX138" s="14" t="s">
        <v>72</v>
      </c>
      <c r="AY138" s="254" t="s">
        <v>187</v>
      </c>
    </row>
    <row r="139" s="13" customFormat="1">
      <c r="A139" s="13"/>
      <c r="B139" s="233"/>
      <c r="C139" s="234"/>
      <c r="D139" s="235" t="s">
        <v>199</v>
      </c>
      <c r="E139" s="236" t="s">
        <v>19</v>
      </c>
      <c r="F139" s="237" t="s">
        <v>1616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199</v>
      </c>
      <c r="AU139" s="243" t="s">
        <v>81</v>
      </c>
      <c r="AV139" s="13" t="s">
        <v>79</v>
      </c>
      <c r="AW139" s="13" t="s">
        <v>33</v>
      </c>
      <c r="AX139" s="13" t="s">
        <v>72</v>
      </c>
      <c r="AY139" s="243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307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1613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3" customFormat="1">
      <c r="A142" s="13"/>
      <c r="B142" s="233"/>
      <c r="C142" s="234"/>
      <c r="D142" s="235" t="s">
        <v>199</v>
      </c>
      <c r="E142" s="236" t="s">
        <v>19</v>
      </c>
      <c r="F142" s="237" t="s">
        <v>1614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199</v>
      </c>
      <c r="AU142" s="243" t="s">
        <v>81</v>
      </c>
      <c r="AV142" s="13" t="s">
        <v>79</v>
      </c>
      <c r="AW142" s="13" t="s">
        <v>33</v>
      </c>
      <c r="AX142" s="13" t="s">
        <v>72</v>
      </c>
      <c r="AY142" s="243" t="s">
        <v>187</v>
      </c>
    </row>
    <row r="143" s="14" customFormat="1">
      <c r="A143" s="14"/>
      <c r="B143" s="244"/>
      <c r="C143" s="245"/>
      <c r="D143" s="235" t="s">
        <v>199</v>
      </c>
      <c r="E143" s="246" t="s">
        <v>19</v>
      </c>
      <c r="F143" s="247" t="s">
        <v>1617</v>
      </c>
      <c r="G143" s="245"/>
      <c r="H143" s="248">
        <v>0.318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199</v>
      </c>
      <c r="AU143" s="254" t="s">
        <v>81</v>
      </c>
      <c r="AV143" s="14" t="s">
        <v>81</v>
      </c>
      <c r="AW143" s="14" t="s">
        <v>33</v>
      </c>
      <c r="AX143" s="14" t="s">
        <v>72</v>
      </c>
      <c r="AY143" s="254" t="s">
        <v>187</v>
      </c>
    </row>
    <row r="144" s="15" customFormat="1">
      <c r="A144" s="15"/>
      <c r="B144" s="255"/>
      <c r="C144" s="256"/>
      <c r="D144" s="235" t="s">
        <v>199</v>
      </c>
      <c r="E144" s="257" t="s">
        <v>19</v>
      </c>
      <c r="F144" s="258" t="s">
        <v>210</v>
      </c>
      <c r="G144" s="256"/>
      <c r="H144" s="259">
        <v>0.78400000000000003</v>
      </c>
      <c r="I144" s="260"/>
      <c r="J144" s="256"/>
      <c r="K144" s="256"/>
      <c r="L144" s="261"/>
      <c r="M144" s="262"/>
      <c r="N144" s="263"/>
      <c r="O144" s="263"/>
      <c r="P144" s="263"/>
      <c r="Q144" s="263"/>
      <c r="R144" s="263"/>
      <c r="S144" s="263"/>
      <c r="T144" s="26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5" t="s">
        <v>199</v>
      </c>
      <c r="AU144" s="265" t="s">
        <v>81</v>
      </c>
      <c r="AV144" s="15" t="s">
        <v>195</v>
      </c>
      <c r="AW144" s="15" t="s">
        <v>33</v>
      </c>
      <c r="AX144" s="15" t="s">
        <v>79</v>
      </c>
      <c r="AY144" s="265" t="s">
        <v>187</v>
      </c>
    </row>
    <row r="145" s="14" customFormat="1">
      <c r="A145" s="14"/>
      <c r="B145" s="244"/>
      <c r="C145" s="245"/>
      <c r="D145" s="235" t="s">
        <v>199</v>
      </c>
      <c r="E145" s="245"/>
      <c r="F145" s="247" t="s">
        <v>1630</v>
      </c>
      <c r="G145" s="245"/>
      <c r="H145" s="248">
        <v>5.4880000000000004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199</v>
      </c>
      <c r="AU145" s="254" t="s">
        <v>81</v>
      </c>
      <c r="AV145" s="14" t="s">
        <v>81</v>
      </c>
      <c r="AW145" s="14" t="s">
        <v>4</v>
      </c>
      <c r="AX145" s="14" t="s">
        <v>79</v>
      </c>
      <c r="AY145" s="254" t="s">
        <v>187</v>
      </c>
    </row>
    <row r="146" s="2" customFormat="1" ht="24.15" customHeight="1">
      <c r="A146" s="41"/>
      <c r="B146" s="42"/>
      <c r="C146" s="215" t="s">
        <v>240</v>
      </c>
      <c r="D146" s="215" t="s">
        <v>190</v>
      </c>
      <c r="E146" s="216" t="s">
        <v>1631</v>
      </c>
      <c r="F146" s="217" t="s">
        <v>1632</v>
      </c>
      <c r="G146" s="218" t="s">
        <v>303</v>
      </c>
      <c r="H146" s="219">
        <v>0.78400000000000003</v>
      </c>
      <c r="I146" s="220"/>
      <c r="J146" s="221">
        <f>ROUND(I146*H146,2)</f>
        <v>0</v>
      </c>
      <c r="K146" s="217" t="s">
        <v>194</v>
      </c>
      <c r="L146" s="47"/>
      <c r="M146" s="222" t="s">
        <v>19</v>
      </c>
      <c r="N146" s="223" t="s">
        <v>43</v>
      </c>
      <c r="O146" s="87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6" t="s">
        <v>195</v>
      </c>
      <c r="AT146" s="226" t="s">
        <v>190</v>
      </c>
      <c r="AU146" s="226" t="s">
        <v>81</v>
      </c>
      <c r="AY146" s="20" t="s">
        <v>187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20" t="s">
        <v>79</v>
      </c>
      <c r="BK146" s="227">
        <f>ROUND(I146*H146,2)</f>
        <v>0</v>
      </c>
      <c r="BL146" s="20" t="s">
        <v>195</v>
      </c>
      <c r="BM146" s="226" t="s">
        <v>1633</v>
      </c>
    </row>
    <row r="147" s="2" customFormat="1">
      <c r="A147" s="41"/>
      <c r="B147" s="42"/>
      <c r="C147" s="43"/>
      <c r="D147" s="228" t="s">
        <v>197</v>
      </c>
      <c r="E147" s="43"/>
      <c r="F147" s="229" t="s">
        <v>1634</v>
      </c>
      <c r="G147" s="43"/>
      <c r="H147" s="43"/>
      <c r="I147" s="230"/>
      <c r="J147" s="43"/>
      <c r="K147" s="43"/>
      <c r="L147" s="47"/>
      <c r="M147" s="231"/>
      <c r="N147" s="232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197</v>
      </c>
      <c r="AU147" s="20" t="s">
        <v>81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1612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3" customFormat="1">
      <c r="A149" s="13"/>
      <c r="B149" s="233"/>
      <c r="C149" s="234"/>
      <c r="D149" s="235" t="s">
        <v>199</v>
      </c>
      <c r="E149" s="236" t="s">
        <v>19</v>
      </c>
      <c r="F149" s="237" t="s">
        <v>307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199</v>
      </c>
      <c r="AU149" s="243" t="s">
        <v>81</v>
      </c>
      <c r="AV149" s="13" t="s">
        <v>79</v>
      </c>
      <c r="AW149" s="13" t="s">
        <v>33</v>
      </c>
      <c r="AX149" s="13" t="s">
        <v>72</v>
      </c>
      <c r="AY149" s="243" t="s">
        <v>187</v>
      </c>
    </row>
    <row r="150" s="13" customFormat="1">
      <c r="A150" s="13"/>
      <c r="B150" s="233"/>
      <c r="C150" s="234"/>
      <c r="D150" s="235" t="s">
        <v>199</v>
      </c>
      <c r="E150" s="236" t="s">
        <v>19</v>
      </c>
      <c r="F150" s="237" t="s">
        <v>1613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199</v>
      </c>
      <c r="AU150" s="243" t="s">
        <v>81</v>
      </c>
      <c r="AV150" s="13" t="s">
        <v>79</v>
      </c>
      <c r="AW150" s="13" t="s">
        <v>33</v>
      </c>
      <c r="AX150" s="13" t="s">
        <v>72</v>
      </c>
      <c r="AY150" s="243" t="s">
        <v>187</v>
      </c>
    </row>
    <row r="151" s="13" customFormat="1">
      <c r="A151" s="13"/>
      <c r="B151" s="233"/>
      <c r="C151" s="234"/>
      <c r="D151" s="235" t="s">
        <v>199</v>
      </c>
      <c r="E151" s="236" t="s">
        <v>19</v>
      </c>
      <c r="F151" s="237" t="s">
        <v>1614</v>
      </c>
      <c r="G151" s="234"/>
      <c r="H151" s="236" t="s">
        <v>19</v>
      </c>
      <c r="I151" s="238"/>
      <c r="J151" s="234"/>
      <c r="K151" s="234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199</v>
      </c>
      <c r="AU151" s="243" t="s">
        <v>81</v>
      </c>
      <c r="AV151" s="13" t="s">
        <v>79</v>
      </c>
      <c r="AW151" s="13" t="s">
        <v>33</v>
      </c>
      <c r="AX151" s="13" t="s">
        <v>72</v>
      </c>
      <c r="AY151" s="243" t="s">
        <v>187</v>
      </c>
    </row>
    <row r="152" s="14" customFormat="1">
      <c r="A152" s="14"/>
      <c r="B152" s="244"/>
      <c r="C152" s="245"/>
      <c r="D152" s="235" t="s">
        <v>199</v>
      </c>
      <c r="E152" s="246" t="s">
        <v>19</v>
      </c>
      <c r="F152" s="247" t="s">
        <v>1615</v>
      </c>
      <c r="G152" s="245"/>
      <c r="H152" s="248">
        <v>0.46600000000000003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199</v>
      </c>
      <c r="AU152" s="254" t="s">
        <v>81</v>
      </c>
      <c r="AV152" s="14" t="s">
        <v>81</v>
      </c>
      <c r="AW152" s="14" t="s">
        <v>33</v>
      </c>
      <c r="AX152" s="14" t="s">
        <v>72</v>
      </c>
      <c r="AY152" s="254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1616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307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1613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1614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4" customFormat="1">
      <c r="A157" s="14"/>
      <c r="B157" s="244"/>
      <c r="C157" s="245"/>
      <c r="D157" s="235" t="s">
        <v>199</v>
      </c>
      <c r="E157" s="246" t="s">
        <v>19</v>
      </c>
      <c r="F157" s="247" t="s">
        <v>1617</v>
      </c>
      <c r="G157" s="245"/>
      <c r="H157" s="248">
        <v>0.318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199</v>
      </c>
      <c r="AU157" s="254" t="s">
        <v>81</v>
      </c>
      <c r="AV157" s="14" t="s">
        <v>81</v>
      </c>
      <c r="AW157" s="14" t="s">
        <v>33</v>
      </c>
      <c r="AX157" s="14" t="s">
        <v>72</v>
      </c>
      <c r="AY157" s="254" t="s">
        <v>187</v>
      </c>
    </row>
    <row r="158" s="15" customFormat="1">
      <c r="A158" s="15"/>
      <c r="B158" s="255"/>
      <c r="C158" s="256"/>
      <c r="D158" s="235" t="s">
        <v>199</v>
      </c>
      <c r="E158" s="257" t="s">
        <v>19</v>
      </c>
      <c r="F158" s="258" t="s">
        <v>210</v>
      </c>
      <c r="G158" s="256"/>
      <c r="H158" s="259">
        <v>0.78400000000000003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5" t="s">
        <v>199</v>
      </c>
      <c r="AU158" s="265" t="s">
        <v>81</v>
      </c>
      <c r="AV158" s="15" t="s">
        <v>195</v>
      </c>
      <c r="AW158" s="15" t="s">
        <v>33</v>
      </c>
      <c r="AX158" s="15" t="s">
        <v>79</v>
      </c>
      <c r="AY158" s="265" t="s">
        <v>187</v>
      </c>
    </row>
    <row r="159" s="2" customFormat="1" ht="24.15" customHeight="1">
      <c r="A159" s="41"/>
      <c r="B159" s="42"/>
      <c r="C159" s="215" t="s">
        <v>246</v>
      </c>
      <c r="D159" s="215" t="s">
        <v>190</v>
      </c>
      <c r="E159" s="216" t="s">
        <v>1635</v>
      </c>
      <c r="F159" s="217" t="s">
        <v>1636</v>
      </c>
      <c r="G159" s="218" t="s">
        <v>233</v>
      </c>
      <c r="H159" s="219">
        <v>1.2549999999999999</v>
      </c>
      <c r="I159" s="220"/>
      <c r="J159" s="221">
        <f>ROUND(I159*H159,2)</f>
        <v>0</v>
      </c>
      <c r="K159" s="217" t="s">
        <v>194</v>
      </c>
      <c r="L159" s="47"/>
      <c r="M159" s="222" t="s">
        <v>19</v>
      </c>
      <c r="N159" s="223" t="s">
        <v>43</v>
      </c>
      <c r="O159" s="87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6" t="s">
        <v>195</v>
      </c>
      <c r="AT159" s="226" t="s">
        <v>190</v>
      </c>
      <c r="AU159" s="226" t="s">
        <v>81</v>
      </c>
      <c r="AY159" s="20" t="s">
        <v>187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20" t="s">
        <v>79</v>
      </c>
      <c r="BK159" s="227">
        <f>ROUND(I159*H159,2)</f>
        <v>0</v>
      </c>
      <c r="BL159" s="20" t="s">
        <v>195</v>
      </c>
      <c r="BM159" s="226" t="s">
        <v>1637</v>
      </c>
    </row>
    <row r="160" s="2" customFormat="1">
      <c r="A160" s="41"/>
      <c r="B160" s="42"/>
      <c r="C160" s="43"/>
      <c r="D160" s="228" t="s">
        <v>197</v>
      </c>
      <c r="E160" s="43"/>
      <c r="F160" s="229" t="s">
        <v>1638</v>
      </c>
      <c r="G160" s="43"/>
      <c r="H160" s="43"/>
      <c r="I160" s="230"/>
      <c r="J160" s="43"/>
      <c r="K160" s="43"/>
      <c r="L160" s="47"/>
      <c r="M160" s="231"/>
      <c r="N160" s="232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197</v>
      </c>
      <c r="AU160" s="20" t="s">
        <v>81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1612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307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1613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1614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4" customFormat="1">
      <c r="A165" s="14"/>
      <c r="B165" s="244"/>
      <c r="C165" s="245"/>
      <c r="D165" s="235" t="s">
        <v>199</v>
      </c>
      <c r="E165" s="246" t="s">
        <v>19</v>
      </c>
      <c r="F165" s="247" t="s">
        <v>1639</v>
      </c>
      <c r="G165" s="245"/>
      <c r="H165" s="248">
        <v>0.746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199</v>
      </c>
      <c r="AU165" s="254" t="s">
        <v>81</v>
      </c>
      <c r="AV165" s="14" t="s">
        <v>81</v>
      </c>
      <c r="AW165" s="14" t="s">
        <v>33</v>
      </c>
      <c r="AX165" s="14" t="s">
        <v>72</v>
      </c>
      <c r="AY165" s="254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1616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307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3" customFormat="1">
      <c r="A168" s="13"/>
      <c r="B168" s="233"/>
      <c r="C168" s="234"/>
      <c r="D168" s="235" t="s">
        <v>199</v>
      </c>
      <c r="E168" s="236" t="s">
        <v>19</v>
      </c>
      <c r="F168" s="237" t="s">
        <v>1613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199</v>
      </c>
      <c r="AU168" s="243" t="s">
        <v>81</v>
      </c>
      <c r="AV168" s="13" t="s">
        <v>79</v>
      </c>
      <c r="AW168" s="13" t="s">
        <v>33</v>
      </c>
      <c r="AX168" s="13" t="s">
        <v>72</v>
      </c>
      <c r="AY168" s="243" t="s">
        <v>187</v>
      </c>
    </row>
    <row r="169" s="13" customFormat="1">
      <c r="A169" s="13"/>
      <c r="B169" s="233"/>
      <c r="C169" s="234"/>
      <c r="D169" s="235" t="s">
        <v>199</v>
      </c>
      <c r="E169" s="236" t="s">
        <v>19</v>
      </c>
      <c r="F169" s="237" t="s">
        <v>1614</v>
      </c>
      <c r="G169" s="234"/>
      <c r="H169" s="236" t="s">
        <v>19</v>
      </c>
      <c r="I169" s="238"/>
      <c r="J169" s="234"/>
      <c r="K169" s="234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199</v>
      </c>
      <c r="AU169" s="243" t="s">
        <v>81</v>
      </c>
      <c r="AV169" s="13" t="s">
        <v>79</v>
      </c>
      <c r="AW169" s="13" t="s">
        <v>33</v>
      </c>
      <c r="AX169" s="13" t="s">
        <v>72</v>
      </c>
      <c r="AY169" s="243" t="s">
        <v>187</v>
      </c>
    </row>
    <row r="170" s="14" customFormat="1">
      <c r="A170" s="14"/>
      <c r="B170" s="244"/>
      <c r="C170" s="245"/>
      <c r="D170" s="235" t="s">
        <v>199</v>
      </c>
      <c r="E170" s="246" t="s">
        <v>19</v>
      </c>
      <c r="F170" s="247" t="s">
        <v>1640</v>
      </c>
      <c r="G170" s="245"/>
      <c r="H170" s="248">
        <v>0.50900000000000001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199</v>
      </c>
      <c r="AU170" s="254" t="s">
        <v>81</v>
      </c>
      <c r="AV170" s="14" t="s">
        <v>81</v>
      </c>
      <c r="AW170" s="14" t="s">
        <v>33</v>
      </c>
      <c r="AX170" s="14" t="s">
        <v>72</v>
      </c>
      <c r="AY170" s="254" t="s">
        <v>187</v>
      </c>
    </row>
    <row r="171" s="15" customFormat="1">
      <c r="A171" s="15"/>
      <c r="B171" s="255"/>
      <c r="C171" s="256"/>
      <c r="D171" s="235" t="s">
        <v>199</v>
      </c>
      <c r="E171" s="257" t="s">
        <v>19</v>
      </c>
      <c r="F171" s="258" t="s">
        <v>210</v>
      </c>
      <c r="G171" s="256"/>
      <c r="H171" s="259">
        <v>1.2549999999999999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5" t="s">
        <v>199</v>
      </c>
      <c r="AU171" s="265" t="s">
        <v>81</v>
      </c>
      <c r="AV171" s="15" t="s">
        <v>195</v>
      </c>
      <c r="AW171" s="15" t="s">
        <v>33</v>
      </c>
      <c r="AX171" s="15" t="s">
        <v>79</v>
      </c>
      <c r="AY171" s="265" t="s">
        <v>187</v>
      </c>
    </row>
    <row r="172" s="2" customFormat="1" ht="24.15" customHeight="1">
      <c r="A172" s="41"/>
      <c r="B172" s="42"/>
      <c r="C172" s="215" t="s">
        <v>252</v>
      </c>
      <c r="D172" s="215" t="s">
        <v>190</v>
      </c>
      <c r="E172" s="216" t="s">
        <v>1641</v>
      </c>
      <c r="F172" s="217" t="s">
        <v>1642</v>
      </c>
      <c r="G172" s="218" t="s">
        <v>303</v>
      </c>
      <c r="H172" s="219">
        <v>0.78400000000000003</v>
      </c>
      <c r="I172" s="220"/>
      <c r="J172" s="221">
        <f>ROUND(I172*H172,2)</f>
        <v>0</v>
      </c>
      <c r="K172" s="217" t="s">
        <v>194</v>
      </c>
      <c r="L172" s="47"/>
      <c r="M172" s="222" t="s">
        <v>19</v>
      </c>
      <c r="N172" s="223" t="s">
        <v>43</v>
      </c>
      <c r="O172" s="87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6" t="s">
        <v>195</v>
      </c>
      <c r="AT172" s="226" t="s">
        <v>190</v>
      </c>
      <c r="AU172" s="226" t="s">
        <v>81</v>
      </c>
      <c r="AY172" s="20" t="s">
        <v>187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20" t="s">
        <v>79</v>
      </c>
      <c r="BK172" s="227">
        <f>ROUND(I172*H172,2)</f>
        <v>0</v>
      </c>
      <c r="BL172" s="20" t="s">
        <v>195</v>
      </c>
      <c r="BM172" s="226" t="s">
        <v>1643</v>
      </c>
    </row>
    <row r="173" s="2" customFormat="1">
      <c r="A173" s="41"/>
      <c r="B173" s="42"/>
      <c r="C173" s="43"/>
      <c r="D173" s="228" t="s">
        <v>197</v>
      </c>
      <c r="E173" s="43"/>
      <c r="F173" s="229" t="s">
        <v>1644</v>
      </c>
      <c r="G173" s="43"/>
      <c r="H173" s="43"/>
      <c r="I173" s="230"/>
      <c r="J173" s="43"/>
      <c r="K173" s="43"/>
      <c r="L173" s="47"/>
      <c r="M173" s="231"/>
      <c r="N173" s="232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197</v>
      </c>
      <c r="AU173" s="20" t="s">
        <v>81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1612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3" customFormat="1">
      <c r="A175" s="13"/>
      <c r="B175" s="233"/>
      <c r="C175" s="234"/>
      <c r="D175" s="235" t="s">
        <v>199</v>
      </c>
      <c r="E175" s="236" t="s">
        <v>19</v>
      </c>
      <c r="F175" s="237" t="s">
        <v>307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199</v>
      </c>
      <c r="AU175" s="243" t="s">
        <v>81</v>
      </c>
      <c r="AV175" s="13" t="s">
        <v>79</v>
      </c>
      <c r="AW175" s="13" t="s">
        <v>33</v>
      </c>
      <c r="AX175" s="13" t="s">
        <v>72</v>
      </c>
      <c r="AY175" s="243" t="s">
        <v>187</v>
      </c>
    </row>
    <row r="176" s="13" customFormat="1">
      <c r="A176" s="13"/>
      <c r="B176" s="233"/>
      <c r="C176" s="234"/>
      <c r="D176" s="235" t="s">
        <v>199</v>
      </c>
      <c r="E176" s="236" t="s">
        <v>19</v>
      </c>
      <c r="F176" s="237" t="s">
        <v>1613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199</v>
      </c>
      <c r="AU176" s="243" t="s">
        <v>81</v>
      </c>
      <c r="AV176" s="13" t="s">
        <v>79</v>
      </c>
      <c r="AW176" s="13" t="s">
        <v>33</v>
      </c>
      <c r="AX176" s="13" t="s">
        <v>72</v>
      </c>
      <c r="AY176" s="243" t="s">
        <v>187</v>
      </c>
    </row>
    <row r="177" s="13" customFormat="1">
      <c r="A177" s="13"/>
      <c r="B177" s="233"/>
      <c r="C177" s="234"/>
      <c r="D177" s="235" t="s">
        <v>199</v>
      </c>
      <c r="E177" s="236" t="s">
        <v>19</v>
      </c>
      <c r="F177" s="237" t="s">
        <v>1614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199</v>
      </c>
      <c r="AU177" s="243" t="s">
        <v>81</v>
      </c>
      <c r="AV177" s="13" t="s">
        <v>79</v>
      </c>
      <c r="AW177" s="13" t="s">
        <v>33</v>
      </c>
      <c r="AX177" s="13" t="s">
        <v>72</v>
      </c>
      <c r="AY177" s="243" t="s">
        <v>187</v>
      </c>
    </row>
    <row r="178" s="14" customFormat="1">
      <c r="A178" s="14"/>
      <c r="B178" s="244"/>
      <c r="C178" s="245"/>
      <c r="D178" s="235" t="s">
        <v>199</v>
      </c>
      <c r="E178" s="246" t="s">
        <v>19</v>
      </c>
      <c r="F178" s="247" t="s">
        <v>1615</v>
      </c>
      <c r="G178" s="245"/>
      <c r="H178" s="248">
        <v>0.46600000000000003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199</v>
      </c>
      <c r="AU178" s="254" t="s">
        <v>81</v>
      </c>
      <c r="AV178" s="14" t="s">
        <v>81</v>
      </c>
      <c r="AW178" s="14" t="s">
        <v>33</v>
      </c>
      <c r="AX178" s="14" t="s">
        <v>72</v>
      </c>
      <c r="AY178" s="254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1616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307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1613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3" customFormat="1">
      <c r="A182" s="13"/>
      <c r="B182" s="233"/>
      <c r="C182" s="234"/>
      <c r="D182" s="235" t="s">
        <v>199</v>
      </c>
      <c r="E182" s="236" t="s">
        <v>19</v>
      </c>
      <c r="F182" s="237" t="s">
        <v>1614</v>
      </c>
      <c r="G182" s="234"/>
      <c r="H182" s="236" t="s">
        <v>19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199</v>
      </c>
      <c r="AU182" s="243" t="s">
        <v>81</v>
      </c>
      <c r="AV182" s="13" t="s">
        <v>79</v>
      </c>
      <c r="AW182" s="13" t="s">
        <v>33</v>
      </c>
      <c r="AX182" s="13" t="s">
        <v>72</v>
      </c>
      <c r="AY182" s="243" t="s">
        <v>187</v>
      </c>
    </row>
    <row r="183" s="14" customFormat="1">
      <c r="A183" s="14"/>
      <c r="B183" s="244"/>
      <c r="C183" s="245"/>
      <c r="D183" s="235" t="s">
        <v>199</v>
      </c>
      <c r="E183" s="246" t="s">
        <v>19</v>
      </c>
      <c r="F183" s="247" t="s">
        <v>1617</v>
      </c>
      <c r="G183" s="245"/>
      <c r="H183" s="248">
        <v>0.318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199</v>
      </c>
      <c r="AU183" s="254" t="s">
        <v>81</v>
      </c>
      <c r="AV183" s="14" t="s">
        <v>81</v>
      </c>
      <c r="AW183" s="14" t="s">
        <v>33</v>
      </c>
      <c r="AX183" s="14" t="s">
        <v>72</v>
      </c>
      <c r="AY183" s="254" t="s">
        <v>187</v>
      </c>
    </row>
    <row r="184" s="15" customFormat="1">
      <c r="A184" s="15"/>
      <c r="B184" s="255"/>
      <c r="C184" s="256"/>
      <c r="D184" s="235" t="s">
        <v>199</v>
      </c>
      <c r="E184" s="257" t="s">
        <v>19</v>
      </c>
      <c r="F184" s="258" t="s">
        <v>210</v>
      </c>
      <c r="G184" s="256"/>
      <c r="H184" s="259">
        <v>0.78400000000000003</v>
      </c>
      <c r="I184" s="260"/>
      <c r="J184" s="256"/>
      <c r="K184" s="256"/>
      <c r="L184" s="261"/>
      <c r="M184" s="262"/>
      <c r="N184" s="263"/>
      <c r="O184" s="263"/>
      <c r="P184" s="263"/>
      <c r="Q184" s="263"/>
      <c r="R184" s="263"/>
      <c r="S184" s="263"/>
      <c r="T184" s="26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5" t="s">
        <v>199</v>
      </c>
      <c r="AU184" s="265" t="s">
        <v>81</v>
      </c>
      <c r="AV184" s="15" t="s">
        <v>195</v>
      </c>
      <c r="AW184" s="15" t="s">
        <v>33</v>
      </c>
      <c r="AX184" s="15" t="s">
        <v>79</v>
      </c>
      <c r="AY184" s="265" t="s">
        <v>187</v>
      </c>
    </row>
    <row r="185" s="12" customFormat="1" ht="22.8" customHeight="1">
      <c r="A185" s="12"/>
      <c r="B185" s="199"/>
      <c r="C185" s="200"/>
      <c r="D185" s="201" t="s">
        <v>71</v>
      </c>
      <c r="E185" s="213" t="s">
        <v>81</v>
      </c>
      <c r="F185" s="213" t="s">
        <v>1645</v>
      </c>
      <c r="G185" s="200"/>
      <c r="H185" s="200"/>
      <c r="I185" s="203"/>
      <c r="J185" s="214">
        <f>BK185</f>
        <v>0</v>
      </c>
      <c r="K185" s="200"/>
      <c r="L185" s="205"/>
      <c r="M185" s="206"/>
      <c r="N185" s="207"/>
      <c r="O185" s="207"/>
      <c r="P185" s="208">
        <f>SUM(P186:P224)</f>
        <v>0</v>
      </c>
      <c r="Q185" s="207"/>
      <c r="R185" s="208">
        <f>SUM(R186:R224)</f>
        <v>1.3675717583559999</v>
      </c>
      <c r="S185" s="207"/>
      <c r="T185" s="209">
        <f>SUM(T186:T224)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0" t="s">
        <v>79</v>
      </c>
      <c r="AT185" s="211" t="s">
        <v>71</v>
      </c>
      <c r="AU185" s="211" t="s">
        <v>79</v>
      </c>
      <c r="AY185" s="210" t="s">
        <v>187</v>
      </c>
      <c r="BK185" s="212">
        <f>SUM(BK186:BK224)</f>
        <v>0</v>
      </c>
    </row>
    <row r="186" s="2" customFormat="1" ht="16.5" customHeight="1">
      <c r="A186" s="41"/>
      <c r="B186" s="42"/>
      <c r="C186" s="215" t="s">
        <v>262</v>
      </c>
      <c r="D186" s="215" t="s">
        <v>190</v>
      </c>
      <c r="E186" s="216" t="s">
        <v>1646</v>
      </c>
      <c r="F186" s="217" t="s">
        <v>1647</v>
      </c>
      <c r="G186" s="218" t="s">
        <v>303</v>
      </c>
      <c r="H186" s="219">
        <v>0.58899999999999997</v>
      </c>
      <c r="I186" s="220"/>
      <c r="J186" s="221">
        <f>ROUND(I186*H186,2)</f>
        <v>0</v>
      </c>
      <c r="K186" s="217" t="s">
        <v>194</v>
      </c>
      <c r="L186" s="47"/>
      <c r="M186" s="222" t="s">
        <v>19</v>
      </c>
      <c r="N186" s="223" t="s">
        <v>43</v>
      </c>
      <c r="O186" s="87"/>
      <c r="P186" s="224">
        <f>O186*H186</f>
        <v>0</v>
      </c>
      <c r="Q186" s="224">
        <v>2.3010222040000001</v>
      </c>
      <c r="R186" s="224">
        <f>Q186*H186</f>
        <v>1.3553020781559999</v>
      </c>
      <c r="S186" s="224">
        <v>0</v>
      </c>
      <c r="T186" s="225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6" t="s">
        <v>195</v>
      </c>
      <c r="AT186" s="226" t="s">
        <v>190</v>
      </c>
      <c r="AU186" s="226" t="s">
        <v>81</v>
      </c>
      <c r="AY186" s="20" t="s">
        <v>187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20" t="s">
        <v>79</v>
      </c>
      <c r="BK186" s="227">
        <f>ROUND(I186*H186,2)</f>
        <v>0</v>
      </c>
      <c r="BL186" s="20" t="s">
        <v>195</v>
      </c>
      <c r="BM186" s="226" t="s">
        <v>1648</v>
      </c>
    </row>
    <row r="187" s="2" customFormat="1">
      <c r="A187" s="41"/>
      <c r="B187" s="42"/>
      <c r="C187" s="43"/>
      <c r="D187" s="228" t="s">
        <v>197</v>
      </c>
      <c r="E187" s="43"/>
      <c r="F187" s="229" t="s">
        <v>1649</v>
      </c>
      <c r="G187" s="43"/>
      <c r="H187" s="43"/>
      <c r="I187" s="230"/>
      <c r="J187" s="43"/>
      <c r="K187" s="43"/>
      <c r="L187" s="47"/>
      <c r="M187" s="231"/>
      <c r="N187" s="232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197</v>
      </c>
      <c r="AU187" s="20" t="s">
        <v>81</v>
      </c>
    </row>
    <row r="188" s="13" customFormat="1">
      <c r="A188" s="13"/>
      <c r="B188" s="233"/>
      <c r="C188" s="234"/>
      <c r="D188" s="235" t="s">
        <v>199</v>
      </c>
      <c r="E188" s="236" t="s">
        <v>19</v>
      </c>
      <c r="F188" s="237" t="s">
        <v>1650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199</v>
      </c>
      <c r="AU188" s="243" t="s">
        <v>81</v>
      </c>
      <c r="AV188" s="13" t="s">
        <v>79</v>
      </c>
      <c r="AW188" s="13" t="s">
        <v>33</v>
      </c>
      <c r="AX188" s="13" t="s">
        <v>72</v>
      </c>
      <c r="AY188" s="243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307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317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1651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4" customFormat="1">
      <c r="A192" s="14"/>
      <c r="B192" s="244"/>
      <c r="C192" s="245"/>
      <c r="D192" s="235" t="s">
        <v>199</v>
      </c>
      <c r="E192" s="246" t="s">
        <v>19</v>
      </c>
      <c r="F192" s="247" t="s">
        <v>1652</v>
      </c>
      <c r="G192" s="245"/>
      <c r="H192" s="248">
        <v>0.34999999999999998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199</v>
      </c>
      <c r="AU192" s="254" t="s">
        <v>81</v>
      </c>
      <c r="AV192" s="14" t="s">
        <v>81</v>
      </c>
      <c r="AW192" s="14" t="s">
        <v>33</v>
      </c>
      <c r="AX192" s="14" t="s">
        <v>72</v>
      </c>
      <c r="AY192" s="254" t="s">
        <v>187</v>
      </c>
    </row>
    <row r="193" s="13" customFormat="1">
      <c r="A193" s="13"/>
      <c r="B193" s="233"/>
      <c r="C193" s="234"/>
      <c r="D193" s="235" t="s">
        <v>199</v>
      </c>
      <c r="E193" s="236" t="s">
        <v>19</v>
      </c>
      <c r="F193" s="237" t="s">
        <v>1653</v>
      </c>
      <c r="G193" s="234"/>
      <c r="H193" s="236" t="s">
        <v>19</v>
      </c>
      <c r="I193" s="238"/>
      <c r="J193" s="234"/>
      <c r="K193" s="234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199</v>
      </c>
      <c r="AU193" s="243" t="s">
        <v>81</v>
      </c>
      <c r="AV193" s="13" t="s">
        <v>79</v>
      </c>
      <c r="AW193" s="13" t="s">
        <v>33</v>
      </c>
      <c r="AX193" s="13" t="s">
        <v>72</v>
      </c>
      <c r="AY193" s="243" t="s">
        <v>187</v>
      </c>
    </row>
    <row r="194" s="13" customFormat="1">
      <c r="A194" s="13"/>
      <c r="B194" s="233"/>
      <c r="C194" s="234"/>
      <c r="D194" s="235" t="s">
        <v>199</v>
      </c>
      <c r="E194" s="236" t="s">
        <v>19</v>
      </c>
      <c r="F194" s="237" t="s">
        <v>307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199</v>
      </c>
      <c r="AU194" s="243" t="s">
        <v>81</v>
      </c>
      <c r="AV194" s="13" t="s">
        <v>79</v>
      </c>
      <c r="AW194" s="13" t="s">
        <v>33</v>
      </c>
      <c r="AX194" s="13" t="s">
        <v>72</v>
      </c>
      <c r="AY194" s="243" t="s">
        <v>187</v>
      </c>
    </row>
    <row r="195" s="13" customFormat="1">
      <c r="A195" s="13"/>
      <c r="B195" s="233"/>
      <c r="C195" s="234"/>
      <c r="D195" s="235" t="s">
        <v>199</v>
      </c>
      <c r="E195" s="236" t="s">
        <v>19</v>
      </c>
      <c r="F195" s="237" t="s">
        <v>317</v>
      </c>
      <c r="G195" s="234"/>
      <c r="H195" s="236" t="s">
        <v>19</v>
      </c>
      <c r="I195" s="238"/>
      <c r="J195" s="234"/>
      <c r="K195" s="234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199</v>
      </c>
      <c r="AU195" s="243" t="s">
        <v>81</v>
      </c>
      <c r="AV195" s="13" t="s">
        <v>79</v>
      </c>
      <c r="AW195" s="13" t="s">
        <v>33</v>
      </c>
      <c r="AX195" s="13" t="s">
        <v>72</v>
      </c>
      <c r="AY195" s="243" t="s">
        <v>187</v>
      </c>
    </row>
    <row r="196" s="13" customFormat="1">
      <c r="A196" s="13"/>
      <c r="B196" s="233"/>
      <c r="C196" s="234"/>
      <c r="D196" s="235" t="s">
        <v>199</v>
      </c>
      <c r="E196" s="236" t="s">
        <v>19</v>
      </c>
      <c r="F196" s="237" t="s">
        <v>1654</v>
      </c>
      <c r="G196" s="234"/>
      <c r="H196" s="236" t="s">
        <v>19</v>
      </c>
      <c r="I196" s="238"/>
      <c r="J196" s="234"/>
      <c r="K196" s="234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199</v>
      </c>
      <c r="AU196" s="243" t="s">
        <v>81</v>
      </c>
      <c r="AV196" s="13" t="s">
        <v>79</v>
      </c>
      <c r="AW196" s="13" t="s">
        <v>33</v>
      </c>
      <c r="AX196" s="13" t="s">
        <v>72</v>
      </c>
      <c r="AY196" s="243" t="s">
        <v>187</v>
      </c>
    </row>
    <row r="197" s="14" customFormat="1">
      <c r="A197" s="14"/>
      <c r="B197" s="244"/>
      <c r="C197" s="245"/>
      <c r="D197" s="235" t="s">
        <v>199</v>
      </c>
      <c r="E197" s="246" t="s">
        <v>19</v>
      </c>
      <c r="F197" s="247" t="s">
        <v>1655</v>
      </c>
      <c r="G197" s="245"/>
      <c r="H197" s="248">
        <v>0.23899999999999999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199</v>
      </c>
      <c r="AU197" s="254" t="s">
        <v>81</v>
      </c>
      <c r="AV197" s="14" t="s">
        <v>81</v>
      </c>
      <c r="AW197" s="14" t="s">
        <v>33</v>
      </c>
      <c r="AX197" s="14" t="s">
        <v>72</v>
      </c>
      <c r="AY197" s="254" t="s">
        <v>187</v>
      </c>
    </row>
    <row r="198" s="15" customFormat="1">
      <c r="A198" s="15"/>
      <c r="B198" s="255"/>
      <c r="C198" s="256"/>
      <c r="D198" s="235" t="s">
        <v>199</v>
      </c>
      <c r="E198" s="257" t="s">
        <v>19</v>
      </c>
      <c r="F198" s="258" t="s">
        <v>210</v>
      </c>
      <c r="G198" s="256"/>
      <c r="H198" s="259">
        <v>0.58899999999999997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5" t="s">
        <v>199</v>
      </c>
      <c r="AU198" s="265" t="s">
        <v>81</v>
      </c>
      <c r="AV198" s="15" t="s">
        <v>195</v>
      </c>
      <c r="AW198" s="15" t="s">
        <v>33</v>
      </c>
      <c r="AX198" s="15" t="s">
        <v>79</v>
      </c>
      <c r="AY198" s="265" t="s">
        <v>187</v>
      </c>
    </row>
    <row r="199" s="2" customFormat="1" ht="16.5" customHeight="1">
      <c r="A199" s="41"/>
      <c r="B199" s="42"/>
      <c r="C199" s="215" t="s">
        <v>188</v>
      </c>
      <c r="D199" s="215" t="s">
        <v>190</v>
      </c>
      <c r="E199" s="216" t="s">
        <v>1656</v>
      </c>
      <c r="F199" s="217" t="s">
        <v>1657</v>
      </c>
      <c r="G199" s="218" t="s">
        <v>193</v>
      </c>
      <c r="H199" s="219">
        <v>4.5579999999999998</v>
      </c>
      <c r="I199" s="220"/>
      <c r="J199" s="221">
        <f>ROUND(I199*H199,2)</f>
        <v>0</v>
      </c>
      <c r="K199" s="217" t="s">
        <v>194</v>
      </c>
      <c r="L199" s="47"/>
      <c r="M199" s="222" t="s">
        <v>19</v>
      </c>
      <c r="N199" s="223" t="s">
        <v>43</v>
      </c>
      <c r="O199" s="87"/>
      <c r="P199" s="224">
        <f>O199*H199</f>
        <v>0</v>
      </c>
      <c r="Q199" s="224">
        <v>0.0026919000000000001</v>
      </c>
      <c r="R199" s="224">
        <f>Q199*H199</f>
        <v>0.012269680200000001</v>
      </c>
      <c r="S199" s="224">
        <v>0</v>
      </c>
      <c r="T199" s="225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6" t="s">
        <v>195</v>
      </c>
      <c r="AT199" s="226" t="s">
        <v>190</v>
      </c>
      <c r="AU199" s="226" t="s">
        <v>81</v>
      </c>
      <c r="AY199" s="20" t="s">
        <v>187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20" t="s">
        <v>79</v>
      </c>
      <c r="BK199" s="227">
        <f>ROUND(I199*H199,2)</f>
        <v>0</v>
      </c>
      <c r="BL199" s="20" t="s">
        <v>195</v>
      </c>
      <c r="BM199" s="226" t="s">
        <v>1658</v>
      </c>
    </row>
    <row r="200" s="2" customFormat="1">
      <c r="A200" s="41"/>
      <c r="B200" s="42"/>
      <c r="C200" s="43"/>
      <c r="D200" s="228" t="s">
        <v>197</v>
      </c>
      <c r="E200" s="43"/>
      <c r="F200" s="229" t="s">
        <v>1659</v>
      </c>
      <c r="G200" s="43"/>
      <c r="H200" s="43"/>
      <c r="I200" s="230"/>
      <c r="J200" s="43"/>
      <c r="K200" s="43"/>
      <c r="L200" s="47"/>
      <c r="M200" s="231"/>
      <c r="N200" s="232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197</v>
      </c>
      <c r="AU200" s="20" t="s">
        <v>81</v>
      </c>
    </row>
    <row r="201" s="13" customFormat="1">
      <c r="A201" s="13"/>
      <c r="B201" s="233"/>
      <c r="C201" s="234"/>
      <c r="D201" s="235" t="s">
        <v>199</v>
      </c>
      <c r="E201" s="236" t="s">
        <v>19</v>
      </c>
      <c r="F201" s="237" t="s">
        <v>1660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199</v>
      </c>
      <c r="AU201" s="243" t="s">
        <v>81</v>
      </c>
      <c r="AV201" s="13" t="s">
        <v>79</v>
      </c>
      <c r="AW201" s="13" t="s">
        <v>33</v>
      </c>
      <c r="AX201" s="13" t="s">
        <v>72</v>
      </c>
      <c r="AY201" s="243" t="s">
        <v>187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307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1661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1662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4" customFormat="1">
      <c r="A205" s="14"/>
      <c r="B205" s="244"/>
      <c r="C205" s="245"/>
      <c r="D205" s="235" t="s">
        <v>199</v>
      </c>
      <c r="E205" s="246" t="s">
        <v>19</v>
      </c>
      <c r="F205" s="247" t="s">
        <v>1663</v>
      </c>
      <c r="G205" s="245"/>
      <c r="H205" s="248">
        <v>2.7090000000000001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199</v>
      </c>
      <c r="AU205" s="254" t="s">
        <v>81</v>
      </c>
      <c r="AV205" s="14" t="s">
        <v>81</v>
      </c>
      <c r="AW205" s="14" t="s">
        <v>33</v>
      </c>
      <c r="AX205" s="14" t="s">
        <v>72</v>
      </c>
      <c r="AY205" s="254" t="s">
        <v>187</v>
      </c>
    </row>
    <row r="206" s="13" customFormat="1">
      <c r="A206" s="13"/>
      <c r="B206" s="233"/>
      <c r="C206" s="234"/>
      <c r="D206" s="235" t="s">
        <v>199</v>
      </c>
      <c r="E206" s="236" t="s">
        <v>19</v>
      </c>
      <c r="F206" s="237" t="s">
        <v>1664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199</v>
      </c>
      <c r="AU206" s="243" t="s">
        <v>81</v>
      </c>
      <c r="AV206" s="13" t="s">
        <v>79</v>
      </c>
      <c r="AW206" s="13" t="s">
        <v>33</v>
      </c>
      <c r="AX206" s="13" t="s">
        <v>72</v>
      </c>
      <c r="AY206" s="243" t="s">
        <v>187</v>
      </c>
    </row>
    <row r="207" s="13" customFormat="1">
      <c r="A207" s="13"/>
      <c r="B207" s="233"/>
      <c r="C207" s="234"/>
      <c r="D207" s="235" t="s">
        <v>199</v>
      </c>
      <c r="E207" s="236" t="s">
        <v>19</v>
      </c>
      <c r="F207" s="237" t="s">
        <v>307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199</v>
      </c>
      <c r="AU207" s="243" t="s">
        <v>81</v>
      </c>
      <c r="AV207" s="13" t="s">
        <v>79</v>
      </c>
      <c r="AW207" s="13" t="s">
        <v>33</v>
      </c>
      <c r="AX207" s="13" t="s">
        <v>72</v>
      </c>
      <c r="AY207" s="243" t="s">
        <v>187</v>
      </c>
    </row>
    <row r="208" s="13" customFormat="1">
      <c r="A208" s="13"/>
      <c r="B208" s="233"/>
      <c r="C208" s="234"/>
      <c r="D208" s="235" t="s">
        <v>199</v>
      </c>
      <c r="E208" s="236" t="s">
        <v>19</v>
      </c>
      <c r="F208" s="237" t="s">
        <v>1661</v>
      </c>
      <c r="G208" s="234"/>
      <c r="H208" s="236" t="s">
        <v>19</v>
      </c>
      <c r="I208" s="238"/>
      <c r="J208" s="234"/>
      <c r="K208" s="234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199</v>
      </c>
      <c r="AU208" s="243" t="s">
        <v>81</v>
      </c>
      <c r="AV208" s="13" t="s">
        <v>79</v>
      </c>
      <c r="AW208" s="13" t="s">
        <v>33</v>
      </c>
      <c r="AX208" s="13" t="s">
        <v>72</v>
      </c>
      <c r="AY208" s="243" t="s">
        <v>187</v>
      </c>
    </row>
    <row r="209" s="13" customFormat="1">
      <c r="A209" s="13"/>
      <c r="B209" s="233"/>
      <c r="C209" s="234"/>
      <c r="D209" s="235" t="s">
        <v>199</v>
      </c>
      <c r="E209" s="236" t="s">
        <v>19</v>
      </c>
      <c r="F209" s="237" t="s">
        <v>1662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199</v>
      </c>
      <c r="AU209" s="243" t="s">
        <v>81</v>
      </c>
      <c r="AV209" s="13" t="s">
        <v>79</v>
      </c>
      <c r="AW209" s="13" t="s">
        <v>33</v>
      </c>
      <c r="AX209" s="13" t="s">
        <v>72</v>
      </c>
      <c r="AY209" s="243" t="s">
        <v>187</v>
      </c>
    </row>
    <row r="210" s="14" customFormat="1">
      <c r="A210" s="14"/>
      <c r="B210" s="244"/>
      <c r="C210" s="245"/>
      <c r="D210" s="235" t="s">
        <v>199</v>
      </c>
      <c r="E210" s="246" t="s">
        <v>19</v>
      </c>
      <c r="F210" s="247" t="s">
        <v>1665</v>
      </c>
      <c r="G210" s="245"/>
      <c r="H210" s="248">
        <v>1.849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199</v>
      </c>
      <c r="AU210" s="254" t="s">
        <v>81</v>
      </c>
      <c r="AV210" s="14" t="s">
        <v>81</v>
      </c>
      <c r="AW210" s="14" t="s">
        <v>33</v>
      </c>
      <c r="AX210" s="14" t="s">
        <v>72</v>
      </c>
      <c r="AY210" s="254" t="s">
        <v>187</v>
      </c>
    </row>
    <row r="211" s="15" customFormat="1">
      <c r="A211" s="15"/>
      <c r="B211" s="255"/>
      <c r="C211" s="256"/>
      <c r="D211" s="235" t="s">
        <v>199</v>
      </c>
      <c r="E211" s="257" t="s">
        <v>19</v>
      </c>
      <c r="F211" s="258" t="s">
        <v>210</v>
      </c>
      <c r="G211" s="256"/>
      <c r="H211" s="259">
        <v>4.5579999999999998</v>
      </c>
      <c r="I211" s="260"/>
      <c r="J211" s="256"/>
      <c r="K211" s="256"/>
      <c r="L211" s="261"/>
      <c r="M211" s="262"/>
      <c r="N211" s="263"/>
      <c r="O211" s="263"/>
      <c r="P211" s="263"/>
      <c r="Q211" s="263"/>
      <c r="R211" s="263"/>
      <c r="S211" s="263"/>
      <c r="T211" s="26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5" t="s">
        <v>199</v>
      </c>
      <c r="AU211" s="265" t="s">
        <v>81</v>
      </c>
      <c r="AV211" s="15" t="s">
        <v>195</v>
      </c>
      <c r="AW211" s="15" t="s">
        <v>33</v>
      </c>
      <c r="AX211" s="15" t="s">
        <v>79</v>
      </c>
      <c r="AY211" s="265" t="s">
        <v>187</v>
      </c>
    </row>
    <row r="212" s="2" customFormat="1" ht="16.5" customHeight="1">
      <c r="A212" s="41"/>
      <c r="B212" s="42"/>
      <c r="C212" s="215" t="s">
        <v>284</v>
      </c>
      <c r="D212" s="215" t="s">
        <v>190</v>
      </c>
      <c r="E212" s="216" t="s">
        <v>1666</v>
      </c>
      <c r="F212" s="217" t="s">
        <v>1667</v>
      </c>
      <c r="G212" s="218" t="s">
        <v>193</v>
      </c>
      <c r="H212" s="219">
        <v>4.5579999999999998</v>
      </c>
      <c r="I212" s="220"/>
      <c r="J212" s="221">
        <f>ROUND(I212*H212,2)</f>
        <v>0</v>
      </c>
      <c r="K212" s="217" t="s">
        <v>194</v>
      </c>
      <c r="L212" s="47"/>
      <c r="M212" s="222" t="s">
        <v>19</v>
      </c>
      <c r="N212" s="223" t="s">
        <v>43</v>
      </c>
      <c r="O212" s="87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6" t="s">
        <v>195</v>
      </c>
      <c r="AT212" s="226" t="s">
        <v>190</v>
      </c>
      <c r="AU212" s="226" t="s">
        <v>81</v>
      </c>
      <c r="AY212" s="20" t="s">
        <v>187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20" t="s">
        <v>79</v>
      </c>
      <c r="BK212" s="227">
        <f>ROUND(I212*H212,2)</f>
        <v>0</v>
      </c>
      <c r="BL212" s="20" t="s">
        <v>195</v>
      </c>
      <c r="BM212" s="226" t="s">
        <v>1668</v>
      </c>
    </row>
    <row r="213" s="2" customFormat="1">
      <c r="A213" s="41"/>
      <c r="B213" s="42"/>
      <c r="C213" s="43"/>
      <c r="D213" s="228" t="s">
        <v>197</v>
      </c>
      <c r="E213" s="43"/>
      <c r="F213" s="229" t="s">
        <v>1669</v>
      </c>
      <c r="G213" s="43"/>
      <c r="H213" s="43"/>
      <c r="I213" s="230"/>
      <c r="J213" s="43"/>
      <c r="K213" s="43"/>
      <c r="L213" s="47"/>
      <c r="M213" s="231"/>
      <c r="N213" s="232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197</v>
      </c>
      <c r="AU213" s="20" t="s">
        <v>81</v>
      </c>
    </row>
    <row r="214" s="13" customFormat="1">
      <c r="A214" s="13"/>
      <c r="B214" s="233"/>
      <c r="C214" s="234"/>
      <c r="D214" s="235" t="s">
        <v>199</v>
      </c>
      <c r="E214" s="236" t="s">
        <v>19</v>
      </c>
      <c r="F214" s="237" t="s">
        <v>1660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199</v>
      </c>
      <c r="AU214" s="243" t="s">
        <v>81</v>
      </c>
      <c r="AV214" s="13" t="s">
        <v>79</v>
      </c>
      <c r="AW214" s="13" t="s">
        <v>33</v>
      </c>
      <c r="AX214" s="13" t="s">
        <v>72</v>
      </c>
      <c r="AY214" s="243" t="s">
        <v>187</v>
      </c>
    </row>
    <row r="215" s="13" customFormat="1">
      <c r="A215" s="13"/>
      <c r="B215" s="233"/>
      <c r="C215" s="234"/>
      <c r="D215" s="235" t="s">
        <v>199</v>
      </c>
      <c r="E215" s="236" t="s">
        <v>19</v>
      </c>
      <c r="F215" s="237" t="s">
        <v>307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199</v>
      </c>
      <c r="AU215" s="243" t="s">
        <v>81</v>
      </c>
      <c r="AV215" s="13" t="s">
        <v>79</v>
      </c>
      <c r="AW215" s="13" t="s">
        <v>33</v>
      </c>
      <c r="AX215" s="13" t="s">
        <v>72</v>
      </c>
      <c r="AY215" s="243" t="s">
        <v>187</v>
      </c>
    </row>
    <row r="216" s="13" customFormat="1">
      <c r="A216" s="13"/>
      <c r="B216" s="233"/>
      <c r="C216" s="234"/>
      <c r="D216" s="235" t="s">
        <v>199</v>
      </c>
      <c r="E216" s="236" t="s">
        <v>19</v>
      </c>
      <c r="F216" s="237" t="s">
        <v>1661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199</v>
      </c>
      <c r="AU216" s="243" t="s">
        <v>81</v>
      </c>
      <c r="AV216" s="13" t="s">
        <v>79</v>
      </c>
      <c r="AW216" s="13" t="s">
        <v>33</v>
      </c>
      <c r="AX216" s="13" t="s">
        <v>72</v>
      </c>
      <c r="AY216" s="243" t="s">
        <v>187</v>
      </c>
    </row>
    <row r="217" s="13" customFormat="1">
      <c r="A217" s="13"/>
      <c r="B217" s="233"/>
      <c r="C217" s="234"/>
      <c r="D217" s="235" t="s">
        <v>199</v>
      </c>
      <c r="E217" s="236" t="s">
        <v>19</v>
      </c>
      <c r="F217" s="237" t="s">
        <v>1662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199</v>
      </c>
      <c r="AU217" s="243" t="s">
        <v>81</v>
      </c>
      <c r="AV217" s="13" t="s">
        <v>79</v>
      </c>
      <c r="AW217" s="13" t="s">
        <v>33</v>
      </c>
      <c r="AX217" s="13" t="s">
        <v>72</v>
      </c>
      <c r="AY217" s="243" t="s">
        <v>187</v>
      </c>
    </row>
    <row r="218" s="14" customFormat="1">
      <c r="A218" s="14"/>
      <c r="B218" s="244"/>
      <c r="C218" s="245"/>
      <c r="D218" s="235" t="s">
        <v>199</v>
      </c>
      <c r="E218" s="246" t="s">
        <v>19</v>
      </c>
      <c r="F218" s="247" t="s">
        <v>1663</v>
      </c>
      <c r="G218" s="245"/>
      <c r="H218" s="248">
        <v>2.7090000000000001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199</v>
      </c>
      <c r="AU218" s="254" t="s">
        <v>81</v>
      </c>
      <c r="AV218" s="14" t="s">
        <v>81</v>
      </c>
      <c r="AW218" s="14" t="s">
        <v>33</v>
      </c>
      <c r="AX218" s="14" t="s">
        <v>72</v>
      </c>
      <c r="AY218" s="254" t="s">
        <v>187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1664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3" customFormat="1">
      <c r="A220" s="13"/>
      <c r="B220" s="233"/>
      <c r="C220" s="234"/>
      <c r="D220" s="235" t="s">
        <v>199</v>
      </c>
      <c r="E220" s="236" t="s">
        <v>19</v>
      </c>
      <c r="F220" s="237" t="s">
        <v>307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199</v>
      </c>
      <c r="AU220" s="243" t="s">
        <v>81</v>
      </c>
      <c r="AV220" s="13" t="s">
        <v>79</v>
      </c>
      <c r="AW220" s="13" t="s">
        <v>33</v>
      </c>
      <c r="AX220" s="13" t="s">
        <v>72</v>
      </c>
      <c r="AY220" s="243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1661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3" customFormat="1">
      <c r="A222" s="13"/>
      <c r="B222" s="233"/>
      <c r="C222" s="234"/>
      <c r="D222" s="235" t="s">
        <v>199</v>
      </c>
      <c r="E222" s="236" t="s">
        <v>19</v>
      </c>
      <c r="F222" s="237" t="s">
        <v>1662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199</v>
      </c>
      <c r="AU222" s="243" t="s">
        <v>81</v>
      </c>
      <c r="AV222" s="13" t="s">
        <v>79</v>
      </c>
      <c r="AW222" s="13" t="s">
        <v>33</v>
      </c>
      <c r="AX222" s="13" t="s">
        <v>72</v>
      </c>
      <c r="AY222" s="243" t="s">
        <v>187</v>
      </c>
    </row>
    <row r="223" s="14" customFormat="1">
      <c r="A223" s="14"/>
      <c r="B223" s="244"/>
      <c r="C223" s="245"/>
      <c r="D223" s="235" t="s">
        <v>199</v>
      </c>
      <c r="E223" s="246" t="s">
        <v>19</v>
      </c>
      <c r="F223" s="247" t="s">
        <v>1665</v>
      </c>
      <c r="G223" s="245"/>
      <c r="H223" s="248">
        <v>1.849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199</v>
      </c>
      <c r="AU223" s="254" t="s">
        <v>81</v>
      </c>
      <c r="AV223" s="14" t="s">
        <v>81</v>
      </c>
      <c r="AW223" s="14" t="s">
        <v>33</v>
      </c>
      <c r="AX223" s="14" t="s">
        <v>72</v>
      </c>
      <c r="AY223" s="254" t="s">
        <v>187</v>
      </c>
    </row>
    <row r="224" s="15" customFormat="1">
      <c r="A224" s="15"/>
      <c r="B224" s="255"/>
      <c r="C224" s="256"/>
      <c r="D224" s="235" t="s">
        <v>199</v>
      </c>
      <c r="E224" s="257" t="s">
        <v>19</v>
      </c>
      <c r="F224" s="258" t="s">
        <v>210</v>
      </c>
      <c r="G224" s="256"/>
      <c r="H224" s="259">
        <v>4.5579999999999998</v>
      </c>
      <c r="I224" s="260"/>
      <c r="J224" s="256"/>
      <c r="K224" s="256"/>
      <c r="L224" s="261"/>
      <c r="M224" s="262"/>
      <c r="N224" s="263"/>
      <c r="O224" s="263"/>
      <c r="P224" s="263"/>
      <c r="Q224" s="263"/>
      <c r="R224" s="263"/>
      <c r="S224" s="263"/>
      <c r="T224" s="26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5" t="s">
        <v>199</v>
      </c>
      <c r="AU224" s="265" t="s">
        <v>81</v>
      </c>
      <c r="AV224" s="15" t="s">
        <v>195</v>
      </c>
      <c r="AW224" s="15" t="s">
        <v>33</v>
      </c>
      <c r="AX224" s="15" t="s">
        <v>79</v>
      </c>
      <c r="AY224" s="265" t="s">
        <v>187</v>
      </c>
    </row>
    <row r="225" s="12" customFormat="1" ht="25.92" customHeight="1">
      <c r="A225" s="12"/>
      <c r="B225" s="199"/>
      <c r="C225" s="200"/>
      <c r="D225" s="201" t="s">
        <v>71</v>
      </c>
      <c r="E225" s="202" t="s">
        <v>258</v>
      </c>
      <c r="F225" s="202" t="s">
        <v>259</v>
      </c>
      <c r="G225" s="200"/>
      <c r="H225" s="200"/>
      <c r="I225" s="203"/>
      <c r="J225" s="204">
        <f>BK225</f>
        <v>0</v>
      </c>
      <c r="K225" s="200"/>
      <c r="L225" s="205"/>
      <c r="M225" s="206"/>
      <c r="N225" s="207"/>
      <c r="O225" s="207"/>
      <c r="P225" s="208">
        <f>P226</f>
        <v>0</v>
      </c>
      <c r="Q225" s="207"/>
      <c r="R225" s="208">
        <f>R226</f>
        <v>0</v>
      </c>
      <c r="S225" s="207"/>
      <c r="T225" s="209">
        <f>T226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0" t="s">
        <v>81</v>
      </c>
      <c r="AT225" s="211" t="s">
        <v>71</v>
      </c>
      <c r="AU225" s="211" t="s">
        <v>72</v>
      </c>
      <c r="AY225" s="210" t="s">
        <v>187</v>
      </c>
      <c r="BK225" s="212">
        <f>BK226</f>
        <v>0</v>
      </c>
    </row>
    <row r="226" s="12" customFormat="1" ht="22.8" customHeight="1">
      <c r="A226" s="12"/>
      <c r="B226" s="199"/>
      <c r="C226" s="200"/>
      <c r="D226" s="201" t="s">
        <v>71</v>
      </c>
      <c r="E226" s="213" t="s">
        <v>735</v>
      </c>
      <c r="F226" s="213" t="s">
        <v>736</v>
      </c>
      <c r="G226" s="200"/>
      <c r="H226" s="200"/>
      <c r="I226" s="203"/>
      <c r="J226" s="214">
        <f>BK226</f>
        <v>0</v>
      </c>
      <c r="K226" s="200"/>
      <c r="L226" s="205"/>
      <c r="M226" s="206"/>
      <c r="N226" s="207"/>
      <c r="O226" s="207"/>
      <c r="P226" s="208">
        <f>SUM(P227:P242)</f>
        <v>0</v>
      </c>
      <c r="Q226" s="207"/>
      <c r="R226" s="208">
        <f>SUM(R227:R242)</f>
        <v>0</v>
      </c>
      <c r="S226" s="207"/>
      <c r="T226" s="209">
        <f>SUM(T227:T242)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10" t="s">
        <v>81</v>
      </c>
      <c r="AT226" s="211" t="s">
        <v>71</v>
      </c>
      <c r="AU226" s="211" t="s">
        <v>79</v>
      </c>
      <c r="AY226" s="210" t="s">
        <v>187</v>
      </c>
      <c r="BK226" s="212">
        <f>SUM(BK227:BK242)</f>
        <v>0</v>
      </c>
    </row>
    <row r="227" s="2" customFormat="1" ht="16.5" customHeight="1">
      <c r="A227" s="41"/>
      <c r="B227" s="42"/>
      <c r="C227" s="215" t="s">
        <v>365</v>
      </c>
      <c r="D227" s="215" t="s">
        <v>190</v>
      </c>
      <c r="E227" s="216" t="s">
        <v>1670</v>
      </c>
      <c r="F227" s="217" t="s">
        <v>1671</v>
      </c>
      <c r="G227" s="218" t="s">
        <v>1672</v>
      </c>
      <c r="H227" s="219">
        <v>1</v>
      </c>
      <c r="I227" s="220"/>
      <c r="J227" s="221">
        <f>ROUND(I227*H227,2)</f>
        <v>0</v>
      </c>
      <c r="K227" s="217" t="s">
        <v>19</v>
      </c>
      <c r="L227" s="47"/>
      <c r="M227" s="222" t="s">
        <v>19</v>
      </c>
      <c r="N227" s="223" t="s">
        <v>43</v>
      </c>
      <c r="O227" s="87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6" t="s">
        <v>265</v>
      </c>
      <c r="AT227" s="226" t="s">
        <v>190</v>
      </c>
      <c r="AU227" s="226" t="s">
        <v>81</v>
      </c>
      <c r="AY227" s="20" t="s">
        <v>187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20" t="s">
        <v>79</v>
      </c>
      <c r="BK227" s="227">
        <f>ROUND(I227*H227,2)</f>
        <v>0</v>
      </c>
      <c r="BL227" s="20" t="s">
        <v>265</v>
      </c>
      <c r="BM227" s="226" t="s">
        <v>1673</v>
      </c>
    </row>
    <row r="228" s="13" customFormat="1">
      <c r="A228" s="13"/>
      <c r="B228" s="233"/>
      <c r="C228" s="234"/>
      <c r="D228" s="235" t="s">
        <v>199</v>
      </c>
      <c r="E228" s="236" t="s">
        <v>19</v>
      </c>
      <c r="F228" s="237" t="s">
        <v>1674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199</v>
      </c>
      <c r="AU228" s="243" t="s">
        <v>81</v>
      </c>
      <c r="AV228" s="13" t="s">
        <v>79</v>
      </c>
      <c r="AW228" s="13" t="s">
        <v>33</v>
      </c>
      <c r="AX228" s="13" t="s">
        <v>72</v>
      </c>
      <c r="AY228" s="243" t="s">
        <v>187</v>
      </c>
    </row>
    <row r="229" s="13" customFormat="1">
      <c r="A229" s="13"/>
      <c r="B229" s="233"/>
      <c r="C229" s="234"/>
      <c r="D229" s="235" t="s">
        <v>199</v>
      </c>
      <c r="E229" s="236" t="s">
        <v>19</v>
      </c>
      <c r="F229" s="237" t="s">
        <v>1675</v>
      </c>
      <c r="G229" s="234"/>
      <c r="H229" s="236" t="s">
        <v>19</v>
      </c>
      <c r="I229" s="238"/>
      <c r="J229" s="234"/>
      <c r="K229" s="234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199</v>
      </c>
      <c r="AU229" s="243" t="s">
        <v>81</v>
      </c>
      <c r="AV229" s="13" t="s">
        <v>79</v>
      </c>
      <c r="AW229" s="13" t="s">
        <v>33</v>
      </c>
      <c r="AX229" s="13" t="s">
        <v>72</v>
      </c>
      <c r="AY229" s="243" t="s">
        <v>187</v>
      </c>
    </row>
    <row r="230" s="13" customFormat="1">
      <c r="A230" s="13"/>
      <c r="B230" s="233"/>
      <c r="C230" s="234"/>
      <c r="D230" s="235" t="s">
        <v>199</v>
      </c>
      <c r="E230" s="236" t="s">
        <v>19</v>
      </c>
      <c r="F230" s="237" t="s">
        <v>307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199</v>
      </c>
      <c r="AU230" s="243" t="s">
        <v>81</v>
      </c>
      <c r="AV230" s="13" t="s">
        <v>79</v>
      </c>
      <c r="AW230" s="13" t="s">
        <v>33</v>
      </c>
      <c r="AX230" s="13" t="s">
        <v>72</v>
      </c>
      <c r="AY230" s="243" t="s">
        <v>187</v>
      </c>
    </row>
    <row r="231" s="14" customFormat="1">
      <c r="A231" s="14"/>
      <c r="B231" s="244"/>
      <c r="C231" s="245"/>
      <c r="D231" s="235" t="s">
        <v>199</v>
      </c>
      <c r="E231" s="246" t="s">
        <v>19</v>
      </c>
      <c r="F231" s="247" t="s">
        <v>79</v>
      </c>
      <c r="G231" s="245"/>
      <c r="H231" s="248">
        <v>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199</v>
      </c>
      <c r="AU231" s="254" t="s">
        <v>81</v>
      </c>
      <c r="AV231" s="14" t="s">
        <v>81</v>
      </c>
      <c r="AW231" s="14" t="s">
        <v>33</v>
      </c>
      <c r="AX231" s="14" t="s">
        <v>72</v>
      </c>
      <c r="AY231" s="254" t="s">
        <v>187</v>
      </c>
    </row>
    <row r="232" s="15" customFormat="1">
      <c r="A232" s="15"/>
      <c r="B232" s="255"/>
      <c r="C232" s="256"/>
      <c r="D232" s="235" t="s">
        <v>199</v>
      </c>
      <c r="E232" s="257" t="s">
        <v>19</v>
      </c>
      <c r="F232" s="258" t="s">
        <v>210</v>
      </c>
      <c r="G232" s="256"/>
      <c r="H232" s="259">
        <v>1</v>
      </c>
      <c r="I232" s="260"/>
      <c r="J232" s="256"/>
      <c r="K232" s="256"/>
      <c r="L232" s="261"/>
      <c r="M232" s="262"/>
      <c r="N232" s="263"/>
      <c r="O232" s="263"/>
      <c r="P232" s="263"/>
      <c r="Q232" s="263"/>
      <c r="R232" s="263"/>
      <c r="S232" s="263"/>
      <c r="T232" s="26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5" t="s">
        <v>199</v>
      </c>
      <c r="AU232" s="265" t="s">
        <v>81</v>
      </c>
      <c r="AV232" s="15" t="s">
        <v>195</v>
      </c>
      <c r="AW232" s="15" t="s">
        <v>33</v>
      </c>
      <c r="AX232" s="15" t="s">
        <v>79</v>
      </c>
      <c r="AY232" s="265" t="s">
        <v>187</v>
      </c>
    </row>
    <row r="233" s="2" customFormat="1" ht="24.15" customHeight="1">
      <c r="A233" s="41"/>
      <c r="B233" s="42"/>
      <c r="C233" s="215" t="s">
        <v>8</v>
      </c>
      <c r="D233" s="215" t="s">
        <v>190</v>
      </c>
      <c r="E233" s="216" t="s">
        <v>1676</v>
      </c>
      <c r="F233" s="217" t="s">
        <v>1677</v>
      </c>
      <c r="G233" s="218" t="s">
        <v>1672</v>
      </c>
      <c r="H233" s="219">
        <v>1</v>
      </c>
      <c r="I233" s="220"/>
      <c r="J233" s="221">
        <f>ROUND(I233*H233,2)</f>
        <v>0</v>
      </c>
      <c r="K233" s="217" t="s">
        <v>19</v>
      </c>
      <c r="L233" s="47"/>
      <c r="M233" s="222" t="s">
        <v>19</v>
      </c>
      <c r="N233" s="223" t="s">
        <v>43</v>
      </c>
      <c r="O233" s="87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6" t="s">
        <v>265</v>
      </c>
      <c r="AT233" s="226" t="s">
        <v>190</v>
      </c>
      <c r="AU233" s="226" t="s">
        <v>81</v>
      </c>
      <c r="AY233" s="20" t="s">
        <v>187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20" t="s">
        <v>79</v>
      </c>
      <c r="BK233" s="227">
        <f>ROUND(I233*H233,2)</f>
        <v>0</v>
      </c>
      <c r="BL233" s="20" t="s">
        <v>265</v>
      </c>
      <c r="BM233" s="226" t="s">
        <v>1678</v>
      </c>
    </row>
    <row r="234" s="13" customFormat="1">
      <c r="A234" s="13"/>
      <c r="B234" s="233"/>
      <c r="C234" s="234"/>
      <c r="D234" s="235" t="s">
        <v>199</v>
      </c>
      <c r="E234" s="236" t="s">
        <v>19</v>
      </c>
      <c r="F234" s="237" t="s">
        <v>1677</v>
      </c>
      <c r="G234" s="234"/>
      <c r="H234" s="236" t="s">
        <v>19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199</v>
      </c>
      <c r="AU234" s="243" t="s">
        <v>81</v>
      </c>
      <c r="AV234" s="13" t="s">
        <v>79</v>
      </c>
      <c r="AW234" s="13" t="s">
        <v>33</v>
      </c>
      <c r="AX234" s="13" t="s">
        <v>72</v>
      </c>
      <c r="AY234" s="243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1679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3" customFormat="1">
      <c r="A236" s="13"/>
      <c r="B236" s="233"/>
      <c r="C236" s="234"/>
      <c r="D236" s="235" t="s">
        <v>199</v>
      </c>
      <c r="E236" s="236" t="s">
        <v>19</v>
      </c>
      <c r="F236" s="237" t="s">
        <v>307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199</v>
      </c>
      <c r="AU236" s="243" t="s">
        <v>81</v>
      </c>
      <c r="AV236" s="13" t="s">
        <v>79</v>
      </c>
      <c r="AW236" s="13" t="s">
        <v>33</v>
      </c>
      <c r="AX236" s="13" t="s">
        <v>72</v>
      </c>
      <c r="AY236" s="243" t="s">
        <v>187</v>
      </c>
    </row>
    <row r="237" s="13" customFormat="1">
      <c r="A237" s="13"/>
      <c r="B237" s="233"/>
      <c r="C237" s="234"/>
      <c r="D237" s="235" t="s">
        <v>199</v>
      </c>
      <c r="E237" s="236" t="s">
        <v>19</v>
      </c>
      <c r="F237" s="237" t="s">
        <v>1680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199</v>
      </c>
      <c r="AU237" s="243" t="s">
        <v>81</v>
      </c>
      <c r="AV237" s="13" t="s">
        <v>79</v>
      </c>
      <c r="AW237" s="13" t="s">
        <v>33</v>
      </c>
      <c r="AX237" s="13" t="s">
        <v>72</v>
      </c>
      <c r="AY237" s="243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1681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4" customFormat="1">
      <c r="A239" s="14"/>
      <c r="B239" s="244"/>
      <c r="C239" s="245"/>
      <c r="D239" s="235" t="s">
        <v>199</v>
      </c>
      <c r="E239" s="246" t="s">
        <v>19</v>
      </c>
      <c r="F239" s="247" t="s">
        <v>79</v>
      </c>
      <c r="G239" s="245"/>
      <c r="H239" s="248">
        <v>1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199</v>
      </c>
      <c r="AU239" s="254" t="s">
        <v>81</v>
      </c>
      <c r="AV239" s="14" t="s">
        <v>81</v>
      </c>
      <c r="AW239" s="14" t="s">
        <v>33</v>
      </c>
      <c r="AX239" s="14" t="s">
        <v>72</v>
      </c>
      <c r="AY239" s="254" t="s">
        <v>187</v>
      </c>
    </row>
    <row r="240" s="15" customFormat="1">
      <c r="A240" s="15"/>
      <c r="B240" s="255"/>
      <c r="C240" s="256"/>
      <c r="D240" s="235" t="s">
        <v>199</v>
      </c>
      <c r="E240" s="257" t="s">
        <v>19</v>
      </c>
      <c r="F240" s="258" t="s">
        <v>210</v>
      </c>
      <c r="G240" s="256"/>
      <c r="H240" s="259">
        <v>1</v>
      </c>
      <c r="I240" s="260"/>
      <c r="J240" s="256"/>
      <c r="K240" s="256"/>
      <c r="L240" s="261"/>
      <c r="M240" s="262"/>
      <c r="N240" s="263"/>
      <c r="O240" s="263"/>
      <c r="P240" s="263"/>
      <c r="Q240" s="263"/>
      <c r="R240" s="263"/>
      <c r="S240" s="263"/>
      <c r="T240" s="264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5" t="s">
        <v>199</v>
      </c>
      <c r="AU240" s="265" t="s">
        <v>81</v>
      </c>
      <c r="AV240" s="15" t="s">
        <v>195</v>
      </c>
      <c r="AW240" s="15" t="s">
        <v>33</v>
      </c>
      <c r="AX240" s="15" t="s">
        <v>79</v>
      </c>
      <c r="AY240" s="265" t="s">
        <v>187</v>
      </c>
    </row>
    <row r="241" s="2" customFormat="1" ht="24.15" customHeight="1">
      <c r="A241" s="41"/>
      <c r="B241" s="42"/>
      <c r="C241" s="215" t="s">
        <v>381</v>
      </c>
      <c r="D241" s="215" t="s">
        <v>190</v>
      </c>
      <c r="E241" s="216" t="s">
        <v>1682</v>
      </c>
      <c r="F241" s="217" t="s">
        <v>1683</v>
      </c>
      <c r="G241" s="218" t="s">
        <v>1684</v>
      </c>
      <c r="H241" s="290"/>
      <c r="I241" s="220"/>
      <c r="J241" s="221">
        <f>ROUND(I241*H241,2)</f>
        <v>0</v>
      </c>
      <c r="K241" s="217" t="s">
        <v>194</v>
      </c>
      <c r="L241" s="47"/>
      <c r="M241" s="222" t="s">
        <v>19</v>
      </c>
      <c r="N241" s="223" t="s">
        <v>43</v>
      </c>
      <c r="O241" s="87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6" t="s">
        <v>265</v>
      </c>
      <c r="AT241" s="226" t="s">
        <v>190</v>
      </c>
      <c r="AU241" s="226" t="s">
        <v>81</v>
      </c>
      <c r="AY241" s="20" t="s">
        <v>187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20" t="s">
        <v>79</v>
      </c>
      <c r="BK241" s="227">
        <f>ROUND(I241*H241,2)</f>
        <v>0</v>
      </c>
      <c r="BL241" s="20" t="s">
        <v>265</v>
      </c>
      <c r="BM241" s="226" t="s">
        <v>1685</v>
      </c>
    </row>
    <row r="242" s="2" customFormat="1">
      <c r="A242" s="41"/>
      <c r="B242" s="42"/>
      <c r="C242" s="43"/>
      <c r="D242" s="228" t="s">
        <v>197</v>
      </c>
      <c r="E242" s="43"/>
      <c r="F242" s="229" t="s">
        <v>1686</v>
      </c>
      <c r="G242" s="43"/>
      <c r="H242" s="43"/>
      <c r="I242" s="230"/>
      <c r="J242" s="43"/>
      <c r="K242" s="43"/>
      <c r="L242" s="47"/>
      <c r="M242" s="291"/>
      <c r="N242" s="292"/>
      <c r="O242" s="293"/>
      <c r="P242" s="293"/>
      <c r="Q242" s="293"/>
      <c r="R242" s="293"/>
      <c r="S242" s="293"/>
      <c r="T242" s="294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197</v>
      </c>
      <c r="AU242" s="20" t="s">
        <v>81</v>
      </c>
    </row>
    <row r="243" s="2" customFormat="1" ht="6.96" customHeight="1">
      <c r="A243" s="41"/>
      <c r="B243" s="62"/>
      <c r="C243" s="63"/>
      <c r="D243" s="63"/>
      <c r="E243" s="63"/>
      <c r="F243" s="63"/>
      <c r="G243" s="63"/>
      <c r="H243" s="63"/>
      <c r="I243" s="63"/>
      <c r="J243" s="63"/>
      <c r="K243" s="63"/>
      <c r="L243" s="47"/>
      <c r="M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</row>
  </sheetData>
  <sheetProtection sheet="1" autoFilter="0" formatColumns="0" formatRows="0" objects="1" scenarios="1" spinCount="100000" saltValue="tVhfNJsNZw6q+JcDqHfs/cjNDzwRtUpByVHp4N6nsfJcj4HgOzEdsMdRLLH2svzKT9Q5jQZxrS92v/jzZaiBjQ==" hashValue="XSMO+SHwrcjnUh8cHh3okADIMWpb0QbrVpR+TRSL449fDuMxY4QhcUsSHenU0lYimH/dMi3YTBtLP2RWize4Og==" algorithmName="SHA-512" password="CC35"/>
  <autoFilter ref="C89:K24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132212131"/>
    <hyperlink ref="F107" r:id="rId2" display="https://podminky.urs.cz/item/CS_URS_2025_02/162211311"/>
    <hyperlink ref="F120" r:id="rId3" display="https://podminky.urs.cz/item/CS_URS_2025_02/162751117"/>
    <hyperlink ref="F133" r:id="rId4" display="https://podminky.urs.cz/item/CS_URS_2025_02/162751119"/>
    <hyperlink ref="F147" r:id="rId5" display="https://podminky.urs.cz/item/CS_URS_2025_02/167111101"/>
    <hyperlink ref="F160" r:id="rId6" display="https://podminky.urs.cz/item/CS_URS_2025_02/171201221"/>
    <hyperlink ref="F173" r:id="rId7" display="https://podminky.urs.cz/item/CS_URS_2025_02/171251201"/>
    <hyperlink ref="F187" r:id="rId8" display="https://podminky.urs.cz/item/CS_URS_2025_02/274313611"/>
    <hyperlink ref="F200" r:id="rId9" display="https://podminky.urs.cz/item/CS_URS_2025_02/274351121"/>
    <hyperlink ref="F213" r:id="rId10" display="https://podminky.urs.cz/item/CS_URS_2025_02/274351122"/>
    <hyperlink ref="F242" r:id="rId11" display="https://podminky.urs.cz/item/CS_URS_2025_02/9987673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2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2" customFormat="1" ht="12" customHeight="1">
      <c r="A8" s="41"/>
      <c r="B8" s="47"/>
      <c r="C8" s="41"/>
      <c r="D8" s="145" t="s">
        <v>157</v>
      </c>
      <c r="E8" s="41"/>
      <c r="F8" s="41"/>
      <c r="G8" s="41"/>
      <c r="H8" s="41"/>
      <c r="I8" s="41"/>
      <c r="J8" s="41"/>
      <c r="K8" s="41"/>
      <c r="L8" s="147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8" t="s">
        <v>1687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5" t="s">
        <v>18</v>
      </c>
      <c r="E11" s="41"/>
      <c r="F11" s="136" t="s">
        <v>19</v>
      </c>
      <c r="G11" s="41"/>
      <c r="H11" s="41"/>
      <c r="I11" s="145" t="s">
        <v>20</v>
      </c>
      <c r="J11" s="136" t="s">
        <v>19</v>
      </c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5" t="s">
        <v>21</v>
      </c>
      <c r="E12" s="41"/>
      <c r="F12" s="136" t="s">
        <v>161</v>
      </c>
      <c r="G12" s="41"/>
      <c r="H12" s="41"/>
      <c r="I12" s="145" t="s">
        <v>23</v>
      </c>
      <c r="J12" s="149" t="str">
        <f>'Rekapitulace stavby'!AN8</f>
        <v>28. 11. 2025</v>
      </c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25</v>
      </c>
      <c r="E14" s="41"/>
      <c r="F14" s="41"/>
      <c r="G14" s="41"/>
      <c r="H14" s="41"/>
      <c r="I14" s="145" t="s">
        <v>26</v>
      </c>
      <c r="J14" s="136" t="s">
        <v>19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5" t="s">
        <v>28</v>
      </c>
      <c r="J15" s="136" t="s">
        <v>19</v>
      </c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5" t="s">
        <v>29</v>
      </c>
      <c r="E17" s="41"/>
      <c r="F17" s="41"/>
      <c r="G17" s="41"/>
      <c r="H17" s="41"/>
      <c r="I17" s="145" t="s">
        <v>26</v>
      </c>
      <c r="J17" s="36" t="str">
        <f>'Rekapitulace stavby'!AN13</f>
        <v>Vyplň údaj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5" t="s">
        <v>28</v>
      </c>
      <c r="J18" s="36" t="str">
        <f>'Rekapitulace stavby'!AN14</f>
        <v>Vyplň údaj</v>
      </c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5" t="s">
        <v>31</v>
      </c>
      <c r="E20" s="41"/>
      <c r="F20" s="41"/>
      <c r="G20" s="41"/>
      <c r="H20" s="41"/>
      <c r="I20" s="145" t="s">
        <v>26</v>
      </c>
      <c r="J20" s="136" t="s">
        <v>19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5" t="s">
        <v>28</v>
      </c>
      <c r="J21" s="136" t="s">
        <v>19</v>
      </c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5" t="s">
        <v>34</v>
      </c>
      <c r="E23" s="41"/>
      <c r="F23" s="41"/>
      <c r="G23" s="41"/>
      <c r="H23" s="41"/>
      <c r="I23" s="145" t="s">
        <v>26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35</v>
      </c>
      <c r="F24" s="41"/>
      <c r="G24" s="41"/>
      <c r="H24" s="41"/>
      <c r="I24" s="145" t="s">
        <v>28</v>
      </c>
      <c r="J24" s="136" t="s">
        <v>19</v>
      </c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5" t="s">
        <v>36</v>
      </c>
      <c r="E26" s="41"/>
      <c r="F26" s="41"/>
      <c r="G26" s="41"/>
      <c r="H26" s="41"/>
      <c r="I26" s="41"/>
      <c r="J26" s="41"/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0"/>
      <c r="B27" s="151"/>
      <c r="C27" s="150"/>
      <c r="D27" s="150"/>
      <c r="E27" s="152" t="s">
        <v>162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4"/>
      <c r="E29" s="154"/>
      <c r="F29" s="154"/>
      <c r="G29" s="154"/>
      <c r="H29" s="154"/>
      <c r="I29" s="154"/>
      <c r="J29" s="154"/>
      <c r="K29" s="154"/>
      <c r="L29" s="147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5" t="s">
        <v>38</v>
      </c>
      <c r="E30" s="41"/>
      <c r="F30" s="41"/>
      <c r="G30" s="41"/>
      <c r="H30" s="41"/>
      <c r="I30" s="41"/>
      <c r="J30" s="156">
        <f>ROUND(J89, 2)</f>
        <v>0</v>
      </c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7" t="s">
        <v>40</v>
      </c>
      <c r="G32" s="41"/>
      <c r="H32" s="41"/>
      <c r="I32" s="157" t="s">
        <v>39</v>
      </c>
      <c r="J32" s="157" t="s">
        <v>41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8" t="s">
        <v>42</v>
      </c>
      <c r="E33" s="145" t="s">
        <v>43</v>
      </c>
      <c r="F33" s="159">
        <f>ROUND((SUM(BE89:BE399)),  2)</f>
        <v>0</v>
      </c>
      <c r="G33" s="41"/>
      <c r="H33" s="41"/>
      <c r="I33" s="160">
        <v>0.20999999999999999</v>
      </c>
      <c r="J33" s="159">
        <f>ROUND(((SUM(BE89:BE399))*I33),  2)</f>
        <v>0</v>
      </c>
      <c r="K33" s="41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5" t="s">
        <v>44</v>
      </c>
      <c r="F34" s="159">
        <f>ROUND((SUM(BF89:BF399)),  2)</f>
        <v>0</v>
      </c>
      <c r="G34" s="41"/>
      <c r="H34" s="41"/>
      <c r="I34" s="160">
        <v>0.12</v>
      </c>
      <c r="J34" s="159">
        <f>ROUND(((SUM(BF89:BF399))*I34),  2)</f>
        <v>0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5" t="s">
        <v>45</v>
      </c>
      <c r="F35" s="159">
        <f>ROUND((SUM(BG89:BG399)),  2)</f>
        <v>0</v>
      </c>
      <c r="G35" s="41"/>
      <c r="H35" s="41"/>
      <c r="I35" s="160">
        <v>0.20999999999999999</v>
      </c>
      <c r="J35" s="159">
        <f>0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5" t="s">
        <v>46</v>
      </c>
      <c r="F36" s="159">
        <f>ROUND((SUM(BH89:BH399)),  2)</f>
        <v>0</v>
      </c>
      <c r="G36" s="41"/>
      <c r="H36" s="41"/>
      <c r="I36" s="160">
        <v>0.12</v>
      </c>
      <c r="J36" s="159">
        <f>0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47</v>
      </c>
      <c r="F37" s="159">
        <f>ROUND((SUM(BI89:BI399)),  2)</f>
        <v>0</v>
      </c>
      <c r="G37" s="41"/>
      <c r="H37" s="41"/>
      <c r="I37" s="160">
        <v>0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163</v>
      </c>
      <c r="D45" s="43"/>
      <c r="E45" s="43"/>
      <c r="F45" s="43"/>
      <c r="G45" s="43"/>
      <c r="H45" s="43"/>
      <c r="I45" s="43"/>
      <c r="J45" s="43"/>
      <c r="K45" s="43"/>
      <c r="L45" s="147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2" t="str">
        <f>E7</f>
        <v>Stavební úpravy únikových cest</v>
      </c>
      <c r="F48" s="35"/>
      <c r="G48" s="35"/>
      <c r="H48" s="35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157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2025-068-03 - Kryté parkoviště</v>
      </c>
      <c r="F50" s="43"/>
      <c r="G50" s="43"/>
      <c r="H50" s="43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7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Dům dlouhá 1, Aš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40.05" customHeight="1">
      <c r="A54" s="41"/>
      <c r="B54" s="42"/>
      <c r="C54" s="35" t="s">
        <v>25</v>
      </c>
      <c r="D54" s="43"/>
      <c r="E54" s="43"/>
      <c r="F54" s="30" t="str">
        <f>E15</f>
        <v>Město Aš,Kamenná 52, 352 01 Aš</v>
      </c>
      <c r="G54" s="43"/>
      <c r="H54" s="43"/>
      <c r="I54" s="35" t="s">
        <v>31</v>
      </c>
      <c r="J54" s="39" t="str">
        <f>E21</f>
        <v>ČOS exim s.r.o. Alešova 26, České Budějovice</v>
      </c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34</v>
      </c>
      <c r="J55" s="39" t="str">
        <f>E24</f>
        <v>Ing. Dana Mlejnková</v>
      </c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3" t="s">
        <v>164</v>
      </c>
      <c r="D57" s="174"/>
      <c r="E57" s="174"/>
      <c r="F57" s="174"/>
      <c r="G57" s="174"/>
      <c r="H57" s="174"/>
      <c r="I57" s="174"/>
      <c r="J57" s="175" t="s">
        <v>165</v>
      </c>
      <c r="K57" s="174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6" t="s">
        <v>70</v>
      </c>
      <c r="D59" s="43"/>
      <c r="E59" s="43"/>
      <c r="F59" s="43"/>
      <c r="G59" s="43"/>
      <c r="H59" s="43"/>
      <c r="I59" s="43"/>
      <c r="J59" s="105">
        <f>J89</f>
        <v>0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166</v>
      </c>
    </row>
    <row r="60" s="9" customFormat="1" ht="24.96" customHeight="1">
      <c r="A60" s="9"/>
      <c r="B60" s="177"/>
      <c r="C60" s="178"/>
      <c r="D60" s="179" t="s">
        <v>167</v>
      </c>
      <c r="E60" s="180"/>
      <c r="F60" s="180"/>
      <c r="G60" s="180"/>
      <c r="H60" s="180"/>
      <c r="I60" s="180"/>
      <c r="J60" s="181">
        <f>J90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8"/>
      <c r="D61" s="184" t="s">
        <v>1605</v>
      </c>
      <c r="E61" s="185"/>
      <c r="F61" s="185"/>
      <c r="G61" s="185"/>
      <c r="H61" s="185"/>
      <c r="I61" s="185"/>
      <c r="J61" s="186">
        <f>J91</f>
        <v>0</v>
      </c>
      <c r="K61" s="128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3"/>
      <c r="C62" s="128"/>
      <c r="D62" s="184" t="s">
        <v>1606</v>
      </c>
      <c r="E62" s="185"/>
      <c r="F62" s="185"/>
      <c r="G62" s="185"/>
      <c r="H62" s="185"/>
      <c r="I62" s="185"/>
      <c r="J62" s="186">
        <f>J185</f>
        <v>0</v>
      </c>
      <c r="K62" s="128"/>
      <c r="L62" s="18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3"/>
      <c r="C63" s="128"/>
      <c r="D63" s="184" t="s">
        <v>1688</v>
      </c>
      <c r="E63" s="185"/>
      <c r="F63" s="185"/>
      <c r="G63" s="185"/>
      <c r="H63" s="185"/>
      <c r="I63" s="185"/>
      <c r="J63" s="186">
        <f>J210</f>
        <v>0</v>
      </c>
      <c r="K63" s="128"/>
      <c r="L63" s="18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3"/>
      <c r="C64" s="128"/>
      <c r="D64" s="184" t="s">
        <v>168</v>
      </c>
      <c r="E64" s="185"/>
      <c r="F64" s="185"/>
      <c r="G64" s="185"/>
      <c r="H64" s="185"/>
      <c r="I64" s="185"/>
      <c r="J64" s="186">
        <f>J229</f>
        <v>0</v>
      </c>
      <c r="K64" s="128"/>
      <c r="L64" s="187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3"/>
      <c r="C65" s="128"/>
      <c r="D65" s="184" t="s">
        <v>169</v>
      </c>
      <c r="E65" s="185"/>
      <c r="F65" s="185"/>
      <c r="G65" s="185"/>
      <c r="H65" s="185"/>
      <c r="I65" s="185"/>
      <c r="J65" s="186">
        <f>J254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594</v>
      </c>
      <c r="E66" s="185"/>
      <c r="F66" s="185"/>
      <c r="G66" s="185"/>
      <c r="H66" s="185"/>
      <c r="I66" s="185"/>
      <c r="J66" s="186">
        <f>J274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J277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1689</v>
      </c>
      <c r="E68" s="185"/>
      <c r="F68" s="185"/>
      <c r="G68" s="185"/>
      <c r="H68" s="185"/>
      <c r="I68" s="185"/>
      <c r="J68" s="186">
        <f>J278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8"/>
      <c r="D69" s="184" t="s">
        <v>596</v>
      </c>
      <c r="E69" s="185"/>
      <c r="F69" s="185"/>
      <c r="G69" s="185"/>
      <c r="H69" s="185"/>
      <c r="I69" s="185"/>
      <c r="J69" s="186">
        <f>J310</f>
        <v>0</v>
      </c>
      <c r="K69" s="128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7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172</v>
      </c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2" t="str">
        <f>E7</f>
        <v>Stavební úpravy únikových cest</v>
      </c>
      <c r="F79" s="35"/>
      <c r="G79" s="35"/>
      <c r="H79" s="35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157</v>
      </c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E9</f>
        <v>2025-068-03 - Kryté parkoviště</v>
      </c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F12</f>
        <v>Dům dlouhá 1, Aš</v>
      </c>
      <c r="G83" s="43"/>
      <c r="H83" s="43"/>
      <c r="I83" s="35" t="s">
        <v>23</v>
      </c>
      <c r="J83" s="75" t="str">
        <f>IF(J12="","",J12)</f>
        <v>28. 11. 2025</v>
      </c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40.05" customHeight="1">
      <c r="A85" s="41"/>
      <c r="B85" s="42"/>
      <c r="C85" s="35" t="s">
        <v>25</v>
      </c>
      <c r="D85" s="43"/>
      <c r="E85" s="43"/>
      <c r="F85" s="30" t="str">
        <f>E15</f>
        <v>Město Aš,Kamenná 52, 352 01 Aš</v>
      </c>
      <c r="G85" s="43"/>
      <c r="H85" s="43"/>
      <c r="I85" s="35" t="s">
        <v>31</v>
      </c>
      <c r="J85" s="39" t="str">
        <f>E21</f>
        <v>ČOS exim s.r.o. Alešova 26, České Budějovice</v>
      </c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29</v>
      </c>
      <c r="D86" s="43"/>
      <c r="E86" s="43"/>
      <c r="F86" s="30" t="str">
        <f>IF(E18="","",E18)</f>
        <v>Vyplň údaj</v>
      </c>
      <c r="G86" s="43"/>
      <c r="H86" s="43"/>
      <c r="I86" s="35" t="s">
        <v>34</v>
      </c>
      <c r="J86" s="39" t="str">
        <f>E24</f>
        <v>Ing. Dana Mlejnková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8"/>
      <c r="B88" s="189"/>
      <c r="C88" s="190" t="s">
        <v>173</v>
      </c>
      <c r="D88" s="191" t="s">
        <v>57</v>
      </c>
      <c r="E88" s="191" t="s">
        <v>53</v>
      </c>
      <c r="F88" s="191" t="s">
        <v>54</v>
      </c>
      <c r="G88" s="191" t="s">
        <v>174</v>
      </c>
      <c r="H88" s="191" t="s">
        <v>175</v>
      </c>
      <c r="I88" s="191" t="s">
        <v>176</v>
      </c>
      <c r="J88" s="191" t="s">
        <v>165</v>
      </c>
      <c r="K88" s="192" t="s">
        <v>177</v>
      </c>
      <c r="L88" s="193"/>
      <c r="M88" s="95" t="s">
        <v>19</v>
      </c>
      <c r="N88" s="96" t="s">
        <v>42</v>
      </c>
      <c r="O88" s="96" t="s">
        <v>178</v>
      </c>
      <c r="P88" s="96" t="s">
        <v>179</v>
      </c>
      <c r="Q88" s="96" t="s">
        <v>180</v>
      </c>
      <c r="R88" s="96" t="s">
        <v>181</v>
      </c>
      <c r="S88" s="96" t="s">
        <v>182</v>
      </c>
      <c r="T88" s="97" t="s">
        <v>183</v>
      </c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</row>
    <row r="89" s="2" customFormat="1" ht="22.8" customHeight="1">
      <c r="A89" s="41"/>
      <c r="B89" s="42"/>
      <c r="C89" s="102" t="s">
        <v>184</v>
      </c>
      <c r="D89" s="43"/>
      <c r="E89" s="43"/>
      <c r="F89" s="43"/>
      <c r="G89" s="43"/>
      <c r="H89" s="43"/>
      <c r="I89" s="43"/>
      <c r="J89" s="194">
        <f>BK89</f>
        <v>0</v>
      </c>
      <c r="K89" s="43"/>
      <c r="L89" s="47"/>
      <c r="M89" s="98"/>
      <c r="N89" s="195"/>
      <c r="O89" s="99"/>
      <c r="P89" s="196">
        <f>P90+P277</f>
        <v>0</v>
      </c>
      <c r="Q89" s="99"/>
      <c r="R89" s="196">
        <f>R90+R277</f>
        <v>6.6889566876819995</v>
      </c>
      <c r="S89" s="99"/>
      <c r="T89" s="197">
        <f>T90+T277</f>
        <v>2.1559699999999999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71</v>
      </c>
      <c r="AU89" s="20" t="s">
        <v>166</v>
      </c>
      <c r="BK89" s="198">
        <f>BK90+BK277</f>
        <v>0</v>
      </c>
    </row>
    <row r="90" s="12" customFormat="1" ht="25.92" customHeight="1">
      <c r="A90" s="12"/>
      <c r="B90" s="199"/>
      <c r="C90" s="200"/>
      <c r="D90" s="201" t="s">
        <v>71</v>
      </c>
      <c r="E90" s="202" t="s">
        <v>185</v>
      </c>
      <c r="F90" s="202" t="s">
        <v>186</v>
      </c>
      <c r="G90" s="200"/>
      <c r="H90" s="200"/>
      <c r="I90" s="203"/>
      <c r="J90" s="204">
        <f>BK90</f>
        <v>0</v>
      </c>
      <c r="K90" s="200"/>
      <c r="L90" s="205"/>
      <c r="M90" s="206"/>
      <c r="N90" s="207"/>
      <c r="O90" s="207"/>
      <c r="P90" s="208">
        <f>P91+P185+P210+P229+P254+P274</f>
        <v>0</v>
      </c>
      <c r="Q90" s="207"/>
      <c r="R90" s="208">
        <f>R91+R185+R210+R229+R254+R274</f>
        <v>3.2562722993320001</v>
      </c>
      <c r="S90" s="207"/>
      <c r="T90" s="209">
        <f>T91+T185+T210+T229+T254+T274</f>
        <v>1.4287999999999999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0" t="s">
        <v>79</v>
      </c>
      <c r="AT90" s="211" t="s">
        <v>71</v>
      </c>
      <c r="AU90" s="211" t="s">
        <v>72</v>
      </c>
      <c r="AY90" s="210" t="s">
        <v>187</v>
      </c>
      <c r="BK90" s="212">
        <f>BK91+BK185+BK210+BK229+BK254+BK274</f>
        <v>0</v>
      </c>
    </row>
    <row r="91" s="12" customFormat="1" ht="22.8" customHeight="1">
      <c r="A91" s="12"/>
      <c r="B91" s="199"/>
      <c r="C91" s="200"/>
      <c r="D91" s="201" t="s">
        <v>71</v>
      </c>
      <c r="E91" s="213" t="s">
        <v>79</v>
      </c>
      <c r="F91" s="213" t="s">
        <v>1607</v>
      </c>
      <c r="G91" s="200"/>
      <c r="H91" s="200"/>
      <c r="I91" s="203"/>
      <c r="J91" s="214">
        <f>BK91</f>
        <v>0</v>
      </c>
      <c r="K91" s="200"/>
      <c r="L91" s="205"/>
      <c r="M91" s="206"/>
      <c r="N91" s="207"/>
      <c r="O91" s="207"/>
      <c r="P91" s="208">
        <f>SUM(P92:P184)</f>
        <v>0</v>
      </c>
      <c r="Q91" s="207"/>
      <c r="R91" s="208">
        <f>SUM(R92:R184)</f>
        <v>0</v>
      </c>
      <c r="S91" s="207"/>
      <c r="T91" s="209">
        <f>SUM(T92:T184)</f>
        <v>0.5663999999999999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79</v>
      </c>
      <c r="AY91" s="210" t="s">
        <v>187</v>
      </c>
      <c r="BK91" s="212">
        <f>SUM(BK92:BK184)</f>
        <v>0</v>
      </c>
    </row>
    <row r="92" s="2" customFormat="1" ht="33" customHeight="1">
      <c r="A92" s="41"/>
      <c r="B92" s="42"/>
      <c r="C92" s="215" t="s">
        <v>79</v>
      </c>
      <c r="D92" s="215" t="s">
        <v>190</v>
      </c>
      <c r="E92" s="216" t="s">
        <v>1690</v>
      </c>
      <c r="F92" s="217" t="s">
        <v>1691</v>
      </c>
      <c r="G92" s="218" t="s">
        <v>193</v>
      </c>
      <c r="H92" s="219">
        <v>1.9199999999999999</v>
      </c>
      <c r="I92" s="220"/>
      <c r="J92" s="221">
        <f>ROUND(I92*H92,2)</f>
        <v>0</v>
      </c>
      <c r="K92" s="217" t="s">
        <v>194</v>
      </c>
      <c r="L92" s="47"/>
      <c r="M92" s="222" t="s">
        <v>19</v>
      </c>
      <c r="N92" s="223" t="s">
        <v>43</v>
      </c>
      <c r="O92" s="87"/>
      <c r="P92" s="224">
        <f>O92*H92</f>
        <v>0</v>
      </c>
      <c r="Q92" s="224">
        <v>0</v>
      </c>
      <c r="R92" s="224">
        <f>Q92*H92</f>
        <v>0</v>
      </c>
      <c r="S92" s="224">
        <v>0.29499999999999998</v>
      </c>
      <c r="T92" s="225">
        <f>S92*H92</f>
        <v>0.5663999999999999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6" t="s">
        <v>195</v>
      </c>
      <c r="AT92" s="226" t="s">
        <v>190</v>
      </c>
      <c r="AU92" s="226" t="s">
        <v>81</v>
      </c>
      <c r="AY92" s="20" t="s">
        <v>187</v>
      </c>
      <c r="BE92" s="227">
        <f>IF(N92="základní",J92,0)</f>
        <v>0</v>
      </c>
      <c r="BF92" s="227">
        <f>IF(N92="snížená",J92,0)</f>
        <v>0</v>
      </c>
      <c r="BG92" s="227">
        <f>IF(N92="zákl. přenesená",J92,0)</f>
        <v>0</v>
      </c>
      <c r="BH92" s="227">
        <f>IF(N92="sníž. přenesená",J92,0)</f>
        <v>0</v>
      </c>
      <c r="BI92" s="227">
        <f>IF(N92="nulová",J92,0)</f>
        <v>0</v>
      </c>
      <c r="BJ92" s="20" t="s">
        <v>79</v>
      </c>
      <c r="BK92" s="227">
        <f>ROUND(I92*H92,2)</f>
        <v>0</v>
      </c>
      <c r="BL92" s="20" t="s">
        <v>195</v>
      </c>
      <c r="BM92" s="226" t="s">
        <v>1692</v>
      </c>
    </row>
    <row r="93" s="2" customFormat="1">
      <c r="A93" s="41"/>
      <c r="B93" s="42"/>
      <c r="C93" s="43"/>
      <c r="D93" s="228" t="s">
        <v>197</v>
      </c>
      <c r="E93" s="43"/>
      <c r="F93" s="229" t="s">
        <v>1693</v>
      </c>
      <c r="G93" s="43"/>
      <c r="H93" s="43"/>
      <c r="I93" s="230"/>
      <c r="J93" s="43"/>
      <c r="K93" s="43"/>
      <c r="L93" s="47"/>
      <c r="M93" s="231"/>
      <c r="N93" s="232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197</v>
      </c>
      <c r="AU93" s="20" t="s">
        <v>81</v>
      </c>
    </row>
    <row r="94" s="13" customFormat="1">
      <c r="A94" s="13"/>
      <c r="B94" s="233"/>
      <c r="C94" s="234"/>
      <c r="D94" s="235" t="s">
        <v>199</v>
      </c>
      <c r="E94" s="236" t="s">
        <v>19</v>
      </c>
      <c r="F94" s="237" t="s">
        <v>1694</v>
      </c>
      <c r="G94" s="234"/>
      <c r="H94" s="236" t="s">
        <v>19</v>
      </c>
      <c r="I94" s="238"/>
      <c r="J94" s="234"/>
      <c r="K94" s="234"/>
      <c r="L94" s="239"/>
      <c r="M94" s="240"/>
      <c r="N94" s="241"/>
      <c r="O94" s="241"/>
      <c r="P94" s="241"/>
      <c r="Q94" s="241"/>
      <c r="R94" s="241"/>
      <c r="S94" s="241"/>
      <c r="T94" s="242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3" t="s">
        <v>199</v>
      </c>
      <c r="AU94" s="243" t="s">
        <v>81</v>
      </c>
      <c r="AV94" s="13" t="s">
        <v>79</v>
      </c>
      <c r="AW94" s="13" t="s">
        <v>33</v>
      </c>
      <c r="AX94" s="13" t="s">
        <v>72</v>
      </c>
      <c r="AY94" s="243" t="s">
        <v>187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1695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1696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1697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4" customFormat="1">
      <c r="A98" s="14"/>
      <c r="B98" s="244"/>
      <c r="C98" s="245"/>
      <c r="D98" s="235" t="s">
        <v>199</v>
      </c>
      <c r="E98" s="246" t="s">
        <v>19</v>
      </c>
      <c r="F98" s="247" t="s">
        <v>1698</v>
      </c>
      <c r="G98" s="245"/>
      <c r="H98" s="248">
        <v>1.9199999999999999</v>
      </c>
      <c r="I98" s="249"/>
      <c r="J98" s="245"/>
      <c r="K98" s="245"/>
      <c r="L98" s="250"/>
      <c r="M98" s="251"/>
      <c r="N98" s="252"/>
      <c r="O98" s="252"/>
      <c r="P98" s="252"/>
      <c r="Q98" s="252"/>
      <c r="R98" s="252"/>
      <c r="S98" s="252"/>
      <c r="T98" s="25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4" t="s">
        <v>199</v>
      </c>
      <c r="AU98" s="254" t="s">
        <v>81</v>
      </c>
      <c r="AV98" s="14" t="s">
        <v>81</v>
      </c>
      <c r="AW98" s="14" t="s">
        <v>33</v>
      </c>
      <c r="AX98" s="14" t="s">
        <v>72</v>
      </c>
      <c r="AY98" s="254" t="s">
        <v>187</v>
      </c>
    </row>
    <row r="99" s="15" customFormat="1">
      <c r="A99" s="15"/>
      <c r="B99" s="255"/>
      <c r="C99" s="256"/>
      <c r="D99" s="235" t="s">
        <v>199</v>
      </c>
      <c r="E99" s="257" t="s">
        <v>19</v>
      </c>
      <c r="F99" s="258" t="s">
        <v>210</v>
      </c>
      <c r="G99" s="256"/>
      <c r="H99" s="259">
        <v>1.9199999999999999</v>
      </c>
      <c r="I99" s="260"/>
      <c r="J99" s="256"/>
      <c r="K99" s="256"/>
      <c r="L99" s="261"/>
      <c r="M99" s="262"/>
      <c r="N99" s="263"/>
      <c r="O99" s="263"/>
      <c r="P99" s="263"/>
      <c r="Q99" s="263"/>
      <c r="R99" s="263"/>
      <c r="S99" s="263"/>
      <c r="T99" s="26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5" t="s">
        <v>199</v>
      </c>
      <c r="AU99" s="265" t="s">
        <v>81</v>
      </c>
      <c r="AV99" s="15" t="s">
        <v>195</v>
      </c>
      <c r="AW99" s="15" t="s">
        <v>33</v>
      </c>
      <c r="AX99" s="15" t="s">
        <v>79</v>
      </c>
      <c r="AY99" s="265" t="s">
        <v>187</v>
      </c>
    </row>
    <row r="100" s="2" customFormat="1" ht="24.15" customHeight="1">
      <c r="A100" s="41"/>
      <c r="B100" s="42"/>
      <c r="C100" s="215" t="s">
        <v>81</v>
      </c>
      <c r="D100" s="215" t="s">
        <v>190</v>
      </c>
      <c r="E100" s="216" t="s">
        <v>1699</v>
      </c>
      <c r="F100" s="217" t="s">
        <v>1700</v>
      </c>
      <c r="G100" s="218" t="s">
        <v>303</v>
      </c>
      <c r="H100" s="219">
        <v>1.208</v>
      </c>
      <c r="I100" s="220"/>
      <c r="J100" s="221">
        <f>ROUND(I100*H100,2)</f>
        <v>0</v>
      </c>
      <c r="K100" s="217" t="s">
        <v>194</v>
      </c>
      <c r="L100" s="47"/>
      <c r="M100" s="222" t="s">
        <v>19</v>
      </c>
      <c r="N100" s="223" t="s">
        <v>43</v>
      </c>
      <c r="O100" s="87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6" t="s">
        <v>195</v>
      </c>
      <c r="AT100" s="226" t="s">
        <v>190</v>
      </c>
      <c r="AU100" s="226" t="s">
        <v>81</v>
      </c>
      <c r="AY100" s="20" t="s">
        <v>187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20" t="s">
        <v>79</v>
      </c>
      <c r="BK100" s="227">
        <f>ROUND(I100*H100,2)</f>
        <v>0</v>
      </c>
      <c r="BL100" s="20" t="s">
        <v>195</v>
      </c>
      <c r="BM100" s="226" t="s">
        <v>1701</v>
      </c>
    </row>
    <row r="101" s="2" customFormat="1">
      <c r="A101" s="41"/>
      <c r="B101" s="42"/>
      <c r="C101" s="43"/>
      <c r="D101" s="228" t="s">
        <v>197</v>
      </c>
      <c r="E101" s="43"/>
      <c r="F101" s="229" t="s">
        <v>1702</v>
      </c>
      <c r="G101" s="43"/>
      <c r="H101" s="43"/>
      <c r="I101" s="230"/>
      <c r="J101" s="43"/>
      <c r="K101" s="43"/>
      <c r="L101" s="47"/>
      <c r="M101" s="231"/>
      <c r="N101" s="232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197</v>
      </c>
      <c r="AU101" s="20" t="s">
        <v>81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1703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1695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3" customFormat="1">
      <c r="A104" s="13"/>
      <c r="B104" s="233"/>
      <c r="C104" s="234"/>
      <c r="D104" s="235" t="s">
        <v>199</v>
      </c>
      <c r="E104" s="236" t="s">
        <v>19</v>
      </c>
      <c r="F104" s="237" t="s">
        <v>1613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199</v>
      </c>
      <c r="AU104" s="243" t="s">
        <v>81</v>
      </c>
      <c r="AV104" s="13" t="s">
        <v>79</v>
      </c>
      <c r="AW104" s="13" t="s">
        <v>33</v>
      </c>
      <c r="AX104" s="13" t="s">
        <v>72</v>
      </c>
      <c r="AY104" s="243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1704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4" customFormat="1">
      <c r="A106" s="14"/>
      <c r="B106" s="244"/>
      <c r="C106" s="245"/>
      <c r="D106" s="235" t="s">
        <v>199</v>
      </c>
      <c r="E106" s="246" t="s">
        <v>19</v>
      </c>
      <c r="F106" s="247" t="s">
        <v>1705</v>
      </c>
      <c r="G106" s="245"/>
      <c r="H106" s="248">
        <v>0.30199999999999999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199</v>
      </c>
      <c r="AU106" s="254" t="s">
        <v>81</v>
      </c>
      <c r="AV106" s="14" t="s">
        <v>81</v>
      </c>
      <c r="AW106" s="14" t="s">
        <v>33</v>
      </c>
      <c r="AX106" s="14" t="s">
        <v>72</v>
      </c>
      <c r="AY106" s="254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1706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1707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3" customFormat="1">
      <c r="A109" s="13"/>
      <c r="B109" s="233"/>
      <c r="C109" s="234"/>
      <c r="D109" s="235" t="s">
        <v>199</v>
      </c>
      <c r="E109" s="236" t="s">
        <v>19</v>
      </c>
      <c r="F109" s="237" t="s">
        <v>1695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199</v>
      </c>
      <c r="AU109" s="243" t="s">
        <v>81</v>
      </c>
      <c r="AV109" s="13" t="s">
        <v>79</v>
      </c>
      <c r="AW109" s="13" t="s">
        <v>33</v>
      </c>
      <c r="AX109" s="13" t="s">
        <v>72</v>
      </c>
      <c r="AY109" s="243" t="s">
        <v>187</v>
      </c>
    </row>
    <row r="110" s="13" customFormat="1">
      <c r="A110" s="13"/>
      <c r="B110" s="233"/>
      <c r="C110" s="234"/>
      <c r="D110" s="235" t="s">
        <v>199</v>
      </c>
      <c r="E110" s="236" t="s">
        <v>19</v>
      </c>
      <c r="F110" s="237" t="s">
        <v>1613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199</v>
      </c>
      <c r="AU110" s="243" t="s">
        <v>81</v>
      </c>
      <c r="AV110" s="13" t="s">
        <v>79</v>
      </c>
      <c r="AW110" s="13" t="s">
        <v>33</v>
      </c>
      <c r="AX110" s="13" t="s">
        <v>72</v>
      </c>
      <c r="AY110" s="243" t="s">
        <v>187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1708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1705</v>
      </c>
      <c r="G112" s="245"/>
      <c r="H112" s="248">
        <v>0.30199999999999999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1706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1709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1695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1613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3" customFormat="1">
      <c r="A117" s="13"/>
      <c r="B117" s="233"/>
      <c r="C117" s="234"/>
      <c r="D117" s="235" t="s">
        <v>199</v>
      </c>
      <c r="E117" s="236" t="s">
        <v>19</v>
      </c>
      <c r="F117" s="237" t="s">
        <v>1710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199</v>
      </c>
      <c r="AU117" s="243" t="s">
        <v>81</v>
      </c>
      <c r="AV117" s="13" t="s">
        <v>79</v>
      </c>
      <c r="AW117" s="13" t="s">
        <v>33</v>
      </c>
      <c r="AX117" s="13" t="s">
        <v>72</v>
      </c>
      <c r="AY117" s="243" t="s">
        <v>187</v>
      </c>
    </row>
    <row r="118" s="14" customFormat="1">
      <c r="A118" s="14"/>
      <c r="B118" s="244"/>
      <c r="C118" s="245"/>
      <c r="D118" s="235" t="s">
        <v>199</v>
      </c>
      <c r="E118" s="246" t="s">
        <v>19</v>
      </c>
      <c r="F118" s="247" t="s">
        <v>1705</v>
      </c>
      <c r="G118" s="245"/>
      <c r="H118" s="248">
        <v>0.30199999999999999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199</v>
      </c>
      <c r="AU118" s="254" t="s">
        <v>81</v>
      </c>
      <c r="AV118" s="14" t="s">
        <v>81</v>
      </c>
      <c r="AW118" s="14" t="s">
        <v>33</v>
      </c>
      <c r="AX118" s="14" t="s">
        <v>72</v>
      </c>
      <c r="AY118" s="254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1706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1711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1695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1613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1712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4" customFormat="1">
      <c r="A124" s="14"/>
      <c r="B124" s="244"/>
      <c r="C124" s="245"/>
      <c r="D124" s="235" t="s">
        <v>199</v>
      </c>
      <c r="E124" s="246" t="s">
        <v>19</v>
      </c>
      <c r="F124" s="247" t="s">
        <v>1705</v>
      </c>
      <c r="G124" s="245"/>
      <c r="H124" s="248">
        <v>0.30199999999999999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199</v>
      </c>
      <c r="AU124" s="254" t="s">
        <v>81</v>
      </c>
      <c r="AV124" s="14" t="s">
        <v>81</v>
      </c>
      <c r="AW124" s="14" t="s">
        <v>33</v>
      </c>
      <c r="AX124" s="14" t="s">
        <v>72</v>
      </c>
      <c r="AY124" s="254" t="s">
        <v>187</v>
      </c>
    </row>
    <row r="125" s="13" customFormat="1">
      <c r="A125" s="13"/>
      <c r="B125" s="233"/>
      <c r="C125" s="234"/>
      <c r="D125" s="235" t="s">
        <v>199</v>
      </c>
      <c r="E125" s="236" t="s">
        <v>19</v>
      </c>
      <c r="F125" s="237" t="s">
        <v>1706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199</v>
      </c>
      <c r="AU125" s="243" t="s">
        <v>81</v>
      </c>
      <c r="AV125" s="13" t="s">
        <v>79</v>
      </c>
      <c r="AW125" s="13" t="s">
        <v>33</v>
      </c>
      <c r="AX125" s="13" t="s">
        <v>72</v>
      </c>
      <c r="AY125" s="243" t="s">
        <v>187</v>
      </c>
    </row>
    <row r="126" s="15" customFormat="1">
      <c r="A126" s="15"/>
      <c r="B126" s="255"/>
      <c r="C126" s="256"/>
      <c r="D126" s="235" t="s">
        <v>199</v>
      </c>
      <c r="E126" s="257" t="s">
        <v>19</v>
      </c>
      <c r="F126" s="258" t="s">
        <v>210</v>
      </c>
      <c r="G126" s="256"/>
      <c r="H126" s="259">
        <v>1.208</v>
      </c>
      <c r="I126" s="260"/>
      <c r="J126" s="256"/>
      <c r="K126" s="256"/>
      <c r="L126" s="261"/>
      <c r="M126" s="262"/>
      <c r="N126" s="263"/>
      <c r="O126" s="263"/>
      <c r="P126" s="263"/>
      <c r="Q126" s="263"/>
      <c r="R126" s="263"/>
      <c r="S126" s="263"/>
      <c r="T126" s="264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5" t="s">
        <v>199</v>
      </c>
      <c r="AU126" s="265" t="s">
        <v>81</v>
      </c>
      <c r="AV126" s="15" t="s">
        <v>195</v>
      </c>
      <c r="AW126" s="15" t="s">
        <v>33</v>
      </c>
      <c r="AX126" s="15" t="s">
        <v>79</v>
      </c>
      <c r="AY126" s="265" t="s">
        <v>187</v>
      </c>
    </row>
    <row r="127" s="2" customFormat="1" ht="33" customHeight="1">
      <c r="A127" s="41"/>
      <c r="B127" s="42"/>
      <c r="C127" s="215" t="s">
        <v>230</v>
      </c>
      <c r="D127" s="215" t="s">
        <v>190</v>
      </c>
      <c r="E127" s="216" t="s">
        <v>1618</v>
      </c>
      <c r="F127" s="217" t="s">
        <v>1619</v>
      </c>
      <c r="G127" s="218" t="s">
        <v>303</v>
      </c>
      <c r="H127" s="219">
        <v>1.2090000000000001</v>
      </c>
      <c r="I127" s="220"/>
      <c r="J127" s="221">
        <f>ROUND(I127*H127,2)</f>
        <v>0</v>
      </c>
      <c r="K127" s="217" t="s">
        <v>194</v>
      </c>
      <c r="L127" s="47"/>
      <c r="M127" s="222" t="s">
        <v>19</v>
      </c>
      <c r="N127" s="223" t="s">
        <v>43</v>
      </c>
      <c r="O127" s="87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6" t="s">
        <v>195</v>
      </c>
      <c r="AT127" s="226" t="s">
        <v>190</v>
      </c>
      <c r="AU127" s="226" t="s">
        <v>81</v>
      </c>
      <c r="AY127" s="20" t="s">
        <v>187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20" t="s">
        <v>79</v>
      </c>
      <c r="BK127" s="227">
        <f>ROUND(I127*H127,2)</f>
        <v>0</v>
      </c>
      <c r="BL127" s="20" t="s">
        <v>195</v>
      </c>
      <c r="BM127" s="226" t="s">
        <v>1713</v>
      </c>
    </row>
    <row r="128" s="2" customFormat="1">
      <c r="A128" s="41"/>
      <c r="B128" s="42"/>
      <c r="C128" s="43"/>
      <c r="D128" s="228" t="s">
        <v>197</v>
      </c>
      <c r="E128" s="43"/>
      <c r="F128" s="229" t="s">
        <v>1621</v>
      </c>
      <c r="G128" s="43"/>
      <c r="H128" s="43"/>
      <c r="I128" s="230"/>
      <c r="J128" s="43"/>
      <c r="K128" s="43"/>
      <c r="L128" s="47"/>
      <c r="M128" s="231"/>
      <c r="N128" s="232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197</v>
      </c>
      <c r="AU128" s="20" t="s">
        <v>81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1714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3" customFormat="1">
      <c r="A130" s="13"/>
      <c r="B130" s="233"/>
      <c r="C130" s="234"/>
      <c r="D130" s="235" t="s">
        <v>199</v>
      </c>
      <c r="E130" s="236" t="s">
        <v>19</v>
      </c>
      <c r="F130" s="237" t="s">
        <v>1695</v>
      </c>
      <c r="G130" s="234"/>
      <c r="H130" s="236" t="s">
        <v>19</v>
      </c>
      <c r="I130" s="238"/>
      <c r="J130" s="234"/>
      <c r="K130" s="234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199</v>
      </c>
      <c r="AU130" s="243" t="s">
        <v>81</v>
      </c>
      <c r="AV130" s="13" t="s">
        <v>79</v>
      </c>
      <c r="AW130" s="13" t="s">
        <v>33</v>
      </c>
      <c r="AX130" s="13" t="s">
        <v>72</v>
      </c>
      <c r="AY130" s="243" t="s">
        <v>187</v>
      </c>
    </row>
    <row r="131" s="13" customFormat="1">
      <c r="A131" s="13"/>
      <c r="B131" s="233"/>
      <c r="C131" s="234"/>
      <c r="D131" s="235" t="s">
        <v>199</v>
      </c>
      <c r="E131" s="236" t="s">
        <v>19</v>
      </c>
      <c r="F131" s="237" t="s">
        <v>1715</v>
      </c>
      <c r="G131" s="234"/>
      <c r="H131" s="236" t="s">
        <v>19</v>
      </c>
      <c r="I131" s="238"/>
      <c r="J131" s="234"/>
      <c r="K131" s="234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199</v>
      </c>
      <c r="AU131" s="243" t="s">
        <v>81</v>
      </c>
      <c r="AV131" s="13" t="s">
        <v>79</v>
      </c>
      <c r="AW131" s="13" t="s">
        <v>33</v>
      </c>
      <c r="AX131" s="13" t="s">
        <v>72</v>
      </c>
      <c r="AY131" s="243" t="s">
        <v>187</v>
      </c>
    </row>
    <row r="132" s="13" customFormat="1">
      <c r="A132" s="13"/>
      <c r="B132" s="233"/>
      <c r="C132" s="234"/>
      <c r="D132" s="235" t="s">
        <v>199</v>
      </c>
      <c r="E132" s="236" t="s">
        <v>19</v>
      </c>
      <c r="F132" s="237" t="s">
        <v>1716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199</v>
      </c>
      <c r="AU132" s="243" t="s">
        <v>81</v>
      </c>
      <c r="AV132" s="13" t="s">
        <v>79</v>
      </c>
      <c r="AW132" s="13" t="s">
        <v>33</v>
      </c>
      <c r="AX132" s="13" t="s">
        <v>72</v>
      </c>
      <c r="AY132" s="243" t="s">
        <v>187</v>
      </c>
    </row>
    <row r="133" s="14" customFormat="1">
      <c r="A133" s="14"/>
      <c r="B133" s="244"/>
      <c r="C133" s="245"/>
      <c r="D133" s="235" t="s">
        <v>199</v>
      </c>
      <c r="E133" s="246" t="s">
        <v>19</v>
      </c>
      <c r="F133" s="247" t="s">
        <v>1717</v>
      </c>
      <c r="G133" s="245"/>
      <c r="H133" s="248">
        <v>1.2090000000000001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199</v>
      </c>
      <c r="AU133" s="254" t="s">
        <v>81</v>
      </c>
      <c r="AV133" s="14" t="s">
        <v>81</v>
      </c>
      <c r="AW133" s="14" t="s">
        <v>33</v>
      </c>
      <c r="AX133" s="14" t="s">
        <v>72</v>
      </c>
      <c r="AY133" s="254" t="s">
        <v>187</v>
      </c>
    </row>
    <row r="134" s="15" customFormat="1">
      <c r="A134" s="15"/>
      <c r="B134" s="255"/>
      <c r="C134" s="256"/>
      <c r="D134" s="235" t="s">
        <v>199</v>
      </c>
      <c r="E134" s="257" t="s">
        <v>19</v>
      </c>
      <c r="F134" s="258" t="s">
        <v>210</v>
      </c>
      <c r="G134" s="256"/>
      <c r="H134" s="259">
        <v>1.2090000000000001</v>
      </c>
      <c r="I134" s="260"/>
      <c r="J134" s="256"/>
      <c r="K134" s="256"/>
      <c r="L134" s="261"/>
      <c r="M134" s="262"/>
      <c r="N134" s="263"/>
      <c r="O134" s="263"/>
      <c r="P134" s="263"/>
      <c r="Q134" s="263"/>
      <c r="R134" s="263"/>
      <c r="S134" s="263"/>
      <c r="T134" s="26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5" t="s">
        <v>199</v>
      </c>
      <c r="AU134" s="265" t="s">
        <v>81</v>
      </c>
      <c r="AV134" s="15" t="s">
        <v>195</v>
      </c>
      <c r="AW134" s="15" t="s">
        <v>33</v>
      </c>
      <c r="AX134" s="15" t="s">
        <v>79</v>
      </c>
      <c r="AY134" s="265" t="s">
        <v>187</v>
      </c>
    </row>
    <row r="135" s="2" customFormat="1" ht="37.8" customHeight="1">
      <c r="A135" s="41"/>
      <c r="B135" s="42"/>
      <c r="C135" s="215" t="s">
        <v>195</v>
      </c>
      <c r="D135" s="215" t="s">
        <v>190</v>
      </c>
      <c r="E135" s="216" t="s">
        <v>1622</v>
      </c>
      <c r="F135" s="217" t="s">
        <v>1623</v>
      </c>
      <c r="G135" s="218" t="s">
        <v>303</v>
      </c>
      <c r="H135" s="219">
        <v>1.2090000000000001</v>
      </c>
      <c r="I135" s="220"/>
      <c r="J135" s="221">
        <f>ROUND(I135*H135,2)</f>
        <v>0</v>
      </c>
      <c r="K135" s="217" t="s">
        <v>194</v>
      </c>
      <c r="L135" s="47"/>
      <c r="M135" s="222" t="s">
        <v>19</v>
      </c>
      <c r="N135" s="223" t="s">
        <v>43</v>
      </c>
      <c r="O135" s="87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6" t="s">
        <v>195</v>
      </c>
      <c r="AT135" s="226" t="s">
        <v>190</v>
      </c>
      <c r="AU135" s="226" t="s">
        <v>81</v>
      </c>
      <c r="AY135" s="20" t="s">
        <v>187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20" t="s">
        <v>79</v>
      </c>
      <c r="BK135" s="227">
        <f>ROUND(I135*H135,2)</f>
        <v>0</v>
      </c>
      <c r="BL135" s="20" t="s">
        <v>195</v>
      </c>
      <c r="BM135" s="226" t="s">
        <v>1718</v>
      </c>
    </row>
    <row r="136" s="2" customFormat="1">
      <c r="A136" s="41"/>
      <c r="B136" s="42"/>
      <c r="C136" s="43"/>
      <c r="D136" s="228" t="s">
        <v>197</v>
      </c>
      <c r="E136" s="43"/>
      <c r="F136" s="229" t="s">
        <v>1625</v>
      </c>
      <c r="G136" s="43"/>
      <c r="H136" s="43"/>
      <c r="I136" s="230"/>
      <c r="J136" s="43"/>
      <c r="K136" s="43"/>
      <c r="L136" s="47"/>
      <c r="M136" s="231"/>
      <c r="N136" s="232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197</v>
      </c>
      <c r="AU136" s="20" t="s">
        <v>81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1714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1695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3" customFormat="1">
      <c r="A139" s="13"/>
      <c r="B139" s="233"/>
      <c r="C139" s="234"/>
      <c r="D139" s="235" t="s">
        <v>199</v>
      </c>
      <c r="E139" s="236" t="s">
        <v>19</v>
      </c>
      <c r="F139" s="237" t="s">
        <v>1715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199</v>
      </c>
      <c r="AU139" s="243" t="s">
        <v>81</v>
      </c>
      <c r="AV139" s="13" t="s">
        <v>79</v>
      </c>
      <c r="AW139" s="13" t="s">
        <v>33</v>
      </c>
      <c r="AX139" s="13" t="s">
        <v>72</v>
      </c>
      <c r="AY139" s="243" t="s">
        <v>187</v>
      </c>
    </row>
    <row r="140" s="13" customFormat="1">
      <c r="A140" s="13"/>
      <c r="B140" s="233"/>
      <c r="C140" s="234"/>
      <c r="D140" s="235" t="s">
        <v>199</v>
      </c>
      <c r="E140" s="236" t="s">
        <v>19</v>
      </c>
      <c r="F140" s="237" t="s">
        <v>1716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199</v>
      </c>
      <c r="AU140" s="243" t="s">
        <v>81</v>
      </c>
      <c r="AV140" s="13" t="s">
        <v>79</v>
      </c>
      <c r="AW140" s="13" t="s">
        <v>33</v>
      </c>
      <c r="AX140" s="13" t="s">
        <v>72</v>
      </c>
      <c r="AY140" s="243" t="s">
        <v>187</v>
      </c>
    </row>
    <row r="141" s="14" customFormat="1">
      <c r="A141" s="14"/>
      <c r="B141" s="244"/>
      <c r="C141" s="245"/>
      <c r="D141" s="235" t="s">
        <v>199</v>
      </c>
      <c r="E141" s="246" t="s">
        <v>19</v>
      </c>
      <c r="F141" s="247" t="s">
        <v>1717</v>
      </c>
      <c r="G141" s="245"/>
      <c r="H141" s="248">
        <v>1.2090000000000001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199</v>
      </c>
      <c r="AU141" s="254" t="s">
        <v>81</v>
      </c>
      <c r="AV141" s="14" t="s">
        <v>81</v>
      </c>
      <c r="AW141" s="14" t="s">
        <v>33</v>
      </c>
      <c r="AX141" s="14" t="s">
        <v>72</v>
      </c>
      <c r="AY141" s="254" t="s">
        <v>187</v>
      </c>
    </row>
    <row r="142" s="15" customFormat="1">
      <c r="A142" s="15"/>
      <c r="B142" s="255"/>
      <c r="C142" s="256"/>
      <c r="D142" s="235" t="s">
        <v>199</v>
      </c>
      <c r="E142" s="257" t="s">
        <v>19</v>
      </c>
      <c r="F142" s="258" t="s">
        <v>210</v>
      </c>
      <c r="G142" s="256"/>
      <c r="H142" s="259">
        <v>1.2090000000000001</v>
      </c>
      <c r="I142" s="260"/>
      <c r="J142" s="256"/>
      <c r="K142" s="256"/>
      <c r="L142" s="261"/>
      <c r="M142" s="262"/>
      <c r="N142" s="263"/>
      <c r="O142" s="263"/>
      <c r="P142" s="263"/>
      <c r="Q142" s="263"/>
      <c r="R142" s="263"/>
      <c r="S142" s="263"/>
      <c r="T142" s="26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5" t="s">
        <v>199</v>
      </c>
      <c r="AU142" s="265" t="s">
        <v>81</v>
      </c>
      <c r="AV142" s="15" t="s">
        <v>195</v>
      </c>
      <c r="AW142" s="15" t="s">
        <v>33</v>
      </c>
      <c r="AX142" s="15" t="s">
        <v>79</v>
      </c>
      <c r="AY142" s="265" t="s">
        <v>187</v>
      </c>
    </row>
    <row r="143" s="2" customFormat="1" ht="37.8" customHeight="1">
      <c r="A143" s="41"/>
      <c r="B143" s="42"/>
      <c r="C143" s="215" t="s">
        <v>240</v>
      </c>
      <c r="D143" s="215" t="s">
        <v>190</v>
      </c>
      <c r="E143" s="216" t="s">
        <v>1626</v>
      </c>
      <c r="F143" s="217" t="s">
        <v>1627</v>
      </c>
      <c r="G143" s="218" t="s">
        <v>303</v>
      </c>
      <c r="H143" s="219">
        <v>7.2539999999999996</v>
      </c>
      <c r="I143" s="220"/>
      <c r="J143" s="221">
        <f>ROUND(I143*H143,2)</f>
        <v>0</v>
      </c>
      <c r="K143" s="217" t="s">
        <v>194</v>
      </c>
      <c r="L143" s="47"/>
      <c r="M143" s="222" t="s">
        <v>19</v>
      </c>
      <c r="N143" s="223" t="s">
        <v>43</v>
      </c>
      <c r="O143" s="87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6" t="s">
        <v>195</v>
      </c>
      <c r="AT143" s="226" t="s">
        <v>190</v>
      </c>
      <c r="AU143" s="226" t="s">
        <v>81</v>
      </c>
      <c r="AY143" s="20" t="s">
        <v>187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20" t="s">
        <v>79</v>
      </c>
      <c r="BK143" s="227">
        <f>ROUND(I143*H143,2)</f>
        <v>0</v>
      </c>
      <c r="BL143" s="20" t="s">
        <v>195</v>
      </c>
      <c r="BM143" s="226" t="s">
        <v>1719</v>
      </c>
    </row>
    <row r="144" s="2" customFormat="1">
      <c r="A144" s="41"/>
      <c r="B144" s="42"/>
      <c r="C144" s="43"/>
      <c r="D144" s="228" t="s">
        <v>197</v>
      </c>
      <c r="E144" s="43"/>
      <c r="F144" s="229" t="s">
        <v>1629</v>
      </c>
      <c r="G144" s="43"/>
      <c r="H144" s="43"/>
      <c r="I144" s="230"/>
      <c r="J144" s="43"/>
      <c r="K144" s="43"/>
      <c r="L144" s="47"/>
      <c r="M144" s="231"/>
      <c r="N144" s="232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197</v>
      </c>
      <c r="AU144" s="20" t="s">
        <v>81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1714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1695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1715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3" customFormat="1">
      <c r="A148" s="13"/>
      <c r="B148" s="233"/>
      <c r="C148" s="234"/>
      <c r="D148" s="235" t="s">
        <v>199</v>
      </c>
      <c r="E148" s="236" t="s">
        <v>19</v>
      </c>
      <c r="F148" s="237" t="s">
        <v>1716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199</v>
      </c>
      <c r="AU148" s="243" t="s">
        <v>81</v>
      </c>
      <c r="AV148" s="13" t="s">
        <v>79</v>
      </c>
      <c r="AW148" s="13" t="s">
        <v>33</v>
      </c>
      <c r="AX148" s="13" t="s">
        <v>72</v>
      </c>
      <c r="AY148" s="243" t="s">
        <v>187</v>
      </c>
    </row>
    <row r="149" s="14" customFormat="1">
      <c r="A149" s="14"/>
      <c r="B149" s="244"/>
      <c r="C149" s="245"/>
      <c r="D149" s="235" t="s">
        <v>199</v>
      </c>
      <c r="E149" s="246" t="s">
        <v>19</v>
      </c>
      <c r="F149" s="247" t="s">
        <v>1717</v>
      </c>
      <c r="G149" s="245"/>
      <c r="H149" s="248">
        <v>1.2090000000000001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199</v>
      </c>
      <c r="AU149" s="254" t="s">
        <v>81</v>
      </c>
      <c r="AV149" s="14" t="s">
        <v>81</v>
      </c>
      <c r="AW149" s="14" t="s">
        <v>33</v>
      </c>
      <c r="AX149" s="14" t="s">
        <v>72</v>
      </c>
      <c r="AY149" s="254" t="s">
        <v>187</v>
      </c>
    </row>
    <row r="150" s="15" customFormat="1">
      <c r="A150" s="15"/>
      <c r="B150" s="255"/>
      <c r="C150" s="256"/>
      <c r="D150" s="235" t="s">
        <v>199</v>
      </c>
      <c r="E150" s="257" t="s">
        <v>19</v>
      </c>
      <c r="F150" s="258" t="s">
        <v>210</v>
      </c>
      <c r="G150" s="256"/>
      <c r="H150" s="259">
        <v>1.2090000000000001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199</v>
      </c>
      <c r="AU150" s="265" t="s">
        <v>81</v>
      </c>
      <c r="AV150" s="15" t="s">
        <v>195</v>
      </c>
      <c r="AW150" s="15" t="s">
        <v>33</v>
      </c>
      <c r="AX150" s="15" t="s">
        <v>79</v>
      </c>
      <c r="AY150" s="265" t="s">
        <v>187</v>
      </c>
    </row>
    <row r="151" s="14" customFormat="1">
      <c r="A151" s="14"/>
      <c r="B151" s="244"/>
      <c r="C151" s="245"/>
      <c r="D151" s="235" t="s">
        <v>199</v>
      </c>
      <c r="E151" s="245"/>
      <c r="F151" s="247" t="s">
        <v>1720</v>
      </c>
      <c r="G151" s="245"/>
      <c r="H151" s="248">
        <v>7.2539999999999996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199</v>
      </c>
      <c r="AU151" s="254" t="s">
        <v>81</v>
      </c>
      <c r="AV151" s="14" t="s">
        <v>81</v>
      </c>
      <c r="AW151" s="14" t="s">
        <v>4</v>
      </c>
      <c r="AX151" s="14" t="s">
        <v>79</v>
      </c>
      <c r="AY151" s="254" t="s">
        <v>187</v>
      </c>
    </row>
    <row r="152" s="2" customFormat="1" ht="24.15" customHeight="1">
      <c r="A152" s="41"/>
      <c r="B152" s="42"/>
      <c r="C152" s="215" t="s">
        <v>246</v>
      </c>
      <c r="D152" s="215" t="s">
        <v>190</v>
      </c>
      <c r="E152" s="216" t="s">
        <v>1631</v>
      </c>
      <c r="F152" s="217" t="s">
        <v>1632</v>
      </c>
      <c r="G152" s="218" t="s">
        <v>303</v>
      </c>
      <c r="H152" s="219">
        <v>1.2090000000000001</v>
      </c>
      <c r="I152" s="220"/>
      <c r="J152" s="221">
        <f>ROUND(I152*H152,2)</f>
        <v>0</v>
      </c>
      <c r="K152" s="217" t="s">
        <v>194</v>
      </c>
      <c r="L152" s="47"/>
      <c r="M152" s="222" t="s">
        <v>19</v>
      </c>
      <c r="N152" s="223" t="s">
        <v>43</v>
      </c>
      <c r="O152" s="87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6" t="s">
        <v>195</v>
      </c>
      <c r="AT152" s="226" t="s">
        <v>190</v>
      </c>
      <c r="AU152" s="226" t="s">
        <v>81</v>
      </c>
      <c r="AY152" s="20" t="s">
        <v>187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20" t="s">
        <v>79</v>
      </c>
      <c r="BK152" s="227">
        <f>ROUND(I152*H152,2)</f>
        <v>0</v>
      </c>
      <c r="BL152" s="20" t="s">
        <v>195</v>
      </c>
      <c r="BM152" s="226" t="s">
        <v>1721</v>
      </c>
    </row>
    <row r="153" s="2" customFormat="1">
      <c r="A153" s="41"/>
      <c r="B153" s="42"/>
      <c r="C153" s="43"/>
      <c r="D153" s="228" t="s">
        <v>197</v>
      </c>
      <c r="E153" s="43"/>
      <c r="F153" s="229" t="s">
        <v>1634</v>
      </c>
      <c r="G153" s="43"/>
      <c r="H153" s="43"/>
      <c r="I153" s="230"/>
      <c r="J153" s="43"/>
      <c r="K153" s="43"/>
      <c r="L153" s="47"/>
      <c r="M153" s="231"/>
      <c r="N153" s="232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197</v>
      </c>
      <c r="AU153" s="20" t="s">
        <v>81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1714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1695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1715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3" customFormat="1">
      <c r="A157" s="13"/>
      <c r="B157" s="233"/>
      <c r="C157" s="234"/>
      <c r="D157" s="235" t="s">
        <v>199</v>
      </c>
      <c r="E157" s="236" t="s">
        <v>19</v>
      </c>
      <c r="F157" s="237" t="s">
        <v>1716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199</v>
      </c>
      <c r="AU157" s="243" t="s">
        <v>81</v>
      </c>
      <c r="AV157" s="13" t="s">
        <v>79</v>
      </c>
      <c r="AW157" s="13" t="s">
        <v>33</v>
      </c>
      <c r="AX157" s="13" t="s">
        <v>72</v>
      </c>
      <c r="AY157" s="243" t="s">
        <v>187</v>
      </c>
    </row>
    <row r="158" s="14" customFormat="1">
      <c r="A158" s="14"/>
      <c r="B158" s="244"/>
      <c r="C158" s="245"/>
      <c r="D158" s="235" t="s">
        <v>199</v>
      </c>
      <c r="E158" s="246" t="s">
        <v>19</v>
      </c>
      <c r="F158" s="247" t="s">
        <v>1717</v>
      </c>
      <c r="G158" s="245"/>
      <c r="H158" s="248">
        <v>1.2090000000000001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199</v>
      </c>
      <c r="AU158" s="254" t="s">
        <v>81</v>
      </c>
      <c r="AV158" s="14" t="s">
        <v>81</v>
      </c>
      <c r="AW158" s="14" t="s">
        <v>33</v>
      </c>
      <c r="AX158" s="14" t="s">
        <v>72</v>
      </c>
      <c r="AY158" s="254" t="s">
        <v>187</v>
      </c>
    </row>
    <row r="159" s="15" customFormat="1">
      <c r="A159" s="15"/>
      <c r="B159" s="255"/>
      <c r="C159" s="256"/>
      <c r="D159" s="235" t="s">
        <v>199</v>
      </c>
      <c r="E159" s="257" t="s">
        <v>19</v>
      </c>
      <c r="F159" s="258" t="s">
        <v>210</v>
      </c>
      <c r="G159" s="256"/>
      <c r="H159" s="259">
        <v>1.2090000000000001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5" t="s">
        <v>199</v>
      </c>
      <c r="AU159" s="265" t="s">
        <v>81</v>
      </c>
      <c r="AV159" s="15" t="s">
        <v>195</v>
      </c>
      <c r="AW159" s="15" t="s">
        <v>33</v>
      </c>
      <c r="AX159" s="15" t="s">
        <v>79</v>
      </c>
      <c r="AY159" s="265" t="s">
        <v>187</v>
      </c>
    </row>
    <row r="160" s="2" customFormat="1" ht="24.15" customHeight="1">
      <c r="A160" s="41"/>
      <c r="B160" s="42"/>
      <c r="C160" s="215" t="s">
        <v>252</v>
      </c>
      <c r="D160" s="215" t="s">
        <v>190</v>
      </c>
      <c r="E160" s="216" t="s">
        <v>1635</v>
      </c>
      <c r="F160" s="217" t="s">
        <v>1636</v>
      </c>
      <c r="G160" s="218" t="s">
        <v>233</v>
      </c>
      <c r="H160" s="219">
        <v>1.9350000000000001</v>
      </c>
      <c r="I160" s="220"/>
      <c r="J160" s="221">
        <f>ROUND(I160*H160,2)</f>
        <v>0</v>
      </c>
      <c r="K160" s="217" t="s">
        <v>194</v>
      </c>
      <c r="L160" s="47"/>
      <c r="M160" s="222" t="s">
        <v>19</v>
      </c>
      <c r="N160" s="223" t="s">
        <v>43</v>
      </c>
      <c r="O160" s="87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6" t="s">
        <v>195</v>
      </c>
      <c r="AT160" s="226" t="s">
        <v>190</v>
      </c>
      <c r="AU160" s="226" t="s">
        <v>81</v>
      </c>
      <c r="AY160" s="20" t="s">
        <v>187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20" t="s">
        <v>79</v>
      </c>
      <c r="BK160" s="227">
        <f>ROUND(I160*H160,2)</f>
        <v>0</v>
      </c>
      <c r="BL160" s="20" t="s">
        <v>195</v>
      </c>
      <c r="BM160" s="226" t="s">
        <v>1722</v>
      </c>
    </row>
    <row r="161" s="2" customFormat="1">
      <c r="A161" s="41"/>
      <c r="B161" s="42"/>
      <c r="C161" s="43"/>
      <c r="D161" s="228" t="s">
        <v>197</v>
      </c>
      <c r="E161" s="43"/>
      <c r="F161" s="229" t="s">
        <v>1638</v>
      </c>
      <c r="G161" s="43"/>
      <c r="H161" s="43"/>
      <c r="I161" s="230"/>
      <c r="J161" s="43"/>
      <c r="K161" s="43"/>
      <c r="L161" s="47"/>
      <c r="M161" s="231"/>
      <c r="N161" s="232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197</v>
      </c>
      <c r="AU161" s="20" t="s">
        <v>81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1714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1695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1715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1716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4" customFormat="1">
      <c r="A166" s="14"/>
      <c r="B166" s="244"/>
      <c r="C166" s="245"/>
      <c r="D166" s="235" t="s">
        <v>199</v>
      </c>
      <c r="E166" s="246" t="s">
        <v>19</v>
      </c>
      <c r="F166" s="247" t="s">
        <v>1723</v>
      </c>
      <c r="G166" s="245"/>
      <c r="H166" s="248">
        <v>1.9350000000000001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199</v>
      </c>
      <c r="AU166" s="254" t="s">
        <v>81</v>
      </c>
      <c r="AV166" s="14" t="s">
        <v>81</v>
      </c>
      <c r="AW166" s="14" t="s">
        <v>33</v>
      </c>
      <c r="AX166" s="14" t="s">
        <v>72</v>
      </c>
      <c r="AY166" s="254" t="s">
        <v>187</v>
      </c>
    </row>
    <row r="167" s="15" customFormat="1">
      <c r="A167" s="15"/>
      <c r="B167" s="255"/>
      <c r="C167" s="256"/>
      <c r="D167" s="235" t="s">
        <v>199</v>
      </c>
      <c r="E167" s="257" t="s">
        <v>19</v>
      </c>
      <c r="F167" s="258" t="s">
        <v>210</v>
      </c>
      <c r="G167" s="256"/>
      <c r="H167" s="259">
        <v>1.9350000000000001</v>
      </c>
      <c r="I167" s="260"/>
      <c r="J167" s="256"/>
      <c r="K167" s="256"/>
      <c r="L167" s="261"/>
      <c r="M167" s="262"/>
      <c r="N167" s="263"/>
      <c r="O167" s="263"/>
      <c r="P167" s="263"/>
      <c r="Q167" s="263"/>
      <c r="R167" s="263"/>
      <c r="S167" s="263"/>
      <c r="T167" s="26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5" t="s">
        <v>199</v>
      </c>
      <c r="AU167" s="265" t="s">
        <v>81</v>
      </c>
      <c r="AV167" s="15" t="s">
        <v>195</v>
      </c>
      <c r="AW167" s="15" t="s">
        <v>33</v>
      </c>
      <c r="AX167" s="15" t="s">
        <v>79</v>
      </c>
      <c r="AY167" s="265" t="s">
        <v>187</v>
      </c>
    </row>
    <row r="168" s="2" customFormat="1" ht="24.15" customHeight="1">
      <c r="A168" s="41"/>
      <c r="B168" s="42"/>
      <c r="C168" s="215" t="s">
        <v>262</v>
      </c>
      <c r="D168" s="215" t="s">
        <v>190</v>
      </c>
      <c r="E168" s="216" t="s">
        <v>1641</v>
      </c>
      <c r="F168" s="217" t="s">
        <v>1642</v>
      </c>
      <c r="G168" s="218" t="s">
        <v>303</v>
      </c>
      <c r="H168" s="219">
        <v>1.2090000000000001</v>
      </c>
      <c r="I168" s="220"/>
      <c r="J168" s="221">
        <f>ROUND(I168*H168,2)</f>
        <v>0</v>
      </c>
      <c r="K168" s="217" t="s">
        <v>194</v>
      </c>
      <c r="L168" s="47"/>
      <c r="M168" s="222" t="s">
        <v>19</v>
      </c>
      <c r="N168" s="223" t="s">
        <v>43</v>
      </c>
      <c r="O168" s="87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6" t="s">
        <v>195</v>
      </c>
      <c r="AT168" s="226" t="s">
        <v>190</v>
      </c>
      <c r="AU168" s="226" t="s">
        <v>81</v>
      </c>
      <c r="AY168" s="20" t="s">
        <v>187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20" t="s">
        <v>79</v>
      </c>
      <c r="BK168" s="227">
        <f>ROUND(I168*H168,2)</f>
        <v>0</v>
      </c>
      <c r="BL168" s="20" t="s">
        <v>195</v>
      </c>
      <c r="BM168" s="226" t="s">
        <v>1724</v>
      </c>
    </row>
    <row r="169" s="2" customFormat="1">
      <c r="A169" s="41"/>
      <c r="B169" s="42"/>
      <c r="C169" s="43"/>
      <c r="D169" s="228" t="s">
        <v>197</v>
      </c>
      <c r="E169" s="43"/>
      <c r="F169" s="229" t="s">
        <v>1644</v>
      </c>
      <c r="G169" s="43"/>
      <c r="H169" s="43"/>
      <c r="I169" s="230"/>
      <c r="J169" s="43"/>
      <c r="K169" s="43"/>
      <c r="L169" s="47"/>
      <c r="M169" s="231"/>
      <c r="N169" s="232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197</v>
      </c>
      <c r="AU169" s="20" t="s">
        <v>81</v>
      </c>
    </row>
    <row r="170" s="13" customFormat="1">
      <c r="A170" s="13"/>
      <c r="B170" s="233"/>
      <c r="C170" s="234"/>
      <c r="D170" s="235" t="s">
        <v>199</v>
      </c>
      <c r="E170" s="236" t="s">
        <v>19</v>
      </c>
      <c r="F170" s="237" t="s">
        <v>1714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199</v>
      </c>
      <c r="AU170" s="243" t="s">
        <v>81</v>
      </c>
      <c r="AV170" s="13" t="s">
        <v>79</v>
      </c>
      <c r="AW170" s="13" t="s">
        <v>33</v>
      </c>
      <c r="AX170" s="13" t="s">
        <v>72</v>
      </c>
      <c r="AY170" s="243" t="s">
        <v>187</v>
      </c>
    </row>
    <row r="171" s="13" customFormat="1">
      <c r="A171" s="13"/>
      <c r="B171" s="233"/>
      <c r="C171" s="234"/>
      <c r="D171" s="235" t="s">
        <v>199</v>
      </c>
      <c r="E171" s="236" t="s">
        <v>19</v>
      </c>
      <c r="F171" s="237" t="s">
        <v>1695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199</v>
      </c>
      <c r="AU171" s="243" t="s">
        <v>81</v>
      </c>
      <c r="AV171" s="13" t="s">
        <v>79</v>
      </c>
      <c r="AW171" s="13" t="s">
        <v>33</v>
      </c>
      <c r="AX171" s="13" t="s">
        <v>72</v>
      </c>
      <c r="AY171" s="243" t="s">
        <v>187</v>
      </c>
    </row>
    <row r="172" s="13" customFormat="1">
      <c r="A172" s="13"/>
      <c r="B172" s="233"/>
      <c r="C172" s="234"/>
      <c r="D172" s="235" t="s">
        <v>199</v>
      </c>
      <c r="E172" s="236" t="s">
        <v>19</v>
      </c>
      <c r="F172" s="237" t="s">
        <v>1715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199</v>
      </c>
      <c r="AU172" s="243" t="s">
        <v>81</v>
      </c>
      <c r="AV172" s="13" t="s">
        <v>79</v>
      </c>
      <c r="AW172" s="13" t="s">
        <v>33</v>
      </c>
      <c r="AX172" s="13" t="s">
        <v>72</v>
      </c>
      <c r="AY172" s="243" t="s">
        <v>187</v>
      </c>
    </row>
    <row r="173" s="13" customFormat="1">
      <c r="A173" s="13"/>
      <c r="B173" s="233"/>
      <c r="C173" s="234"/>
      <c r="D173" s="235" t="s">
        <v>199</v>
      </c>
      <c r="E173" s="236" t="s">
        <v>19</v>
      </c>
      <c r="F173" s="237" t="s">
        <v>1716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199</v>
      </c>
      <c r="AU173" s="243" t="s">
        <v>81</v>
      </c>
      <c r="AV173" s="13" t="s">
        <v>79</v>
      </c>
      <c r="AW173" s="13" t="s">
        <v>33</v>
      </c>
      <c r="AX173" s="13" t="s">
        <v>72</v>
      </c>
      <c r="AY173" s="243" t="s">
        <v>187</v>
      </c>
    </row>
    <row r="174" s="14" customFormat="1">
      <c r="A174" s="14"/>
      <c r="B174" s="244"/>
      <c r="C174" s="245"/>
      <c r="D174" s="235" t="s">
        <v>199</v>
      </c>
      <c r="E174" s="246" t="s">
        <v>19</v>
      </c>
      <c r="F174" s="247" t="s">
        <v>1717</v>
      </c>
      <c r="G174" s="245"/>
      <c r="H174" s="248">
        <v>1.2090000000000001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199</v>
      </c>
      <c r="AU174" s="254" t="s">
        <v>81</v>
      </c>
      <c r="AV174" s="14" t="s">
        <v>81</v>
      </c>
      <c r="AW174" s="14" t="s">
        <v>33</v>
      </c>
      <c r="AX174" s="14" t="s">
        <v>72</v>
      </c>
      <c r="AY174" s="254" t="s">
        <v>187</v>
      </c>
    </row>
    <row r="175" s="15" customFormat="1">
      <c r="A175" s="15"/>
      <c r="B175" s="255"/>
      <c r="C175" s="256"/>
      <c r="D175" s="235" t="s">
        <v>199</v>
      </c>
      <c r="E175" s="257" t="s">
        <v>19</v>
      </c>
      <c r="F175" s="258" t="s">
        <v>210</v>
      </c>
      <c r="G175" s="256"/>
      <c r="H175" s="259">
        <v>1.2090000000000001</v>
      </c>
      <c r="I175" s="260"/>
      <c r="J175" s="256"/>
      <c r="K175" s="256"/>
      <c r="L175" s="261"/>
      <c r="M175" s="262"/>
      <c r="N175" s="263"/>
      <c r="O175" s="263"/>
      <c r="P175" s="263"/>
      <c r="Q175" s="263"/>
      <c r="R175" s="263"/>
      <c r="S175" s="263"/>
      <c r="T175" s="26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5" t="s">
        <v>199</v>
      </c>
      <c r="AU175" s="265" t="s">
        <v>81</v>
      </c>
      <c r="AV175" s="15" t="s">
        <v>195</v>
      </c>
      <c r="AW175" s="15" t="s">
        <v>33</v>
      </c>
      <c r="AX175" s="15" t="s">
        <v>79</v>
      </c>
      <c r="AY175" s="265" t="s">
        <v>187</v>
      </c>
    </row>
    <row r="176" s="2" customFormat="1" ht="24.15" customHeight="1">
      <c r="A176" s="41"/>
      <c r="B176" s="42"/>
      <c r="C176" s="215" t="s">
        <v>188</v>
      </c>
      <c r="D176" s="215" t="s">
        <v>190</v>
      </c>
      <c r="E176" s="216" t="s">
        <v>1725</v>
      </c>
      <c r="F176" s="217" t="s">
        <v>1726</v>
      </c>
      <c r="G176" s="218" t="s">
        <v>303</v>
      </c>
      <c r="H176" s="219">
        <v>0.54600000000000004</v>
      </c>
      <c r="I176" s="220"/>
      <c r="J176" s="221">
        <f>ROUND(I176*H176,2)</f>
        <v>0</v>
      </c>
      <c r="K176" s="217" t="s">
        <v>194</v>
      </c>
      <c r="L176" s="47"/>
      <c r="M176" s="222" t="s">
        <v>19</v>
      </c>
      <c r="N176" s="223" t="s">
        <v>43</v>
      </c>
      <c r="O176" s="87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6" t="s">
        <v>195</v>
      </c>
      <c r="AT176" s="226" t="s">
        <v>190</v>
      </c>
      <c r="AU176" s="226" t="s">
        <v>81</v>
      </c>
      <c r="AY176" s="20" t="s">
        <v>187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20" t="s">
        <v>79</v>
      </c>
      <c r="BK176" s="227">
        <f>ROUND(I176*H176,2)</f>
        <v>0</v>
      </c>
      <c r="BL176" s="20" t="s">
        <v>195</v>
      </c>
      <c r="BM176" s="226" t="s">
        <v>1727</v>
      </c>
    </row>
    <row r="177" s="2" customFormat="1">
      <c r="A177" s="41"/>
      <c r="B177" s="42"/>
      <c r="C177" s="43"/>
      <c r="D177" s="228" t="s">
        <v>197</v>
      </c>
      <c r="E177" s="43"/>
      <c r="F177" s="229" t="s">
        <v>1728</v>
      </c>
      <c r="G177" s="43"/>
      <c r="H177" s="43"/>
      <c r="I177" s="230"/>
      <c r="J177" s="43"/>
      <c r="K177" s="43"/>
      <c r="L177" s="47"/>
      <c r="M177" s="231"/>
      <c r="N177" s="232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197</v>
      </c>
      <c r="AU177" s="20" t="s">
        <v>81</v>
      </c>
    </row>
    <row r="178" s="13" customFormat="1">
      <c r="A178" s="13"/>
      <c r="B178" s="233"/>
      <c r="C178" s="234"/>
      <c r="D178" s="235" t="s">
        <v>199</v>
      </c>
      <c r="E178" s="236" t="s">
        <v>19</v>
      </c>
      <c r="F178" s="237" t="s">
        <v>1729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199</v>
      </c>
      <c r="AU178" s="243" t="s">
        <v>81</v>
      </c>
      <c r="AV178" s="13" t="s">
        <v>79</v>
      </c>
      <c r="AW178" s="13" t="s">
        <v>33</v>
      </c>
      <c r="AX178" s="13" t="s">
        <v>72</v>
      </c>
      <c r="AY178" s="243" t="s">
        <v>187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1695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3" customFormat="1">
      <c r="A180" s="13"/>
      <c r="B180" s="233"/>
      <c r="C180" s="234"/>
      <c r="D180" s="235" t="s">
        <v>199</v>
      </c>
      <c r="E180" s="236" t="s">
        <v>19</v>
      </c>
      <c r="F180" s="237" t="s">
        <v>1730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199</v>
      </c>
      <c r="AU180" s="243" t="s">
        <v>81</v>
      </c>
      <c r="AV180" s="13" t="s">
        <v>79</v>
      </c>
      <c r="AW180" s="13" t="s">
        <v>33</v>
      </c>
      <c r="AX180" s="13" t="s">
        <v>72</v>
      </c>
      <c r="AY180" s="243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1731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4" customFormat="1">
      <c r="A182" s="14"/>
      <c r="B182" s="244"/>
      <c r="C182" s="245"/>
      <c r="D182" s="235" t="s">
        <v>199</v>
      </c>
      <c r="E182" s="246" t="s">
        <v>19</v>
      </c>
      <c r="F182" s="247" t="s">
        <v>1732</v>
      </c>
      <c r="G182" s="245"/>
      <c r="H182" s="248">
        <v>0.54600000000000004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199</v>
      </c>
      <c r="AU182" s="254" t="s">
        <v>81</v>
      </c>
      <c r="AV182" s="14" t="s">
        <v>81</v>
      </c>
      <c r="AW182" s="14" t="s">
        <v>33</v>
      </c>
      <c r="AX182" s="14" t="s">
        <v>72</v>
      </c>
      <c r="AY182" s="254" t="s">
        <v>187</v>
      </c>
    </row>
    <row r="183" s="13" customFormat="1">
      <c r="A183" s="13"/>
      <c r="B183" s="233"/>
      <c r="C183" s="234"/>
      <c r="D183" s="235" t="s">
        <v>199</v>
      </c>
      <c r="E183" s="236" t="s">
        <v>19</v>
      </c>
      <c r="F183" s="237" t="s">
        <v>1733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199</v>
      </c>
      <c r="AU183" s="243" t="s">
        <v>81</v>
      </c>
      <c r="AV183" s="13" t="s">
        <v>79</v>
      </c>
      <c r="AW183" s="13" t="s">
        <v>33</v>
      </c>
      <c r="AX183" s="13" t="s">
        <v>72</v>
      </c>
      <c r="AY183" s="243" t="s">
        <v>187</v>
      </c>
    </row>
    <row r="184" s="15" customFormat="1">
      <c r="A184" s="15"/>
      <c r="B184" s="255"/>
      <c r="C184" s="256"/>
      <c r="D184" s="235" t="s">
        <v>199</v>
      </c>
      <c r="E184" s="257" t="s">
        <v>19</v>
      </c>
      <c r="F184" s="258" t="s">
        <v>210</v>
      </c>
      <c r="G184" s="256"/>
      <c r="H184" s="259">
        <v>0.54600000000000004</v>
      </c>
      <c r="I184" s="260"/>
      <c r="J184" s="256"/>
      <c r="K184" s="256"/>
      <c r="L184" s="261"/>
      <c r="M184" s="262"/>
      <c r="N184" s="263"/>
      <c r="O184" s="263"/>
      <c r="P184" s="263"/>
      <c r="Q184" s="263"/>
      <c r="R184" s="263"/>
      <c r="S184" s="263"/>
      <c r="T184" s="26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5" t="s">
        <v>199</v>
      </c>
      <c r="AU184" s="265" t="s">
        <v>81</v>
      </c>
      <c r="AV184" s="15" t="s">
        <v>195</v>
      </c>
      <c r="AW184" s="15" t="s">
        <v>33</v>
      </c>
      <c r="AX184" s="15" t="s">
        <v>79</v>
      </c>
      <c r="AY184" s="265" t="s">
        <v>187</v>
      </c>
    </row>
    <row r="185" s="12" customFormat="1" ht="22.8" customHeight="1">
      <c r="A185" s="12"/>
      <c r="B185" s="199"/>
      <c r="C185" s="200"/>
      <c r="D185" s="201" t="s">
        <v>71</v>
      </c>
      <c r="E185" s="213" t="s">
        <v>81</v>
      </c>
      <c r="F185" s="213" t="s">
        <v>1645</v>
      </c>
      <c r="G185" s="200"/>
      <c r="H185" s="200"/>
      <c r="I185" s="203"/>
      <c r="J185" s="214">
        <f>BK185</f>
        <v>0</v>
      </c>
      <c r="K185" s="200"/>
      <c r="L185" s="205"/>
      <c r="M185" s="206"/>
      <c r="N185" s="207"/>
      <c r="O185" s="207"/>
      <c r="P185" s="208">
        <f>SUM(P186:P209)</f>
        <v>0</v>
      </c>
      <c r="Q185" s="207"/>
      <c r="R185" s="208">
        <f>SUM(R186:R209)</f>
        <v>2.7413058993320001</v>
      </c>
      <c r="S185" s="207"/>
      <c r="T185" s="209">
        <f>SUM(T186:T209)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0" t="s">
        <v>79</v>
      </c>
      <c r="AT185" s="211" t="s">
        <v>71</v>
      </c>
      <c r="AU185" s="211" t="s">
        <v>79</v>
      </c>
      <c r="AY185" s="210" t="s">
        <v>187</v>
      </c>
      <c r="BK185" s="212">
        <f>SUM(BK186:BK209)</f>
        <v>0</v>
      </c>
    </row>
    <row r="186" s="2" customFormat="1" ht="16.5" customHeight="1">
      <c r="A186" s="41"/>
      <c r="B186" s="42"/>
      <c r="C186" s="215" t="s">
        <v>284</v>
      </c>
      <c r="D186" s="215" t="s">
        <v>190</v>
      </c>
      <c r="E186" s="216" t="s">
        <v>1734</v>
      </c>
      <c r="F186" s="217" t="s">
        <v>1735</v>
      </c>
      <c r="G186" s="218" t="s">
        <v>303</v>
      </c>
      <c r="H186" s="219">
        <v>1.1830000000000001</v>
      </c>
      <c r="I186" s="220"/>
      <c r="J186" s="221">
        <f>ROUND(I186*H186,2)</f>
        <v>0</v>
      </c>
      <c r="K186" s="217" t="s">
        <v>194</v>
      </c>
      <c r="L186" s="47"/>
      <c r="M186" s="222" t="s">
        <v>19</v>
      </c>
      <c r="N186" s="223" t="s">
        <v>43</v>
      </c>
      <c r="O186" s="87"/>
      <c r="P186" s="224">
        <f>O186*H186</f>
        <v>0</v>
      </c>
      <c r="Q186" s="224">
        <v>2.3010222040000001</v>
      </c>
      <c r="R186" s="224">
        <f>Q186*H186</f>
        <v>2.7221092673320002</v>
      </c>
      <c r="S186" s="224">
        <v>0</v>
      </c>
      <c r="T186" s="225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6" t="s">
        <v>195</v>
      </c>
      <c r="AT186" s="226" t="s">
        <v>190</v>
      </c>
      <c r="AU186" s="226" t="s">
        <v>81</v>
      </c>
      <c r="AY186" s="20" t="s">
        <v>187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20" t="s">
        <v>79</v>
      </c>
      <c r="BK186" s="227">
        <f>ROUND(I186*H186,2)</f>
        <v>0</v>
      </c>
      <c r="BL186" s="20" t="s">
        <v>195</v>
      </c>
      <c r="BM186" s="226" t="s">
        <v>1736</v>
      </c>
    </row>
    <row r="187" s="2" customFormat="1">
      <c r="A187" s="41"/>
      <c r="B187" s="42"/>
      <c r="C187" s="43"/>
      <c r="D187" s="228" t="s">
        <v>197</v>
      </c>
      <c r="E187" s="43"/>
      <c r="F187" s="229" t="s">
        <v>1737</v>
      </c>
      <c r="G187" s="43"/>
      <c r="H187" s="43"/>
      <c r="I187" s="230"/>
      <c r="J187" s="43"/>
      <c r="K187" s="43"/>
      <c r="L187" s="47"/>
      <c r="M187" s="231"/>
      <c r="N187" s="232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197</v>
      </c>
      <c r="AU187" s="20" t="s">
        <v>81</v>
      </c>
    </row>
    <row r="188" s="13" customFormat="1">
      <c r="A188" s="13"/>
      <c r="B188" s="233"/>
      <c r="C188" s="234"/>
      <c r="D188" s="235" t="s">
        <v>199</v>
      </c>
      <c r="E188" s="236" t="s">
        <v>19</v>
      </c>
      <c r="F188" s="237" t="s">
        <v>1738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199</v>
      </c>
      <c r="AU188" s="243" t="s">
        <v>81</v>
      </c>
      <c r="AV188" s="13" t="s">
        <v>79</v>
      </c>
      <c r="AW188" s="13" t="s">
        <v>33</v>
      </c>
      <c r="AX188" s="13" t="s">
        <v>72</v>
      </c>
      <c r="AY188" s="243" t="s">
        <v>187</v>
      </c>
    </row>
    <row r="189" s="13" customFormat="1">
      <c r="A189" s="13"/>
      <c r="B189" s="233"/>
      <c r="C189" s="234"/>
      <c r="D189" s="235" t="s">
        <v>199</v>
      </c>
      <c r="E189" s="236" t="s">
        <v>19</v>
      </c>
      <c r="F189" s="237" t="s">
        <v>1695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199</v>
      </c>
      <c r="AU189" s="243" t="s">
        <v>81</v>
      </c>
      <c r="AV189" s="13" t="s">
        <v>79</v>
      </c>
      <c r="AW189" s="13" t="s">
        <v>33</v>
      </c>
      <c r="AX189" s="13" t="s">
        <v>72</v>
      </c>
      <c r="AY189" s="243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317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3" customFormat="1">
      <c r="A191" s="13"/>
      <c r="B191" s="233"/>
      <c r="C191" s="234"/>
      <c r="D191" s="235" t="s">
        <v>199</v>
      </c>
      <c r="E191" s="236" t="s">
        <v>19</v>
      </c>
      <c r="F191" s="237" t="s">
        <v>1739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199</v>
      </c>
      <c r="AU191" s="243" t="s">
        <v>81</v>
      </c>
      <c r="AV191" s="13" t="s">
        <v>79</v>
      </c>
      <c r="AW191" s="13" t="s">
        <v>33</v>
      </c>
      <c r="AX191" s="13" t="s">
        <v>72</v>
      </c>
      <c r="AY191" s="243" t="s">
        <v>187</v>
      </c>
    </row>
    <row r="192" s="14" customFormat="1">
      <c r="A192" s="14"/>
      <c r="B192" s="244"/>
      <c r="C192" s="245"/>
      <c r="D192" s="235" t="s">
        <v>199</v>
      </c>
      <c r="E192" s="246" t="s">
        <v>19</v>
      </c>
      <c r="F192" s="247" t="s">
        <v>1740</v>
      </c>
      <c r="G192" s="245"/>
      <c r="H192" s="248">
        <v>1.1830000000000001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199</v>
      </c>
      <c r="AU192" s="254" t="s">
        <v>81</v>
      </c>
      <c r="AV192" s="14" t="s">
        <v>81</v>
      </c>
      <c r="AW192" s="14" t="s">
        <v>33</v>
      </c>
      <c r="AX192" s="14" t="s">
        <v>72</v>
      </c>
      <c r="AY192" s="254" t="s">
        <v>187</v>
      </c>
    </row>
    <row r="193" s="15" customFormat="1">
      <c r="A193" s="15"/>
      <c r="B193" s="255"/>
      <c r="C193" s="256"/>
      <c r="D193" s="235" t="s">
        <v>199</v>
      </c>
      <c r="E193" s="257" t="s">
        <v>19</v>
      </c>
      <c r="F193" s="258" t="s">
        <v>210</v>
      </c>
      <c r="G193" s="256"/>
      <c r="H193" s="259">
        <v>1.1830000000000001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5" t="s">
        <v>199</v>
      </c>
      <c r="AU193" s="265" t="s">
        <v>81</v>
      </c>
      <c r="AV193" s="15" t="s">
        <v>195</v>
      </c>
      <c r="AW193" s="15" t="s">
        <v>33</v>
      </c>
      <c r="AX193" s="15" t="s">
        <v>79</v>
      </c>
      <c r="AY193" s="265" t="s">
        <v>187</v>
      </c>
    </row>
    <row r="194" s="2" customFormat="1" ht="16.5" customHeight="1">
      <c r="A194" s="41"/>
      <c r="B194" s="42"/>
      <c r="C194" s="215" t="s">
        <v>365</v>
      </c>
      <c r="D194" s="215" t="s">
        <v>190</v>
      </c>
      <c r="E194" s="216" t="s">
        <v>1741</v>
      </c>
      <c r="F194" s="217" t="s">
        <v>1742</v>
      </c>
      <c r="G194" s="218" t="s">
        <v>193</v>
      </c>
      <c r="H194" s="219">
        <v>7.2800000000000002</v>
      </c>
      <c r="I194" s="220"/>
      <c r="J194" s="221">
        <f>ROUND(I194*H194,2)</f>
        <v>0</v>
      </c>
      <c r="K194" s="217" t="s">
        <v>194</v>
      </c>
      <c r="L194" s="47"/>
      <c r="M194" s="222" t="s">
        <v>19</v>
      </c>
      <c r="N194" s="223" t="s">
        <v>43</v>
      </c>
      <c r="O194" s="87"/>
      <c r="P194" s="224">
        <f>O194*H194</f>
        <v>0</v>
      </c>
      <c r="Q194" s="224">
        <v>0.0026369000000000002</v>
      </c>
      <c r="R194" s="224">
        <f>Q194*H194</f>
        <v>0.019196632000000002</v>
      </c>
      <c r="S194" s="224">
        <v>0</v>
      </c>
      <c r="T194" s="225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6" t="s">
        <v>195</v>
      </c>
      <c r="AT194" s="226" t="s">
        <v>190</v>
      </c>
      <c r="AU194" s="226" t="s">
        <v>81</v>
      </c>
      <c r="AY194" s="20" t="s">
        <v>187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20" t="s">
        <v>79</v>
      </c>
      <c r="BK194" s="227">
        <f>ROUND(I194*H194,2)</f>
        <v>0</v>
      </c>
      <c r="BL194" s="20" t="s">
        <v>195</v>
      </c>
      <c r="BM194" s="226" t="s">
        <v>1743</v>
      </c>
    </row>
    <row r="195" s="2" customFormat="1">
      <c r="A195" s="41"/>
      <c r="B195" s="42"/>
      <c r="C195" s="43"/>
      <c r="D195" s="228" t="s">
        <v>197</v>
      </c>
      <c r="E195" s="43"/>
      <c r="F195" s="229" t="s">
        <v>1744</v>
      </c>
      <c r="G195" s="43"/>
      <c r="H195" s="43"/>
      <c r="I195" s="230"/>
      <c r="J195" s="43"/>
      <c r="K195" s="43"/>
      <c r="L195" s="47"/>
      <c r="M195" s="231"/>
      <c r="N195" s="232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197</v>
      </c>
      <c r="AU195" s="20" t="s">
        <v>81</v>
      </c>
    </row>
    <row r="196" s="13" customFormat="1">
      <c r="A196" s="13"/>
      <c r="B196" s="233"/>
      <c r="C196" s="234"/>
      <c r="D196" s="235" t="s">
        <v>199</v>
      </c>
      <c r="E196" s="236" t="s">
        <v>19</v>
      </c>
      <c r="F196" s="237" t="s">
        <v>1745</v>
      </c>
      <c r="G196" s="234"/>
      <c r="H196" s="236" t="s">
        <v>19</v>
      </c>
      <c r="I196" s="238"/>
      <c r="J196" s="234"/>
      <c r="K196" s="234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199</v>
      </c>
      <c r="AU196" s="243" t="s">
        <v>81</v>
      </c>
      <c r="AV196" s="13" t="s">
        <v>79</v>
      </c>
      <c r="AW196" s="13" t="s">
        <v>33</v>
      </c>
      <c r="AX196" s="13" t="s">
        <v>72</v>
      </c>
      <c r="AY196" s="243" t="s">
        <v>187</v>
      </c>
    </row>
    <row r="197" s="13" customFormat="1">
      <c r="A197" s="13"/>
      <c r="B197" s="233"/>
      <c r="C197" s="234"/>
      <c r="D197" s="235" t="s">
        <v>199</v>
      </c>
      <c r="E197" s="236" t="s">
        <v>19</v>
      </c>
      <c r="F197" s="237" t="s">
        <v>1695</v>
      </c>
      <c r="G197" s="234"/>
      <c r="H197" s="236" t="s">
        <v>19</v>
      </c>
      <c r="I197" s="238"/>
      <c r="J197" s="234"/>
      <c r="K197" s="234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199</v>
      </c>
      <c r="AU197" s="243" t="s">
        <v>81</v>
      </c>
      <c r="AV197" s="13" t="s">
        <v>79</v>
      </c>
      <c r="AW197" s="13" t="s">
        <v>33</v>
      </c>
      <c r="AX197" s="13" t="s">
        <v>72</v>
      </c>
      <c r="AY197" s="243" t="s">
        <v>187</v>
      </c>
    </row>
    <row r="198" s="13" customFormat="1">
      <c r="A198" s="13"/>
      <c r="B198" s="233"/>
      <c r="C198" s="234"/>
      <c r="D198" s="235" t="s">
        <v>199</v>
      </c>
      <c r="E198" s="236" t="s">
        <v>19</v>
      </c>
      <c r="F198" s="237" t="s">
        <v>1746</v>
      </c>
      <c r="G198" s="234"/>
      <c r="H198" s="236" t="s">
        <v>19</v>
      </c>
      <c r="I198" s="238"/>
      <c r="J198" s="234"/>
      <c r="K198" s="234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199</v>
      </c>
      <c r="AU198" s="243" t="s">
        <v>81</v>
      </c>
      <c r="AV198" s="13" t="s">
        <v>79</v>
      </c>
      <c r="AW198" s="13" t="s">
        <v>33</v>
      </c>
      <c r="AX198" s="13" t="s">
        <v>72</v>
      </c>
      <c r="AY198" s="243" t="s">
        <v>187</v>
      </c>
    </row>
    <row r="199" s="13" customFormat="1">
      <c r="A199" s="13"/>
      <c r="B199" s="233"/>
      <c r="C199" s="234"/>
      <c r="D199" s="235" t="s">
        <v>199</v>
      </c>
      <c r="E199" s="236" t="s">
        <v>19</v>
      </c>
      <c r="F199" s="237" t="s">
        <v>1747</v>
      </c>
      <c r="G199" s="234"/>
      <c r="H199" s="236" t="s">
        <v>19</v>
      </c>
      <c r="I199" s="238"/>
      <c r="J199" s="234"/>
      <c r="K199" s="234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199</v>
      </c>
      <c r="AU199" s="243" t="s">
        <v>81</v>
      </c>
      <c r="AV199" s="13" t="s">
        <v>79</v>
      </c>
      <c r="AW199" s="13" t="s">
        <v>33</v>
      </c>
      <c r="AX199" s="13" t="s">
        <v>72</v>
      </c>
      <c r="AY199" s="243" t="s">
        <v>187</v>
      </c>
    </row>
    <row r="200" s="14" customFormat="1">
      <c r="A200" s="14"/>
      <c r="B200" s="244"/>
      <c r="C200" s="245"/>
      <c r="D200" s="235" t="s">
        <v>199</v>
      </c>
      <c r="E200" s="246" t="s">
        <v>19</v>
      </c>
      <c r="F200" s="247" t="s">
        <v>1748</v>
      </c>
      <c r="G200" s="245"/>
      <c r="H200" s="248">
        <v>7.2800000000000002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199</v>
      </c>
      <c r="AU200" s="254" t="s">
        <v>81</v>
      </c>
      <c r="AV200" s="14" t="s">
        <v>81</v>
      </c>
      <c r="AW200" s="14" t="s">
        <v>33</v>
      </c>
      <c r="AX200" s="14" t="s">
        <v>72</v>
      </c>
      <c r="AY200" s="254" t="s">
        <v>187</v>
      </c>
    </row>
    <row r="201" s="15" customFormat="1">
      <c r="A201" s="15"/>
      <c r="B201" s="255"/>
      <c r="C201" s="256"/>
      <c r="D201" s="235" t="s">
        <v>199</v>
      </c>
      <c r="E201" s="257" t="s">
        <v>19</v>
      </c>
      <c r="F201" s="258" t="s">
        <v>210</v>
      </c>
      <c r="G201" s="256"/>
      <c r="H201" s="259">
        <v>7.2800000000000002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5" t="s">
        <v>199</v>
      </c>
      <c r="AU201" s="265" t="s">
        <v>81</v>
      </c>
      <c r="AV201" s="15" t="s">
        <v>195</v>
      </c>
      <c r="AW201" s="15" t="s">
        <v>33</v>
      </c>
      <c r="AX201" s="15" t="s">
        <v>79</v>
      </c>
      <c r="AY201" s="265" t="s">
        <v>187</v>
      </c>
    </row>
    <row r="202" s="2" customFormat="1" ht="16.5" customHeight="1">
      <c r="A202" s="41"/>
      <c r="B202" s="42"/>
      <c r="C202" s="215" t="s">
        <v>8</v>
      </c>
      <c r="D202" s="215" t="s">
        <v>190</v>
      </c>
      <c r="E202" s="216" t="s">
        <v>1749</v>
      </c>
      <c r="F202" s="217" t="s">
        <v>1750</v>
      </c>
      <c r="G202" s="218" t="s">
        <v>193</v>
      </c>
      <c r="H202" s="219">
        <v>7.2800000000000002</v>
      </c>
      <c r="I202" s="220"/>
      <c r="J202" s="221">
        <f>ROUND(I202*H202,2)</f>
        <v>0</v>
      </c>
      <c r="K202" s="217" t="s">
        <v>194</v>
      </c>
      <c r="L202" s="47"/>
      <c r="M202" s="222" t="s">
        <v>19</v>
      </c>
      <c r="N202" s="223" t="s">
        <v>43</v>
      </c>
      <c r="O202" s="87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6" t="s">
        <v>195</v>
      </c>
      <c r="AT202" s="226" t="s">
        <v>190</v>
      </c>
      <c r="AU202" s="226" t="s">
        <v>81</v>
      </c>
      <c r="AY202" s="20" t="s">
        <v>187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20" t="s">
        <v>79</v>
      </c>
      <c r="BK202" s="227">
        <f>ROUND(I202*H202,2)</f>
        <v>0</v>
      </c>
      <c r="BL202" s="20" t="s">
        <v>195</v>
      </c>
      <c r="BM202" s="226" t="s">
        <v>1751</v>
      </c>
    </row>
    <row r="203" s="2" customFormat="1">
      <c r="A203" s="41"/>
      <c r="B203" s="42"/>
      <c r="C203" s="43"/>
      <c r="D203" s="228" t="s">
        <v>197</v>
      </c>
      <c r="E203" s="43"/>
      <c r="F203" s="229" t="s">
        <v>1752</v>
      </c>
      <c r="G203" s="43"/>
      <c r="H203" s="43"/>
      <c r="I203" s="230"/>
      <c r="J203" s="43"/>
      <c r="K203" s="43"/>
      <c r="L203" s="47"/>
      <c r="M203" s="231"/>
      <c r="N203" s="232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197</v>
      </c>
      <c r="AU203" s="20" t="s">
        <v>81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1745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3" customFormat="1">
      <c r="A205" s="13"/>
      <c r="B205" s="233"/>
      <c r="C205" s="234"/>
      <c r="D205" s="235" t="s">
        <v>199</v>
      </c>
      <c r="E205" s="236" t="s">
        <v>19</v>
      </c>
      <c r="F205" s="237" t="s">
        <v>1695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199</v>
      </c>
      <c r="AU205" s="243" t="s">
        <v>81</v>
      </c>
      <c r="AV205" s="13" t="s">
        <v>79</v>
      </c>
      <c r="AW205" s="13" t="s">
        <v>33</v>
      </c>
      <c r="AX205" s="13" t="s">
        <v>72</v>
      </c>
      <c r="AY205" s="243" t="s">
        <v>187</v>
      </c>
    </row>
    <row r="206" s="13" customFormat="1">
      <c r="A206" s="13"/>
      <c r="B206" s="233"/>
      <c r="C206" s="234"/>
      <c r="D206" s="235" t="s">
        <v>199</v>
      </c>
      <c r="E206" s="236" t="s">
        <v>19</v>
      </c>
      <c r="F206" s="237" t="s">
        <v>1746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199</v>
      </c>
      <c r="AU206" s="243" t="s">
        <v>81</v>
      </c>
      <c r="AV206" s="13" t="s">
        <v>79</v>
      </c>
      <c r="AW206" s="13" t="s">
        <v>33</v>
      </c>
      <c r="AX206" s="13" t="s">
        <v>72</v>
      </c>
      <c r="AY206" s="243" t="s">
        <v>187</v>
      </c>
    </row>
    <row r="207" s="13" customFormat="1">
      <c r="A207" s="13"/>
      <c r="B207" s="233"/>
      <c r="C207" s="234"/>
      <c r="D207" s="235" t="s">
        <v>199</v>
      </c>
      <c r="E207" s="236" t="s">
        <v>19</v>
      </c>
      <c r="F207" s="237" t="s">
        <v>1747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199</v>
      </c>
      <c r="AU207" s="243" t="s">
        <v>81</v>
      </c>
      <c r="AV207" s="13" t="s">
        <v>79</v>
      </c>
      <c r="AW207" s="13" t="s">
        <v>33</v>
      </c>
      <c r="AX207" s="13" t="s">
        <v>72</v>
      </c>
      <c r="AY207" s="243" t="s">
        <v>187</v>
      </c>
    </row>
    <row r="208" s="14" customFormat="1">
      <c r="A208" s="14"/>
      <c r="B208" s="244"/>
      <c r="C208" s="245"/>
      <c r="D208" s="235" t="s">
        <v>199</v>
      </c>
      <c r="E208" s="246" t="s">
        <v>19</v>
      </c>
      <c r="F208" s="247" t="s">
        <v>1748</v>
      </c>
      <c r="G208" s="245"/>
      <c r="H208" s="248">
        <v>7.2800000000000002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199</v>
      </c>
      <c r="AU208" s="254" t="s">
        <v>81</v>
      </c>
      <c r="AV208" s="14" t="s">
        <v>81</v>
      </c>
      <c r="AW208" s="14" t="s">
        <v>33</v>
      </c>
      <c r="AX208" s="14" t="s">
        <v>72</v>
      </c>
      <c r="AY208" s="254" t="s">
        <v>187</v>
      </c>
    </row>
    <row r="209" s="15" customFormat="1">
      <c r="A209" s="15"/>
      <c r="B209" s="255"/>
      <c r="C209" s="256"/>
      <c r="D209" s="235" t="s">
        <v>199</v>
      </c>
      <c r="E209" s="257" t="s">
        <v>19</v>
      </c>
      <c r="F209" s="258" t="s">
        <v>210</v>
      </c>
      <c r="G209" s="256"/>
      <c r="H209" s="259">
        <v>7.2800000000000002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5" t="s">
        <v>199</v>
      </c>
      <c r="AU209" s="265" t="s">
        <v>81</v>
      </c>
      <c r="AV209" s="15" t="s">
        <v>195</v>
      </c>
      <c r="AW209" s="15" t="s">
        <v>33</v>
      </c>
      <c r="AX209" s="15" t="s">
        <v>79</v>
      </c>
      <c r="AY209" s="265" t="s">
        <v>187</v>
      </c>
    </row>
    <row r="210" s="12" customFormat="1" ht="22.8" customHeight="1">
      <c r="A210" s="12"/>
      <c r="B210" s="199"/>
      <c r="C210" s="200"/>
      <c r="D210" s="201" t="s">
        <v>71</v>
      </c>
      <c r="E210" s="213" t="s">
        <v>240</v>
      </c>
      <c r="F210" s="213" t="s">
        <v>1753</v>
      </c>
      <c r="G210" s="200"/>
      <c r="H210" s="200"/>
      <c r="I210" s="203"/>
      <c r="J210" s="214">
        <f>BK210</f>
        <v>0</v>
      </c>
      <c r="K210" s="200"/>
      <c r="L210" s="205"/>
      <c r="M210" s="206"/>
      <c r="N210" s="207"/>
      <c r="O210" s="207"/>
      <c r="P210" s="208">
        <f>SUM(P211:P228)</f>
        <v>0</v>
      </c>
      <c r="Q210" s="207"/>
      <c r="R210" s="208">
        <f>SUM(R211:R228)</f>
        <v>0.51496639999999994</v>
      </c>
      <c r="S210" s="207"/>
      <c r="T210" s="209">
        <f>SUM(T211:T228)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10" t="s">
        <v>79</v>
      </c>
      <c r="AT210" s="211" t="s">
        <v>71</v>
      </c>
      <c r="AU210" s="211" t="s">
        <v>79</v>
      </c>
      <c r="AY210" s="210" t="s">
        <v>187</v>
      </c>
      <c r="BK210" s="212">
        <f>SUM(BK211:BK228)</f>
        <v>0</v>
      </c>
    </row>
    <row r="211" s="2" customFormat="1" ht="37.8" customHeight="1">
      <c r="A211" s="41"/>
      <c r="B211" s="42"/>
      <c r="C211" s="215" t="s">
        <v>381</v>
      </c>
      <c r="D211" s="215" t="s">
        <v>190</v>
      </c>
      <c r="E211" s="216" t="s">
        <v>1754</v>
      </c>
      <c r="F211" s="217" t="s">
        <v>1755</v>
      </c>
      <c r="G211" s="218" t="s">
        <v>193</v>
      </c>
      <c r="H211" s="219">
        <v>1.9199999999999999</v>
      </c>
      <c r="I211" s="220"/>
      <c r="J211" s="221">
        <f>ROUND(I211*H211,2)</f>
        <v>0</v>
      </c>
      <c r="K211" s="217" t="s">
        <v>194</v>
      </c>
      <c r="L211" s="47"/>
      <c r="M211" s="222" t="s">
        <v>19</v>
      </c>
      <c r="N211" s="223" t="s">
        <v>43</v>
      </c>
      <c r="O211" s="87"/>
      <c r="P211" s="224">
        <f>O211*H211</f>
        <v>0</v>
      </c>
      <c r="Q211" s="224">
        <v>0.11162</v>
      </c>
      <c r="R211" s="224">
        <f>Q211*H211</f>
        <v>0.21431039999999998</v>
      </c>
      <c r="S211" s="224">
        <v>0</v>
      </c>
      <c r="T211" s="225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6" t="s">
        <v>195</v>
      </c>
      <c r="AT211" s="226" t="s">
        <v>190</v>
      </c>
      <c r="AU211" s="226" t="s">
        <v>81</v>
      </c>
      <c r="AY211" s="20" t="s">
        <v>187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20" t="s">
        <v>79</v>
      </c>
      <c r="BK211" s="227">
        <f>ROUND(I211*H211,2)</f>
        <v>0</v>
      </c>
      <c r="BL211" s="20" t="s">
        <v>195</v>
      </c>
      <c r="BM211" s="226" t="s">
        <v>1756</v>
      </c>
    </row>
    <row r="212" s="2" customFormat="1">
      <c r="A212" s="41"/>
      <c r="B212" s="42"/>
      <c r="C212" s="43"/>
      <c r="D212" s="228" t="s">
        <v>197</v>
      </c>
      <c r="E212" s="43"/>
      <c r="F212" s="229" t="s">
        <v>1757</v>
      </c>
      <c r="G212" s="43"/>
      <c r="H212" s="43"/>
      <c r="I212" s="230"/>
      <c r="J212" s="43"/>
      <c r="K212" s="43"/>
      <c r="L212" s="47"/>
      <c r="M212" s="231"/>
      <c r="N212" s="232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197</v>
      </c>
      <c r="AU212" s="20" t="s">
        <v>81</v>
      </c>
    </row>
    <row r="213" s="13" customFormat="1">
      <c r="A213" s="13"/>
      <c r="B213" s="233"/>
      <c r="C213" s="234"/>
      <c r="D213" s="235" t="s">
        <v>199</v>
      </c>
      <c r="E213" s="236" t="s">
        <v>19</v>
      </c>
      <c r="F213" s="237" t="s">
        <v>1758</v>
      </c>
      <c r="G213" s="234"/>
      <c r="H213" s="236" t="s">
        <v>19</v>
      </c>
      <c r="I213" s="238"/>
      <c r="J213" s="234"/>
      <c r="K213" s="234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199</v>
      </c>
      <c r="AU213" s="243" t="s">
        <v>81</v>
      </c>
      <c r="AV213" s="13" t="s">
        <v>79</v>
      </c>
      <c r="AW213" s="13" t="s">
        <v>33</v>
      </c>
      <c r="AX213" s="13" t="s">
        <v>72</v>
      </c>
      <c r="AY213" s="243" t="s">
        <v>187</v>
      </c>
    </row>
    <row r="214" s="13" customFormat="1">
      <c r="A214" s="13"/>
      <c r="B214" s="233"/>
      <c r="C214" s="234"/>
      <c r="D214" s="235" t="s">
        <v>199</v>
      </c>
      <c r="E214" s="236" t="s">
        <v>19</v>
      </c>
      <c r="F214" s="237" t="s">
        <v>1695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199</v>
      </c>
      <c r="AU214" s="243" t="s">
        <v>81</v>
      </c>
      <c r="AV214" s="13" t="s">
        <v>79</v>
      </c>
      <c r="AW214" s="13" t="s">
        <v>33</v>
      </c>
      <c r="AX214" s="13" t="s">
        <v>72</v>
      </c>
      <c r="AY214" s="243" t="s">
        <v>187</v>
      </c>
    </row>
    <row r="215" s="13" customFormat="1">
      <c r="A215" s="13"/>
      <c r="B215" s="233"/>
      <c r="C215" s="234"/>
      <c r="D215" s="235" t="s">
        <v>199</v>
      </c>
      <c r="E215" s="236" t="s">
        <v>19</v>
      </c>
      <c r="F215" s="237" t="s">
        <v>1696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199</v>
      </c>
      <c r="AU215" s="243" t="s">
        <v>81</v>
      </c>
      <c r="AV215" s="13" t="s">
        <v>79</v>
      </c>
      <c r="AW215" s="13" t="s">
        <v>33</v>
      </c>
      <c r="AX215" s="13" t="s">
        <v>72</v>
      </c>
      <c r="AY215" s="243" t="s">
        <v>187</v>
      </c>
    </row>
    <row r="216" s="13" customFormat="1">
      <c r="A216" s="13"/>
      <c r="B216" s="233"/>
      <c r="C216" s="234"/>
      <c r="D216" s="235" t="s">
        <v>199</v>
      </c>
      <c r="E216" s="236" t="s">
        <v>19</v>
      </c>
      <c r="F216" s="237" t="s">
        <v>1759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199</v>
      </c>
      <c r="AU216" s="243" t="s">
        <v>81</v>
      </c>
      <c r="AV216" s="13" t="s">
        <v>79</v>
      </c>
      <c r="AW216" s="13" t="s">
        <v>33</v>
      </c>
      <c r="AX216" s="13" t="s">
        <v>72</v>
      </c>
      <c r="AY216" s="243" t="s">
        <v>187</v>
      </c>
    </row>
    <row r="217" s="14" customFormat="1">
      <c r="A217" s="14"/>
      <c r="B217" s="244"/>
      <c r="C217" s="245"/>
      <c r="D217" s="235" t="s">
        <v>199</v>
      </c>
      <c r="E217" s="246" t="s">
        <v>19</v>
      </c>
      <c r="F217" s="247" t="s">
        <v>1698</v>
      </c>
      <c r="G217" s="245"/>
      <c r="H217" s="248">
        <v>1.9199999999999999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199</v>
      </c>
      <c r="AU217" s="254" t="s">
        <v>81</v>
      </c>
      <c r="AV217" s="14" t="s">
        <v>81</v>
      </c>
      <c r="AW217" s="14" t="s">
        <v>33</v>
      </c>
      <c r="AX217" s="14" t="s">
        <v>72</v>
      </c>
      <c r="AY217" s="254" t="s">
        <v>187</v>
      </c>
    </row>
    <row r="218" s="13" customFormat="1">
      <c r="A218" s="13"/>
      <c r="B218" s="233"/>
      <c r="C218" s="234"/>
      <c r="D218" s="235" t="s">
        <v>199</v>
      </c>
      <c r="E218" s="236" t="s">
        <v>19</v>
      </c>
      <c r="F218" s="237" t="s">
        <v>1760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199</v>
      </c>
      <c r="AU218" s="243" t="s">
        <v>81</v>
      </c>
      <c r="AV218" s="13" t="s">
        <v>79</v>
      </c>
      <c r="AW218" s="13" t="s">
        <v>33</v>
      </c>
      <c r="AX218" s="13" t="s">
        <v>72</v>
      </c>
      <c r="AY218" s="243" t="s">
        <v>187</v>
      </c>
    </row>
    <row r="219" s="15" customFormat="1">
      <c r="A219" s="15"/>
      <c r="B219" s="255"/>
      <c r="C219" s="256"/>
      <c r="D219" s="235" t="s">
        <v>199</v>
      </c>
      <c r="E219" s="257" t="s">
        <v>19</v>
      </c>
      <c r="F219" s="258" t="s">
        <v>210</v>
      </c>
      <c r="G219" s="256"/>
      <c r="H219" s="259">
        <v>1.9199999999999999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5" t="s">
        <v>199</v>
      </c>
      <c r="AU219" s="265" t="s">
        <v>81</v>
      </c>
      <c r="AV219" s="15" t="s">
        <v>195</v>
      </c>
      <c r="AW219" s="15" t="s">
        <v>33</v>
      </c>
      <c r="AX219" s="15" t="s">
        <v>79</v>
      </c>
      <c r="AY219" s="265" t="s">
        <v>187</v>
      </c>
    </row>
    <row r="220" s="2" customFormat="1" ht="21.75" customHeight="1">
      <c r="A220" s="41"/>
      <c r="B220" s="42"/>
      <c r="C220" s="269" t="s">
        <v>390</v>
      </c>
      <c r="D220" s="269" t="s">
        <v>648</v>
      </c>
      <c r="E220" s="270" t="s">
        <v>1761</v>
      </c>
      <c r="F220" s="271" t="s">
        <v>1762</v>
      </c>
      <c r="G220" s="272" t="s">
        <v>193</v>
      </c>
      <c r="H220" s="273">
        <v>1.978</v>
      </c>
      <c r="I220" s="274"/>
      <c r="J220" s="275">
        <f>ROUND(I220*H220,2)</f>
        <v>0</v>
      </c>
      <c r="K220" s="271" t="s">
        <v>19</v>
      </c>
      <c r="L220" s="276"/>
      <c r="M220" s="277" t="s">
        <v>19</v>
      </c>
      <c r="N220" s="278" t="s">
        <v>43</v>
      </c>
      <c r="O220" s="87"/>
      <c r="P220" s="224">
        <f>O220*H220</f>
        <v>0</v>
      </c>
      <c r="Q220" s="224">
        <v>0.152</v>
      </c>
      <c r="R220" s="224">
        <f>Q220*H220</f>
        <v>0.30065599999999998</v>
      </c>
      <c r="S220" s="224">
        <v>0</v>
      </c>
      <c r="T220" s="225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6" t="s">
        <v>262</v>
      </c>
      <c r="AT220" s="226" t="s">
        <v>648</v>
      </c>
      <c r="AU220" s="226" t="s">
        <v>81</v>
      </c>
      <c r="AY220" s="20" t="s">
        <v>187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20" t="s">
        <v>79</v>
      </c>
      <c r="BK220" s="227">
        <f>ROUND(I220*H220,2)</f>
        <v>0</v>
      </c>
      <c r="BL220" s="20" t="s">
        <v>195</v>
      </c>
      <c r="BM220" s="226" t="s">
        <v>1763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1758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3" customFormat="1">
      <c r="A222" s="13"/>
      <c r="B222" s="233"/>
      <c r="C222" s="234"/>
      <c r="D222" s="235" t="s">
        <v>199</v>
      </c>
      <c r="E222" s="236" t="s">
        <v>19</v>
      </c>
      <c r="F222" s="237" t="s">
        <v>1695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199</v>
      </c>
      <c r="AU222" s="243" t="s">
        <v>81</v>
      </c>
      <c r="AV222" s="13" t="s">
        <v>79</v>
      </c>
      <c r="AW222" s="13" t="s">
        <v>33</v>
      </c>
      <c r="AX222" s="13" t="s">
        <v>72</v>
      </c>
      <c r="AY222" s="243" t="s">
        <v>187</v>
      </c>
    </row>
    <row r="223" s="13" customFormat="1">
      <c r="A223" s="13"/>
      <c r="B223" s="233"/>
      <c r="C223" s="234"/>
      <c r="D223" s="235" t="s">
        <v>199</v>
      </c>
      <c r="E223" s="236" t="s">
        <v>19</v>
      </c>
      <c r="F223" s="237" t="s">
        <v>1696</v>
      </c>
      <c r="G223" s="234"/>
      <c r="H223" s="236" t="s">
        <v>19</v>
      </c>
      <c r="I223" s="238"/>
      <c r="J223" s="234"/>
      <c r="K223" s="234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199</v>
      </c>
      <c r="AU223" s="243" t="s">
        <v>81</v>
      </c>
      <c r="AV223" s="13" t="s">
        <v>79</v>
      </c>
      <c r="AW223" s="13" t="s">
        <v>33</v>
      </c>
      <c r="AX223" s="13" t="s">
        <v>72</v>
      </c>
      <c r="AY223" s="243" t="s">
        <v>187</v>
      </c>
    </row>
    <row r="224" s="13" customFormat="1">
      <c r="A224" s="13"/>
      <c r="B224" s="233"/>
      <c r="C224" s="234"/>
      <c r="D224" s="235" t="s">
        <v>199</v>
      </c>
      <c r="E224" s="236" t="s">
        <v>19</v>
      </c>
      <c r="F224" s="237" t="s">
        <v>1759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199</v>
      </c>
      <c r="AU224" s="243" t="s">
        <v>81</v>
      </c>
      <c r="AV224" s="13" t="s">
        <v>79</v>
      </c>
      <c r="AW224" s="13" t="s">
        <v>33</v>
      </c>
      <c r="AX224" s="13" t="s">
        <v>72</v>
      </c>
      <c r="AY224" s="243" t="s">
        <v>187</v>
      </c>
    </row>
    <row r="225" s="14" customFormat="1">
      <c r="A225" s="14"/>
      <c r="B225" s="244"/>
      <c r="C225" s="245"/>
      <c r="D225" s="235" t="s">
        <v>199</v>
      </c>
      <c r="E225" s="246" t="s">
        <v>19</v>
      </c>
      <c r="F225" s="247" t="s">
        <v>1698</v>
      </c>
      <c r="G225" s="245"/>
      <c r="H225" s="248">
        <v>1.9199999999999999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199</v>
      </c>
      <c r="AU225" s="254" t="s">
        <v>81</v>
      </c>
      <c r="AV225" s="14" t="s">
        <v>81</v>
      </c>
      <c r="AW225" s="14" t="s">
        <v>33</v>
      </c>
      <c r="AX225" s="14" t="s">
        <v>72</v>
      </c>
      <c r="AY225" s="254" t="s">
        <v>187</v>
      </c>
    </row>
    <row r="226" s="13" customFormat="1">
      <c r="A226" s="13"/>
      <c r="B226" s="233"/>
      <c r="C226" s="234"/>
      <c r="D226" s="235" t="s">
        <v>199</v>
      </c>
      <c r="E226" s="236" t="s">
        <v>19</v>
      </c>
      <c r="F226" s="237" t="s">
        <v>1760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199</v>
      </c>
      <c r="AU226" s="243" t="s">
        <v>81</v>
      </c>
      <c r="AV226" s="13" t="s">
        <v>79</v>
      </c>
      <c r="AW226" s="13" t="s">
        <v>33</v>
      </c>
      <c r="AX226" s="13" t="s">
        <v>72</v>
      </c>
      <c r="AY226" s="243" t="s">
        <v>187</v>
      </c>
    </row>
    <row r="227" s="15" customFormat="1">
      <c r="A227" s="15"/>
      <c r="B227" s="255"/>
      <c r="C227" s="256"/>
      <c r="D227" s="235" t="s">
        <v>199</v>
      </c>
      <c r="E227" s="257" t="s">
        <v>19</v>
      </c>
      <c r="F227" s="258" t="s">
        <v>210</v>
      </c>
      <c r="G227" s="256"/>
      <c r="H227" s="259">
        <v>1.9199999999999999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5" t="s">
        <v>199</v>
      </c>
      <c r="AU227" s="265" t="s">
        <v>81</v>
      </c>
      <c r="AV227" s="15" t="s">
        <v>195</v>
      </c>
      <c r="AW227" s="15" t="s">
        <v>33</v>
      </c>
      <c r="AX227" s="15" t="s">
        <v>79</v>
      </c>
      <c r="AY227" s="265" t="s">
        <v>187</v>
      </c>
    </row>
    <row r="228" s="14" customFormat="1">
      <c r="A228" s="14"/>
      <c r="B228" s="244"/>
      <c r="C228" s="245"/>
      <c r="D228" s="235" t="s">
        <v>199</v>
      </c>
      <c r="E228" s="245"/>
      <c r="F228" s="247" t="s">
        <v>1764</v>
      </c>
      <c r="G228" s="245"/>
      <c r="H228" s="248">
        <v>1.978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199</v>
      </c>
      <c r="AU228" s="254" t="s">
        <v>81</v>
      </c>
      <c r="AV228" s="14" t="s">
        <v>81</v>
      </c>
      <c r="AW228" s="14" t="s">
        <v>4</v>
      </c>
      <c r="AX228" s="14" t="s">
        <v>79</v>
      </c>
      <c r="AY228" s="254" t="s">
        <v>187</v>
      </c>
    </row>
    <row r="229" s="12" customFormat="1" ht="22.8" customHeight="1">
      <c r="A229" s="12"/>
      <c r="B229" s="199"/>
      <c r="C229" s="200"/>
      <c r="D229" s="201" t="s">
        <v>71</v>
      </c>
      <c r="E229" s="213" t="s">
        <v>188</v>
      </c>
      <c r="F229" s="213" t="s">
        <v>189</v>
      </c>
      <c r="G229" s="200"/>
      <c r="H229" s="200"/>
      <c r="I229" s="203"/>
      <c r="J229" s="214">
        <f>BK229</f>
        <v>0</v>
      </c>
      <c r="K229" s="200"/>
      <c r="L229" s="205"/>
      <c r="M229" s="206"/>
      <c r="N229" s="207"/>
      <c r="O229" s="207"/>
      <c r="P229" s="208">
        <f>SUM(P230:P253)</f>
        <v>0</v>
      </c>
      <c r="Q229" s="207"/>
      <c r="R229" s="208">
        <f>SUM(R230:R253)</f>
        <v>0</v>
      </c>
      <c r="S229" s="207"/>
      <c r="T229" s="209">
        <f>SUM(T230:T253)</f>
        <v>0.86240000000000006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0" t="s">
        <v>79</v>
      </c>
      <c r="AT229" s="211" t="s">
        <v>71</v>
      </c>
      <c r="AU229" s="211" t="s">
        <v>79</v>
      </c>
      <c r="AY229" s="210" t="s">
        <v>187</v>
      </c>
      <c r="BK229" s="212">
        <f>SUM(BK230:BK253)</f>
        <v>0</v>
      </c>
    </row>
    <row r="230" s="2" customFormat="1" ht="16.5" customHeight="1">
      <c r="A230" s="41"/>
      <c r="B230" s="42"/>
      <c r="C230" s="215" t="s">
        <v>399</v>
      </c>
      <c r="D230" s="215" t="s">
        <v>190</v>
      </c>
      <c r="E230" s="216" t="s">
        <v>1765</v>
      </c>
      <c r="F230" s="217" t="s">
        <v>1766</v>
      </c>
      <c r="G230" s="218" t="s">
        <v>303</v>
      </c>
      <c r="H230" s="219">
        <v>0.28000000000000003</v>
      </c>
      <c r="I230" s="220"/>
      <c r="J230" s="221">
        <f>ROUND(I230*H230,2)</f>
        <v>0</v>
      </c>
      <c r="K230" s="217" t="s">
        <v>194</v>
      </c>
      <c r="L230" s="47"/>
      <c r="M230" s="222" t="s">
        <v>19</v>
      </c>
      <c r="N230" s="223" t="s">
        <v>43</v>
      </c>
      <c r="O230" s="87"/>
      <c r="P230" s="224">
        <f>O230*H230</f>
        <v>0</v>
      </c>
      <c r="Q230" s="224">
        <v>0</v>
      </c>
      <c r="R230" s="224">
        <f>Q230*H230</f>
        <v>0</v>
      </c>
      <c r="S230" s="224">
        <v>2</v>
      </c>
      <c r="T230" s="225">
        <f>S230*H230</f>
        <v>0.56000000000000005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6" t="s">
        <v>195</v>
      </c>
      <c r="AT230" s="226" t="s">
        <v>190</v>
      </c>
      <c r="AU230" s="226" t="s">
        <v>81</v>
      </c>
      <c r="AY230" s="20" t="s">
        <v>187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20" t="s">
        <v>79</v>
      </c>
      <c r="BK230" s="227">
        <f>ROUND(I230*H230,2)</f>
        <v>0</v>
      </c>
      <c r="BL230" s="20" t="s">
        <v>195</v>
      </c>
      <c r="BM230" s="226" t="s">
        <v>1767</v>
      </c>
    </row>
    <row r="231" s="2" customFormat="1">
      <c r="A231" s="41"/>
      <c r="B231" s="42"/>
      <c r="C231" s="43"/>
      <c r="D231" s="228" t="s">
        <v>197</v>
      </c>
      <c r="E231" s="43"/>
      <c r="F231" s="229" t="s">
        <v>1768</v>
      </c>
      <c r="G231" s="43"/>
      <c r="H231" s="43"/>
      <c r="I231" s="230"/>
      <c r="J231" s="43"/>
      <c r="K231" s="43"/>
      <c r="L231" s="47"/>
      <c r="M231" s="231"/>
      <c r="N231" s="232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197</v>
      </c>
      <c r="AU231" s="20" t="s">
        <v>81</v>
      </c>
    </row>
    <row r="232" s="13" customFormat="1">
      <c r="A232" s="13"/>
      <c r="B232" s="233"/>
      <c r="C232" s="234"/>
      <c r="D232" s="235" t="s">
        <v>199</v>
      </c>
      <c r="E232" s="236" t="s">
        <v>19</v>
      </c>
      <c r="F232" s="237" t="s">
        <v>1769</v>
      </c>
      <c r="G232" s="234"/>
      <c r="H232" s="236" t="s">
        <v>19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199</v>
      </c>
      <c r="AU232" s="243" t="s">
        <v>81</v>
      </c>
      <c r="AV232" s="13" t="s">
        <v>79</v>
      </c>
      <c r="AW232" s="13" t="s">
        <v>33</v>
      </c>
      <c r="AX232" s="13" t="s">
        <v>72</v>
      </c>
      <c r="AY232" s="243" t="s">
        <v>187</v>
      </c>
    </row>
    <row r="233" s="13" customFormat="1">
      <c r="A233" s="13"/>
      <c r="B233" s="233"/>
      <c r="C233" s="234"/>
      <c r="D233" s="235" t="s">
        <v>199</v>
      </c>
      <c r="E233" s="236" t="s">
        <v>19</v>
      </c>
      <c r="F233" s="237" t="s">
        <v>1695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199</v>
      </c>
      <c r="AU233" s="243" t="s">
        <v>81</v>
      </c>
      <c r="AV233" s="13" t="s">
        <v>79</v>
      </c>
      <c r="AW233" s="13" t="s">
        <v>33</v>
      </c>
      <c r="AX233" s="13" t="s">
        <v>72</v>
      </c>
      <c r="AY233" s="243" t="s">
        <v>187</v>
      </c>
    </row>
    <row r="234" s="13" customFormat="1">
      <c r="A234" s="13"/>
      <c r="B234" s="233"/>
      <c r="C234" s="234"/>
      <c r="D234" s="235" t="s">
        <v>199</v>
      </c>
      <c r="E234" s="236" t="s">
        <v>19</v>
      </c>
      <c r="F234" s="237" t="s">
        <v>317</v>
      </c>
      <c r="G234" s="234"/>
      <c r="H234" s="236" t="s">
        <v>19</v>
      </c>
      <c r="I234" s="238"/>
      <c r="J234" s="234"/>
      <c r="K234" s="234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199</v>
      </c>
      <c r="AU234" s="243" t="s">
        <v>81</v>
      </c>
      <c r="AV234" s="13" t="s">
        <v>79</v>
      </c>
      <c r="AW234" s="13" t="s">
        <v>33</v>
      </c>
      <c r="AX234" s="13" t="s">
        <v>72</v>
      </c>
      <c r="AY234" s="243" t="s">
        <v>187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1770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4" customFormat="1">
      <c r="A236" s="14"/>
      <c r="B236" s="244"/>
      <c r="C236" s="245"/>
      <c r="D236" s="235" t="s">
        <v>199</v>
      </c>
      <c r="E236" s="246" t="s">
        <v>19</v>
      </c>
      <c r="F236" s="247" t="s">
        <v>1771</v>
      </c>
      <c r="G236" s="245"/>
      <c r="H236" s="248">
        <v>0.28000000000000003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199</v>
      </c>
      <c r="AU236" s="254" t="s">
        <v>81</v>
      </c>
      <c r="AV236" s="14" t="s">
        <v>81</v>
      </c>
      <c r="AW236" s="14" t="s">
        <v>33</v>
      </c>
      <c r="AX236" s="14" t="s">
        <v>72</v>
      </c>
      <c r="AY236" s="254" t="s">
        <v>187</v>
      </c>
    </row>
    <row r="237" s="15" customFormat="1">
      <c r="A237" s="15"/>
      <c r="B237" s="255"/>
      <c r="C237" s="256"/>
      <c r="D237" s="235" t="s">
        <v>199</v>
      </c>
      <c r="E237" s="257" t="s">
        <v>19</v>
      </c>
      <c r="F237" s="258" t="s">
        <v>210</v>
      </c>
      <c r="G237" s="256"/>
      <c r="H237" s="259">
        <v>0.28000000000000003</v>
      </c>
      <c r="I237" s="260"/>
      <c r="J237" s="256"/>
      <c r="K237" s="256"/>
      <c r="L237" s="261"/>
      <c r="M237" s="262"/>
      <c r="N237" s="263"/>
      <c r="O237" s="263"/>
      <c r="P237" s="263"/>
      <c r="Q237" s="263"/>
      <c r="R237" s="263"/>
      <c r="S237" s="263"/>
      <c r="T237" s="264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5" t="s">
        <v>199</v>
      </c>
      <c r="AU237" s="265" t="s">
        <v>81</v>
      </c>
      <c r="AV237" s="15" t="s">
        <v>195</v>
      </c>
      <c r="AW237" s="15" t="s">
        <v>33</v>
      </c>
      <c r="AX237" s="15" t="s">
        <v>79</v>
      </c>
      <c r="AY237" s="265" t="s">
        <v>187</v>
      </c>
    </row>
    <row r="238" s="2" customFormat="1" ht="21.75" customHeight="1">
      <c r="A238" s="41"/>
      <c r="B238" s="42"/>
      <c r="C238" s="215" t="s">
        <v>265</v>
      </c>
      <c r="D238" s="215" t="s">
        <v>190</v>
      </c>
      <c r="E238" s="216" t="s">
        <v>1772</v>
      </c>
      <c r="F238" s="217" t="s">
        <v>1773</v>
      </c>
      <c r="G238" s="218" t="s">
        <v>303</v>
      </c>
      <c r="H238" s="219">
        <v>0.216</v>
      </c>
      <c r="I238" s="220"/>
      <c r="J238" s="221">
        <f>ROUND(I238*H238,2)</f>
        <v>0</v>
      </c>
      <c r="K238" s="217" t="s">
        <v>194</v>
      </c>
      <c r="L238" s="47"/>
      <c r="M238" s="222" t="s">
        <v>19</v>
      </c>
      <c r="N238" s="223" t="s">
        <v>43</v>
      </c>
      <c r="O238" s="87"/>
      <c r="P238" s="224">
        <f>O238*H238</f>
        <v>0</v>
      </c>
      <c r="Q238" s="224">
        <v>0</v>
      </c>
      <c r="R238" s="224">
        <f>Q238*H238</f>
        <v>0</v>
      </c>
      <c r="S238" s="224">
        <v>1.3999999999999999</v>
      </c>
      <c r="T238" s="225">
        <f>S238*H238</f>
        <v>0.3024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6" t="s">
        <v>195</v>
      </c>
      <c r="AT238" s="226" t="s">
        <v>190</v>
      </c>
      <c r="AU238" s="226" t="s">
        <v>81</v>
      </c>
      <c r="AY238" s="20" t="s">
        <v>187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20" t="s">
        <v>79</v>
      </c>
      <c r="BK238" s="227">
        <f>ROUND(I238*H238,2)</f>
        <v>0</v>
      </c>
      <c r="BL238" s="20" t="s">
        <v>195</v>
      </c>
      <c r="BM238" s="226" t="s">
        <v>1774</v>
      </c>
    </row>
    <row r="239" s="2" customFormat="1">
      <c r="A239" s="41"/>
      <c r="B239" s="42"/>
      <c r="C239" s="43"/>
      <c r="D239" s="228" t="s">
        <v>197</v>
      </c>
      <c r="E239" s="43"/>
      <c r="F239" s="229" t="s">
        <v>1775</v>
      </c>
      <c r="G239" s="43"/>
      <c r="H239" s="43"/>
      <c r="I239" s="230"/>
      <c r="J239" s="43"/>
      <c r="K239" s="43"/>
      <c r="L239" s="47"/>
      <c r="M239" s="231"/>
      <c r="N239" s="232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197</v>
      </c>
      <c r="AU239" s="20" t="s">
        <v>81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1776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3" customFormat="1">
      <c r="A241" s="13"/>
      <c r="B241" s="233"/>
      <c r="C241" s="234"/>
      <c r="D241" s="235" t="s">
        <v>199</v>
      </c>
      <c r="E241" s="236" t="s">
        <v>19</v>
      </c>
      <c r="F241" s="237" t="s">
        <v>1695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199</v>
      </c>
      <c r="AU241" s="243" t="s">
        <v>81</v>
      </c>
      <c r="AV241" s="13" t="s">
        <v>79</v>
      </c>
      <c r="AW241" s="13" t="s">
        <v>33</v>
      </c>
      <c r="AX241" s="13" t="s">
        <v>72</v>
      </c>
      <c r="AY241" s="243" t="s">
        <v>187</v>
      </c>
    </row>
    <row r="242" s="13" customFormat="1">
      <c r="A242" s="13"/>
      <c r="B242" s="233"/>
      <c r="C242" s="234"/>
      <c r="D242" s="235" t="s">
        <v>199</v>
      </c>
      <c r="E242" s="236" t="s">
        <v>19</v>
      </c>
      <c r="F242" s="237" t="s">
        <v>1777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199</v>
      </c>
      <c r="AU242" s="243" t="s">
        <v>81</v>
      </c>
      <c r="AV242" s="13" t="s">
        <v>79</v>
      </c>
      <c r="AW242" s="13" t="s">
        <v>33</v>
      </c>
      <c r="AX242" s="13" t="s">
        <v>72</v>
      </c>
      <c r="AY242" s="243" t="s">
        <v>187</v>
      </c>
    </row>
    <row r="243" s="13" customFormat="1">
      <c r="A243" s="13"/>
      <c r="B243" s="233"/>
      <c r="C243" s="234"/>
      <c r="D243" s="235" t="s">
        <v>199</v>
      </c>
      <c r="E243" s="236" t="s">
        <v>19</v>
      </c>
      <c r="F243" s="237" t="s">
        <v>1778</v>
      </c>
      <c r="G243" s="234"/>
      <c r="H243" s="236" t="s">
        <v>19</v>
      </c>
      <c r="I243" s="238"/>
      <c r="J243" s="234"/>
      <c r="K243" s="234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199</v>
      </c>
      <c r="AU243" s="243" t="s">
        <v>81</v>
      </c>
      <c r="AV243" s="13" t="s">
        <v>79</v>
      </c>
      <c r="AW243" s="13" t="s">
        <v>33</v>
      </c>
      <c r="AX243" s="13" t="s">
        <v>72</v>
      </c>
      <c r="AY243" s="243" t="s">
        <v>187</v>
      </c>
    </row>
    <row r="244" s="14" customFormat="1">
      <c r="A244" s="14"/>
      <c r="B244" s="244"/>
      <c r="C244" s="245"/>
      <c r="D244" s="235" t="s">
        <v>199</v>
      </c>
      <c r="E244" s="246" t="s">
        <v>19</v>
      </c>
      <c r="F244" s="247" t="s">
        <v>1779</v>
      </c>
      <c r="G244" s="245"/>
      <c r="H244" s="248">
        <v>0.216</v>
      </c>
      <c r="I244" s="249"/>
      <c r="J244" s="245"/>
      <c r="K244" s="245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199</v>
      </c>
      <c r="AU244" s="254" t="s">
        <v>81</v>
      </c>
      <c r="AV244" s="14" t="s">
        <v>81</v>
      </c>
      <c r="AW244" s="14" t="s">
        <v>33</v>
      </c>
      <c r="AX244" s="14" t="s">
        <v>72</v>
      </c>
      <c r="AY244" s="254" t="s">
        <v>187</v>
      </c>
    </row>
    <row r="245" s="15" customFormat="1">
      <c r="A245" s="15"/>
      <c r="B245" s="255"/>
      <c r="C245" s="256"/>
      <c r="D245" s="235" t="s">
        <v>199</v>
      </c>
      <c r="E245" s="257" t="s">
        <v>19</v>
      </c>
      <c r="F245" s="258" t="s">
        <v>210</v>
      </c>
      <c r="G245" s="256"/>
      <c r="H245" s="259">
        <v>0.216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5" t="s">
        <v>199</v>
      </c>
      <c r="AU245" s="265" t="s">
        <v>81</v>
      </c>
      <c r="AV245" s="15" t="s">
        <v>195</v>
      </c>
      <c r="AW245" s="15" t="s">
        <v>33</v>
      </c>
      <c r="AX245" s="15" t="s">
        <v>79</v>
      </c>
      <c r="AY245" s="265" t="s">
        <v>187</v>
      </c>
    </row>
    <row r="246" s="2" customFormat="1" ht="33" customHeight="1">
      <c r="A246" s="41"/>
      <c r="B246" s="42"/>
      <c r="C246" s="215" t="s">
        <v>413</v>
      </c>
      <c r="D246" s="215" t="s">
        <v>190</v>
      </c>
      <c r="E246" s="216" t="s">
        <v>1780</v>
      </c>
      <c r="F246" s="217" t="s">
        <v>1781</v>
      </c>
      <c r="G246" s="218" t="s">
        <v>193</v>
      </c>
      <c r="H246" s="219">
        <v>1.9199999999999999</v>
      </c>
      <c r="I246" s="220"/>
      <c r="J246" s="221">
        <f>ROUND(I246*H246,2)</f>
        <v>0</v>
      </c>
      <c r="K246" s="217" t="s">
        <v>194</v>
      </c>
      <c r="L246" s="47"/>
      <c r="M246" s="222" t="s">
        <v>19</v>
      </c>
      <c r="N246" s="223" t="s">
        <v>43</v>
      </c>
      <c r="O246" s="87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6" t="s">
        <v>195</v>
      </c>
      <c r="AT246" s="226" t="s">
        <v>190</v>
      </c>
      <c r="AU246" s="226" t="s">
        <v>81</v>
      </c>
      <c r="AY246" s="20" t="s">
        <v>187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20" t="s">
        <v>79</v>
      </c>
      <c r="BK246" s="227">
        <f>ROUND(I246*H246,2)</f>
        <v>0</v>
      </c>
      <c r="BL246" s="20" t="s">
        <v>195</v>
      </c>
      <c r="BM246" s="226" t="s">
        <v>1782</v>
      </c>
    </row>
    <row r="247" s="2" customFormat="1">
      <c r="A247" s="41"/>
      <c r="B247" s="42"/>
      <c r="C247" s="43"/>
      <c r="D247" s="228" t="s">
        <v>197</v>
      </c>
      <c r="E247" s="43"/>
      <c r="F247" s="229" t="s">
        <v>1783</v>
      </c>
      <c r="G247" s="43"/>
      <c r="H247" s="43"/>
      <c r="I247" s="230"/>
      <c r="J247" s="43"/>
      <c r="K247" s="43"/>
      <c r="L247" s="47"/>
      <c r="M247" s="231"/>
      <c r="N247" s="232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197</v>
      </c>
      <c r="AU247" s="20" t="s">
        <v>81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1694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3" customFormat="1">
      <c r="A249" s="13"/>
      <c r="B249" s="233"/>
      <c r="C249" s="234"/>
      <c r="D249" s="235" t="s">
        <v>199</v>
      </c>
      <c r="E249" s="236" t="s">
        <v>19</v>
      </c>
      <c r="F249" s="237" t="s">
        <v>1695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199</v>
      </c>
      <c r="AU249" s="243" t="s">
        <v>81</v>
      </c>
      <c r="AV249" s="13" t="s">
        <v>79</v>
      </c>
      <c r="AW249" s="13" t="s">
        <v>33</v>
      </c>
      <c r="AX249" s="13" t="s">
        <v>72</v>
      </c>
      <c r="AY249" s="243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1696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3" customFormat="1">
      <c r="A251" s="13"/>
      <c r="B251" s="233"/>
      <c r="C251" s="234"/>
      <c r="D251" s="235" t="s">
        <v>199</v>
      </c>
      <c r="E251" s="236" t="s">
        <v>19</v>
      </c>
      <c r="F251" s="237" t="s">
        <v>1697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199</v>
      </c>
      <c r="AU251" s="243" t="s">
        <v>81</v>
      </c>
      <c r="AV251" s="13" t="s">
        <v>79</v>
      </c>
      <c r="AW251" s="13" t="s">
        <v>33</v>
      </c>
      <c r="AX251" s="13" t="s">
        <v>72</v>
      </c>
      <c r="AY251" s="243" t="s">
        <v>187</v>
      </c>
    </row>
    <row r="252" s="14" customFormat="1">
      <c r="A252" s="14"/>
      <c r="B252" s="244"/>
      <c r="C252" s="245"/>
      <c r="D252" s="235" t="s">
        <v>199</v>
      </c>
      <c r="E252" s="246" t="s">
        <v>19</v>
      </c>
      <c r="F252" s="247" t="s">
        <v>1698</v>
      </c>
      <c r="G252" s="245"/>
      <c r="H252" s="248">
        <v>1.9199999999999999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199</v>
      </c>
      <c r="AU252" s="254" t="s">
        <v>81</v>
      </c>
      <c r="AV252" s="14" t="s">
        <v>81</v>
      </c>
      <c r="AW252" s="14" t="s">
        <v>33</v>
      </c>
      <c r="AX252" s="14" t="s">
        <v>72</v>
      </c>
      <c r="AY252" s="254" t="s">
        <v>187</v>
      </c>
    </row>
    <row r="253" s="15" customFormat="1">
      <c r="A253" s="15"/>
      <c r="B253" s="255"/>
      <c r="C253" s="256"/>
      <c r="D253" s="235" t="s">
        <v>199</v>
      </c>
      <c r="E253" s="257" t="s">
        <v>19</v>
      </c>
      <c r="F253" s="258" t="s">
        <v>210</v>
      </c>
      <c r="G253" s="256"/>
      <c r="H253" s="259">
        <v>1.9199999999999999</v>
      </c>
      <c r="I253" s="260"/>
      <c r="J253" s="256"/>
      <c r="K253" s="256"/>
      <c r="L253" s="261"/>
      <c r="M253" s="262"/>
      <c r="N253" s="263"/>
      <c r="O253" s="263"/>
      <c r="P253" s="263"/>
      <c r="Q253" s="263"/>
      <c r="R253" s="263"/>
      <c r="S253" s="263"/>
      <c r="T253" s="264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5" t="s">
        <v>199</v>
      </c>
      <c r="AU253" s="265" t="s">
        <v>81</v>
      </c>
      <c r="AV253" s="15" t="s">
        <v>195</v>
      </c>
      <c r="AW253" s="15" t="s">
        <v>33</v>
      </c>
      <c r="AX253" s="15" t="s">
        <v>79</v>
      </c>
      <c r="AY253" s="265" t="s">
        <v>187</v>
      </c>
    </row>
    <row r="254" s="12" customFormat="1" ht="22.8" customHeight="1">
      <c r="A254" s="12"/>
      <c r="B254" s="199"/>
      <c r="C254" s="200"/>
      <c r="D254" s="201" t="s">
        <v>71</v>
      </c>
      <c r="E254" s="213" t="s">
        <v>228</v>
      </c>
      <c r="F254" s="213" t="s">
        <v>229</v>
      </c>
      <c r="G254" s="200"/>
      <c r="H254" s="200"/>
      <c r="I254" s="203"/>
      <c r="J254" s="214">
        <f>BK254</f>
        <v>0</v>
      </c>
      <c r="K254" s="200"/>
      <c r="L254" s="205"/>
      <c r="M254" s="206"/>
      <c r="N254" s="207"/>
      <c r="O254" s="207"/>
      <c r="P254" s="208">
        <f>SUM(P255:P273)</f>
        <v>0</v>
      </c>
      <c r="Q254" s="207"/>
      <c r="R254" s="208">
        <f>SUM(R255:R273)</f>
        <v>0</v>
      </c>
      <c r="S254" s="207"/>
      <c r="T254" s="209">
        <f>SUM(T255:T273)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0" t="s">
        <v>79</v>
      </c>
      <c r="AT254" s="211" t="s">
        <v>71</v>
      </c>
      <c r="AU254" s="211" t="s">
        <v>79</v>
      </c>
      <c r="AY254" s="210" t="s">
        <v>187</v>
      </c>
      <c r="BK254" s="212">
        <f>SUM(BK255:BK273)</f>
        <v>0</v>
      </c>
    </row>
    <row r="255" s="2" customFormat="1" ht="24.15" customHeight="1">
      <c r="A255" s="41"/>
      <c r="B255" s="42"/>
      <c r="C255" s="215" t="s">
        <v>747</v>
      </c>
      <c r="D255" s="215" t="s">
        <v>190</v>
      </c>
      <c r="E255" s="216" t="s">
        <v>231</v>
      </c>
      <c r="F255" s="217" t="s">
        <v>232</v>
      </c>
      <c r="G255" s="218" t="s">
        <v>233</v>
      </c>
      <c r="H255" s="219">
        <v>2.1560000000000001</v>
      </c>
      <c r="I255" s="220"/>
      <c r="J255" s="221">
        <f>ROUND(I255*H255,2)</f>
        <v>0</v>
      </c>
      <c r="K255" s="217" t="s">
        <v>194</v>
      </c>
      <c r="L255" s="47"/>
      <c r="M255" s="222" t="s">
        <v>19</v>
      </c>
      <c r="N255" s="223" t="s">
        <v>43</v>
      </c>
      <c r="O255" s="87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6" t="s">
        <v>195</v>
      </c>
      <c r="AT255" s="226" t="s">
        <v>190</v>
      </c>
      <c r="AU255" s="226" t="s">
        <v>81</v>
      </c>
      <c r="AY255" s="20" t="s">
        <v>187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20" t="s">
        <v>79</v>
      </c>
      <c r="BK255" s="227">
        <f>ROUND(I255*H255,2)</f>
        <v>0</v>
      </c>
      <c r="BL255" s="20" t="s">
        <v>195</v>
      </c>
      <c r="BM255" s="226" t="s">
        <v>1784</v>
      </c>
    </row>
    <row r="256" s="2" customFormat="1">
      <c r="A256" s="41"/>
      <c r="B256" s="42"/>
      <c r="C256" s="43"/>
      <c r="D256" s="228" t="s">
        <v>197</v>
      </c>
      <c r="E256" s="43"/>
      <c r="F256" s="229" t="s">
        <v>235</v>
      </c>
      <c r="G256" s="43"/>
      <c r="H256" s="43"/>
      <c r="I256" s="230"/>
      <c r="J256" s="43"/>
      <c r="K256" s="43"/>
      <c r="L256" s="47"/>
      <c r="M256" s="231"/>
      <c r="N256" s="232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197</v>
      </c>
      <c r="AU256" s="20" t="s">
        <v>81</v>
      </c>
    </row>
    <row r="257" s="2" customFormat="1" ht="21.75" customHeight="1">
      <c r="A257" s="41"/>
      <c r="B257" s="42"/>
      <c r="C257" s="215" t="s">
        <v>751</v>
      </c>
      <c r="D257" s="215" t="s">
        <v>190</v>
      </c>
      <c r="E257" s="216" t="s">
        <v>236</v>
      </c>
      <c r="F257" s="217" t="s">
        <v>237</v>
      </c>
      <c r="G257" s="218" t="s">
        <v>233</v>
      </c>
      <c r="H257" s="219">
        <v>2.1560000000000001</v>
      </c>
      <c r="I257" s="220"/>
      <c r="J257" s="221">
        <f>ROUND(I257*H257,2)</f>
        <v>0</v>
      </c>
      <c r="K257" s="217" t="s">
        <v>194</v>
      </c>
      <c r="L257" s="47"/>
      <c r="M257" s="222" t="s">
        <v>19</v>
      </c>
      <c r="N257" s="223" t="s">
        <v>43</v>
      </c>
      <c r="O257" s="87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6" t="s">
        <v>195</v>
      </c>
      <c r="AT257" s="226" t="s">
        <v>190</v>
      </c>
      <c r="AU257" s="226" t="s">
        <v>81</v>
      </c>
      <c r="AY257" s="20" t="s">
        <v>187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20" t="s">
        <v>79</v>
      </c>
      <c r="BK257" s="227">
        <f>ROUND(I257*H257,2)</f>
        <v>0</v>
      </c>
      <c r="BL257" s="20" t="s">
        <v>195</v>
      </c>
      <c r="BM257" s="226" t="s">
        <v>1785</v>
      </c>
    </row>
    <row r="258" s="2" customFormat="1">
      <c r="A258" s="41"/>
      <c r="B258" s="42"/>
      <c r="C258" s="43"/>
      <c r="D258" s="228" t="s">
        <v>197</v>
      </c>
      <c r="E258" s="43"/>
      <c r="F258" s="229" t="s">
        <v>239</v>
      </c>
      <c r="G258" s="43"/>
      <c r="H258" s="43"/>
      <c r="I258" s="230"/>
      <c r="J258" s="43"/>
      <c r="K258" s="43"/>
      <c r="L258" s="47"/>
      <c r="M258" s="231"/>
      <c r="N258" s="232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197</v>
      </c>
      <c r="AU258" s="20" t="s">
        <v>81</v>
      </c>
    </row>
    <row r="259" s="2" customFormat="1" ht="24.15" customHeight="1">
      <c r="A259" s="41"/>
      <c r="B259" s="42"/>
      <c r="C259" s="215" t="s">
        <v>761</v>
      </c>
      <c r="D259" s="215" t="s">
        <v>190</v>
      </c>
      <c r="E259" s="216" t="s">
        <v>241</v>
      </c>
      <c r="F259" s="217" t="s">
        <v>242</v>
      </c>
      <c r="G259" s="218" t="s">
        <v>233</v>
      </c>
      <c r="H259" s="219">
        <v>12.936</v>
      </c>
      <c r="I259" s="220"/>
      <c r="J259" s="221">
        <f>ROUND(I259*H259,2)</f>
        <v>0</v>
      </c>
      <c r="K259" s="217" t="s">
        <v>194</v>
      </c>
      <c r="L259" s="47"/>
      <c r="M259" s="222" t="s">
        <v>19</v>
      </c>
      <c r="N259" s="223" t="s">
        <v>43</v>
      </c>
      <c r="O259" s="87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6" t="s">
        <v>195</v>
      </c>
      <c r="AT259" s="226" t="s">
        <v>190</v>
      </c>
      <c r="AU259" s="226" t="s">
        <v>81</v>
      </c>
      <c r="AY259" s="20" t="s">
        <v>187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20" t="s">
        <v>79</v>
      </c>
      <c r="BK259" s="227">
        <f>ROUND(I259*H259,2)</f>
        <v>0</v>
      </c>
      <c r="BL259" s="20" t="s">
        <v>195</v>
      </c>
      <c r="BM259" s="226" t="s">
        <v>1786</v>
      </c>
    </row>
    <row r="260" s="2" customFormat="1">
      <c r="A260" s="41"/>
      <c r="B260" s="42"/>
      <c r="C260" s="43"/>
      <c r="D260" s="228" t="s">
        <v>197</v>
      </c>
      <c r="E260" s="43"/>
      <c r="F260" s="229" t="s">
        <v>244</v>
      </c>
      <c r="G260" s="43"/>
      <c r="H260" s="43"/>
      <c r="I260" s="230"/>
      <c r="J260" s="43"/>
      <c r="K260" s="43"/>
      <c r="L260" s="47"/>
      <c r="M260" s="231"/>
      <c r="N260" s="232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197</v>
      </c>
      <c r="AU260" s="20" t="s">
        <v>81</v>
      </c>
    </row>
    <row r="261" s="14" customFormat="1">
      <c r="A261" s="14"/>
      <c r="B261" s="244"/>
      <c r="C261" s="245"/>
      <c r="D261" s="235" t="s">
        <v>199</v>
      </c>
      <c r="E261" s="245"/>
      <c r="F261" s="247" t="s">
        <v>1787</v>
      </c>
      <c r="G261" s="245"/>
      <c r="H261" s="248">
        <v>12.936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199</v>
      </c>
      <c r="AU261" s="254" t="s">
        <v>81</v>
      </c>
      <c r="AV261" s="14" t="s">
        <v>81</v>
      </c>
      <c r="AW261" s="14" t="s">
        <v>4</v>
      </c>
      <c r="AX261" s="14" t="s">
        <v>79</v>
      </c>
      <c r="AY261" s="254" t="s">
        <v>187</v>
      </c>
    </row>
    <row r="262" s="2" customFormat="1" ht="24.15" customHeight="1">
      <c r="A262" s="41"/>
      <c r="B262" s="42"/>
      <c r="C262" s="215" t="s">
        <v>7</v>
      </c>
      <c r="D262" s="215" t="s">
        <v>190</v>
      </c>
      <c r="E262" s="216" t="s">
        <v>353</v>
      </c>
      <c r="F262" s="217" t="s">
        <v>354</v>
      </c>
      <c r="G262" s="218" t="s">
        <v>233</v>
      </c>
      <c r="H262" s="219">
        <v>0.56000000000000005</v>
      </c>
      <c r="I262" s="220"/>
      <c r="J262" s="221">
        <f>ROUND(I262*H262,2)</f>
        <v>0</v>
      </c>
      <c r="K262" s="217" t="s">
        <v>194</v>
      </c>
      <c r="L262" s="47"/>
      <c r="M262" s="222" t="s">
        <v>19</v>
      </c>
      <c r="N262" s="223" t="s">
        <v>43</v>
      </c>
      <c r="O262" s="87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6" t="s">
        <v>195</v>
      </c>
      <c r="AT262" s="226" t="s">
        <v>190</v>
      </c>
      <c r="AU262" s="226" t="s">
        <v>81</v>
      </c>
      <c r="AY262" s="20" t="s">
        <v>187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20" t="s">
        <v>79</v>
      </c>
      <c r="BK262" s="227">
        <f>ROUND(I262*H262,2)</f>
        <v>0</v>
      </c>
      <c r="BL262" s="20" t="s">
        <v>195</v>
      </c>
      <c r="BM262" s="226" t="s">
        <v>1788</v>
      </c>
    </row>
    <row r="263" s="2" customFormat="1">
      <c r="A263" s="41"/>
      <c r="B263" s="42"/>
      <c r="C263" s="43"/>
      <c r="D263" s="228" t="s">
        <v>197</v>
      </c>
      <c r="E263" s="43"/>
      <c r="F263" s="229" t="s">
        <v>356</v>
      </c>
      <c r="G263" s="43"/>
      <c r="H263" s="43"/>
      <c r="I263" s="230"/>
      <c r="J263" s="43"/>
      <c r="K263" s="43"/>
      <c r="L263" s="47"/>
      <c r="M263" s="231"/>
      <c r="N263" s="232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197</v>
      </c>
      <c r="AU263" s="20" t="s">
        <v>81</v>
      </c>
    </row>
    <row r="264" s="14" customFormat="1">
      <c r="A264" s="14"/>
      <c r="B264" s="244"/>
      <c r="C264" s="245"/>
      <c r="D264" s="235" t="s">
        <v>199</v>
      </c>
      <c r="E264" s="246" t="s">
        <v>19</v>
      </c>
      <c r="F264" s="247" t="s">
        <v>1789</v>
      </c>
      <c r="G264" s="245"/>
      <c r="H264" s="248">
        <v>0.56000000000000005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199</v>
      </c>
      <c r="AU264" s="254" t="s">
        <v>81</v>
      </c>
      <c r="AV264" s="14" t="s">
        <v>81</v>
      </c>
      <c r="AW264" s="14" t="s">
        <v>33</v>
      </c>
      <c r="AX264" s="14" t="s">
        <v>72</v>
      </c>
      <c r="AY264" s="254" t="s">
        <v>187</v>
      </c>
    </row>
    <row r="265" s="15" customFormat="1">
      <c r="A265" s="15"/>
      <c r="B265" s="255"/>
      <c r="C265" s="256"/>
      <c r="D265" s="235" t="s">
        <v>199</v>
      </c>
      <c r="E265" s="257" t="s">
        <v>19</v>
      </c>
      <c r="F265" s="258" t="s">
        <v>210</v>
      </c>
      <c r="G265" s="256"/>
      <c r="H265" s="259">
        <v>0.56000000000000005</v>
      </c>
      <c r="I265" s="260"/>
      <c r="J265" s="256"/>
      <c r="K265" s="256"/>
      <c r="L265" s="261"/>
      <c r="M265" s="262"/>
      <c r="N265" s="263"/>
      <c r="O265" s="263"/>
      <c r="P265" s="263"/>
      <c r="Q265" s="263"/>
      <c r="R265" s="263"/>
      <c r="S265" s="263"/>
      <c r="T265" s="26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5" t="s">
        <v>199</v>
      </c>
      <c r="AU265" s="265" t="s">
        <v>81</v>
      </c>
      <c r="AV265" s="15" t="s">
        <v>195</v>
      </c>
      <c r="AW265" s="15" t="s">
        <v>33</v>
      </c>
      <c r="AX265" s="15" t="s">
        <v>79</v>
      </c>
      <c r="AY265" s="265" t="s">
        <v>187</v>
      </c>
    </row>
    <row r="266" s="2" customFormat="1" ht="24.15" customHeight="1">
      <c r="A266" s="41"/>
      <c r="B266" s="42"/>
      <c r="C266" s="215" t="s">
        <v>772</v>
      </c>
      <c r="D266" s="215" t="s">
        <v>190</v>
      </c>
      <c r="E266" s="216" t="s">
        <v>1790</v>
      </c>
      <c r="F266" s="217" t="s">
        <v>1636</v>
      </c>
      <c r="G266" s="218" t="s">
        <v>233</v>
      </c>
      <c r="H266" s="219">
        <v>0.30199999999999999</v>
      </c>
      <c r="I266" s="220"/>
      <c r="J266" s="221">
        <f>ROUND(I266*H266,2)</f>
        <v>0</v>
      </c>
      <c r="K266" s="217" t="s">
        <v>194</v>
      </c>
      <c r="L266" s="47"/>
      <c r="M266" s="222" t="s">
        <v>19</v>
      </c>
      <c r="N266" s="223" t="s">
        <v>43</v>
      </c>
      <c r="O266" s="87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6" t="s">
        <v>195</v>
      </c>
      <c r="AT266" s="226" t="s">
        <v>190</v>
      </c>
      <c r="AU266" s="226" t="s">
        <v>81</v>
      </c>
      <c r="AY266" s="20" t="s">
        <v>187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20" t="s">
        <v>79</v>
      </c>
      <c r="BK266" s="227">
        <f>ROUND(I266*H266,2)</f>
        <v>0</v>
      </c>
      <c r="BL266" s="20" t="s">
        <v>195</v>
      </c>
      <c r="BM266" s="226" t="s">
        <v>1791</v>
      </c>
    </row>
    <row r="267" s="2" customFormat="1">
      <c r="A267" s="41"/>
      <c r="B267" s="42"/>
      <c r="C267" s="43"/>
      <c r="D267" s="228" t="s">
        <v>197</v>
      </c>
      <c r="E267" s="43"/>
      <c r="F267" s="229" t="s">
        <v>1792</v>
      </c>
      <c r="G267" s="43"/>
      <c r="H267" s="43"/>
      <c r="I267" s="230"/>
      <c r="J267" s="43"/>
      <c r="K267" s="43"/>
      <c r="L267" s="47"/>
      <c r="M267" s="231"/>
      <c r="N267" s="232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197</v>
      </c>
      <c r="AU267" s="20" t="s">
        <v>81</v>
      </c>
    </row>
    <row r="268" s="14" customFormat="1">
      <c r="A268" s="14"/>
      <c r="B268" s="244"/>
      <c r="C268" s="245"/>
      <c r="D268" s="235" t="s">
        <v>199</v>
      </c>
      <c r="E268" s="246" t="s">
        <v>19</v>
      </c>
      <c r="F268" s="247" t="s">
        <v>1793</v>
      </c>
      <c r="G268" s="245"/>
      <c r="H268" s="248">
        <v>0.30199999999999999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199</v>
      </c>
      <c r="AU268" s="254" t="s">
        <v>81</v>
      </c>
      <c r="AV268" s="14" t="s">
        <v>81</v>
      </c>
      <c r="AW268" s="14" t="s">
        <v>33</v>
      </c>
      <c r="AX268" s="14" t="s">
        <v>72</v>
      </c>
      <c r="AY268" s="254" t="s">
        <v>187</v>
      </c>
    </row>
    <row r="269" s="15" customFormat="1">
      <c r="A269" s="15"/>
      <c r="B269" s="255"/>
      <c r="C269" s="256"/>
      <c r="D269" s="235" t="s">
        <v>199</v>
      </c>
      <c r="E269" s="257" t="s">
        <v>19</v>
      </c>
      <c r="F269" s="258" t="s">
        <v>210</v>
      </c>
      <c r="G269" s="256"/>
      <c r="H269" s="259">
        <v>0.30199999999999999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5" t="s">
        <v>199</v>
      </c>
      <c r="AU269" s="265" t="s">
        <v>81</v>
      </c>
      <c r="AV269" s="15" t="s">
        <v>195</v>
      </c>
      <c r="AW269" s="15" t="s">
        <v>33</v>
      </c>
      <c r="AX269" s="15" t="s">
        <v>79</v>
      </c>
      <c r="AY269" s="265" t="s">
        <v>187</v>
      </c>
    </row>
    <row r="270" s="2" customFormat="1" ht="24.15" customHeight="1">
      <c r="A270" s="41"/>
      <c r="B270" s="42"/>
      <c r="C270" s="215" t="s">
        <v>777</v>
      </c>
      <c r="D270" s="215" t="s">
        <v>190</v>
      </c>
      <c r="E270" s="216" t="s">
        <v>253</v>
      </c>
      <c r="F270" s="217" t="s">
        <v>254</v>
      </c>
      <c r="G270" s="218" t="s">
        <v>233</v>
      </c>
      <c r="H270" s="219">
        <v>0.72699999999999998</v>
      </c>
      <c r="I270" s="220"/>
      <c r="J270" s="221">
        <f>ROUND(I270*H270,2)</f>
        <v>0</v>
      </c>
      <c r="K270" s="217" t="s">
        <v>194</v>
      </c>
      <c r="L270" s="47"/>
      <c r="M270" s="222" t="s">
        <v>19</v>
      </c>
      <c r="N270" s="223" t="s">
        <v>43</v>
      </c>
      <c r="O270" s="87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6" t="s">
        <v>195</v>
      </c>
      <c r="AT270" s="226" t="s">
        <v>190</v>
      </c>
      <c r="AU270" s="226" t="s">
        <v>81</v>
      </c>
      <c r="AY270" s="20" t="s">
        <v>187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20" t="s">
        <v>79</v>
      </c>
      <c r="BK270" s="227">
        <f>ROUND(I270*H270,2)</f>
        <v>0</v>
      </c>
      <c r="BL270" s="20" t="s">
        <v>195</v>
      </c>
      <c r="BM270" s="226" t="s">
        <v>1794</v>
      </c>
    </row>
    <row r="271" s="2" customFormat="1">
      <c r="A271" s="41"/>
      <c r="B271" s="42"/>
      <c r="C271" s="43"/>
      <c r="D271" s="228" t="s">
        <v>197</v>
      </c>
      <c r="E271" s="43"/>
      <c r="F271" s="229" t="s">
        <v>256</v>
      </c>
      <c r="G271" s="43"/>
      <c r="H271" s="43"/>
      <c r="I271" s="230"/>
      <c r="J271" s="43"/>
      <c r="K271" s="43"/>
      <c r="L271" s="47"/>
      <c r="M271" s="231"/>
      <c r="N271" s="232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197</v>
      </c>
      <c r="AU271" s="20" t="s">
        <v>81</v>
      </c>
    </row>
    <row r="272" s="14" customFormat="1">
      <c r="A272" s="14"/>
      <c r="B272" s="244"/>
      <c r="C272" s="245"/>
      <c r="D272" s="235" t="s">
        <v>199</v>
      </c>
      <c r="E272" s="246" t="s">
        <v>19</v>
      </c>
      <c r="F272" s="247" t="s">
        <v>1795</v>
      </c>
      <c r="G272" s="245"/>
      <c r="H272" s="248">
        <v>0.72699999999999998</v>
      </c>
      <c r="I272" s="249"/>
      <c r="J272" s="245"/>
      <c r="K272" s="245"/>
      <c r="L272" s="250"/>
      <c r="M272" s="251"/>
      <c r="N272" s="252"/>
      <c r="O272" s="252"/>
      <c r="P272" s="252"/>
      <c r="Q272" s="252"/>
      <c r="R272" s="252"/>
      <c r="S272" s="252"/>
      <c r="T272" s="25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4" t="s">
        <v>199</v>
      </c>
      <c r="AU272" s="254" t="s">
        <v>81</v>
      </c>
      <c r="AV272" s="14" t="s">
        <v>81</v>
      </c>
      <c r="AW272" s="14" t="s">
        <v>33</v>
      </c>
      <c r="AX272" s="14" t="s">
        <v>72</v>
      </c>
      <c r="AY272" s="254" t="s">
        <v>187</v>
      </c>
    </row>
    <row r="273" s="15" customFormat="1">
      <c r="A273" s="15"/>
      <c r="B273" s="255"/>
      <c r="C273" s="256"/>
      <c r="D273" s="235" t="s">
        <v>199</v>
      </c>
      <c r="E273" s="257" t="s">
        <v>19</v>
      </c>
      <c r="F273" s="258" t="s">
        <v>210</v>
      </c>
      <c r="G273" s="256"/>
      <c r="H273" s="259">
        <v>0.72699999999999998</v>
      </c>
      <c r="I273" s="260"/>
      <c r="J273" s="256"/>
      <c r="K273" s="256"/>
      <c r="L273" s="261"/>
      <c r="M273" s="262"/>
      <c r="N273" s="263"/>
      <c r="O273" s="263"/>
      <c r="P273" s="263"/>
      <c r="Q273" s="263"/>
      <c r="R273" s="263"/>
      <c r="S273" s="263"/>
      <c r="T273" s="26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5" t="s">
        <v>199</v>
      </c>
      <c r="AU273" s="265" t="s">
        <v>81</v>
      </c>
      <c r="AV273" s="15" t="s">
        <v>195</v>
      </c>
      <c r="AW273" s="15" t="s">
        <v>33</v>
      </c>
      <c r="AX273" s="15" t="s">
        <v>79</v>
      </c>
      <c r="AY273" s="265" t="s">
        <v>187</v>
      </c>
    </row>
    <row r="274" s="12" customFormat="1" ht="22.8" customHeight="1">
      <c r="A274" s="12"/>
      <c r="B274" s="199"/>
      <c r="C274" s="200"/>
      <c r="D274" s="201" t="s">
        <v>71</v>
      </c>
      <c r="E274" s="213" t="s">
        <v>705</v>
      </c>
      <c r="F274" s="213" t="s">
        <v>706</v>
      </c>
      <c r="G274" s="200"/>
      <c r="H274" s="200"/>
      <c r="I274" s="203"/>
      <c r="J274" s="214">
        <f>BK274</f>
        <v>0</v>
      </c>
      <c r="K274" s="200"/>
      <c r="L274" s="205"/>
      <c r="M274" s="206"/>
      <c r="N274" s="207"/>
      <c r="O274" s="207"/>
      <c r="P274" s="208">
        <f>SUM(P275:P276)</f>
        <v>0</v>
      </c>
      <c r="Q274" s="207"/>
      <c r="R274" s="208">
        <f>SUM(R275:R276)</f>
        <v>0</v>
      </c>
      <c r="S274" s="207"/>
      <c r="T274" s="209">
        <f>SUM(T275:T276)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0" t="s">
        <v>79</v>
      </c>
      <c r="AT274" s="211" t="s">
        <v>71</v>
      </c>
      <c r="AU274" s="211" t="s">
        <v>79</v>
      </c>
      <c r="AY274" s="210" t="s">
        <v>187</v>
      </c>
      <c r="BK274" s="212">
        <f>SUM(BK275:BK276)</f>
        <v>0</v>
      </c>
    </row>
    <row r="275" s="2" customFormat="1" ht="33" customHeight="1">
      <c r="A275" s="41"/>
      <c r="B275" s="42"/>
      <c r="C275" s="215" t="s">
        <v>781</v>
      </c>
      <c r="D275" s="215" t="s">
        <v>190</v>
      </c>
      <c r="E275" s="216" t="s">
        <v>707</v>
      </c>
      <c r="F275" s="217" t="s">
        <v>708</v>
      </c>
      <c r="G275" s="218" t="s">
        <v>233</v>
      </c>
      <c r="H275" s="219">
        <v>3.2559999999999998</v>
      </c>
      <c r="I275" s="220"/>
      <c r="J275" s="221">
        <f>ROUND(I275*H275,2)</f>
        <v>0</v>
      </c>
      <c r="K275" s="217" t="s">
        <v>194</v>
      </c>
      <c r="L275" s="47"/>
      <c r="M275" s="222" t="s">
        <v>19</v>
      </c>
      <c r="N275" s="223" t="s">
        <v>43</v>
      </c>
      <c r="O275" s="87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6" t="s">
        <v>195</v>
      </c>
      <c r="AT275" s="226" t="s">
        <v>190</v>
      </c>
      <c r="AU275" s="226" t="s">
        <v>81</v>
      </c>
      <c r="AY275" s="20" t="s">
        <v>187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20" t="s">
        <v>79</v>
      </c>
      <c r="BK275" s="227">
        <f>ROUND(I275*H275,2)</f>
        <v>0</v>
      </c>
      <c r="BL275" s="20" t="s">
        <v>195</v>
      </c>
      <c r="BM275" s="226" t="s">
        <v>1796</v>
      </c>
    </row>
    <row r="276" s="2" customFormat="1">
      <c r="A276" s="41"/>
      <c r="B276" s="42"/>
      <c r="C276" s="43"/>
      <c r="D276" s="228" t="s">
        <v>197</v>
      </c>
      <c r="E276" s="43"/>
      <c r="F276" s="229" t="s">
        <v>710</v>
      </c>
      <c r="G276" s="43"/>
      <c r="H276" s="43"/>
      <c r="I276" s="230"/>
      <c r="J276" s="43"/>
      <c r="K276" s="43"/>
      <c r="L276" s="47"/>
      <c r="M276" s="231"/>
      <c r="N276" s="232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197</v>
      </c>
      <c r="AU276" s="20" t="s">
        <v>81</v>
      </c>
    </row>
    <row r="277" s="12" customFormat="1" ht="25.92" customHeight="1">
      <c r="A277" s="12"/>
      <c r="B277" s="199"/>
      <c r="C277" s="200"/>
      <c r="D277" s="201" t="s">
        <v>71</v>
      </c>
      <c r="E277" s="202" t="s">
        <v>258</v>
      </c>
      <c r="F277" s="202" t="s">
        <v>259</v>
      </c>
      <c r="G277" s="200"/>
      <c r="H277" s="200"/>
      <c r="I277" s="203"/>
      <c r="J277" s="204">
        <f>BK277</f>
        <v>0</v>
      </c>
      <c r="K277" s="200"/>
      <c r="L277" s="205"/>
      <c r="M277" s="206"/>
      <c r="N277" s="207"/>
      <c r="O277" s="207"/>
      <c r="P277" s="208">
        <f>P278+P310</f>
        <v>0</v>
      </c>
      <c r="Q277" s="207"/>
      <c r="R277" s="208">
        <f>R278+R310</f>
        <v>3.4326843883499998</v>
      </c>
      <c r="S277" s="207"/>
      <c r="T277" s="209">
        <f>T278+T310</f>
        <v>0.72717000000000009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0" t="s">
        <v>81</v>
      </c>
      <c r="AT277" s="211" t="s">
        <v>71</v>
      </c>
      <c r="AU277" s="211" t="s">
        <v>72</v>
      </c>
      <c r="AY277" s="210" t="s">
        <v>187</v>
      </c>
      <c r="BK277" s="212">
        <f>BK278+BK310</f>
        <v>0</v>
      </c>
    </row>
    <row r="278" s="12" customFormat="1" ht="22.8" customHeight="1">
      <c r="A278" s="12"/>
      <c r="B278" s="199"/>
      <c r="C278" s="200"/>
      <c r="D278" s="201" t="s">
        <v>71</v>
      </c>
      <c r="E278" s="213" t="s">
        <v>1797</v>
      </c>
      <c r="F278" s="213" t="s">
        <v>1798</v>
      </c>
      <c r="G278" s="200"/>
      <c r="H278" s="200"/>
      <c r="I278" s="203"/>
      <c r="J278" s="214">
        <f>BK278</f>
        <v>0</v>
      </c>
      <c r="K278" s="200"/>
      <c r="L278" s="205"/>
      <c r="M278" s="206"/>
      <c r="N278" s="207"/>
      <c r="O278" s="207"/>
      <c r="P278" s="208">
        <f>SUM(P279:P309)</f>
        <v>0</v>
      </c>
      <c r="Q278" s="207"/>
      <c r="R278" s="208">
        <f>SUM(R279:R309)</f>
        <v>0</v>
      </c>
      <c r="S278" s="207"/>
      <c r="T278" s="209">
        <f>SUM(T279:T309)</f>
        <v>0.72717000000000009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10" t="s">
        <v>81</v>
      </c>
      <c r="AT278" s="211" t="s">
        <v>71</v>
      </c>
      <c r="AU278" s="211" t="s">
        <v>79</v>
      </c>
      <c r="AY278" s="210" t="s">
        <v>187</v>
      </c>
      <c r="BK278" s="212">
        <f>SUM(BK279:BK309)</f>
        <v>0</v>
      </c>
    </row>
    <row r="279" s="2" customFormat="1" ht="24.15" customHeight="1">
      <c r="A279" s="41"/>
      <c r="B279" s="42"/>
      <c r="C279" s="215" t="s">
        <v>789</v>
      </c>
      <c r="D279" s="215" t="s">
        <v>190</v>
      </c>
      <c r="E279" s="216" t="s">
        <v>1799</v>
      </c>
      <c r="F279" s="217" t="s">
        <v>1800</v>
      </c>
      <c r="G279" s="218" t="s">
        <v>193</v>
      </c>
      <c r="H279" s="219">
        <v>93.590000000000003</v>
      </c>
      <c r="I279" s="220"/>
      <c r="J279" s="221">
        <f>ROUND(I279*H279,2)</f>
        <v>0</v>
      </c>
      <c r="K279" s="217" t="s">
        <v>194</v>
      </c>
      <c r="L279" s="47"/>
      <c r="M279" s="222" t="s">
        <v>19</v>
      </c>
      <c r="N279" s="223" t="s">
        <v>43</v>
      </c>
      <c r="O279" s="87"/>
      <c r="P279" s="224">
        <f>O279*H279</f>
        <v>0</v>
      </c>
      <c r="Q279" s="224">
        <v>0</v>
      </c>
      <c r="R279" s="224">
        <f>Q279*H279</f>
        <v>0</v>
      </c>
      <c r="S279" s="224">
        <v>0.0030000000000000001</v>
      </c>
      <c r="T279" s="225">
        <f>S279*H279</f>
        <v>0.28077000000000002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6" t="s">
        <v>265</v>
      </c>
      <c r="AT279" s="226" t="s">
        <v>190</v>
      </c>
      <c r="AU279" s="226" t="s">
        <v>81</v>
      </c>
      <c r="AY279" s="20" t="s">
        <v>187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20" t="s">
        <v>79</v>
      </c>
      <c r="BK279" s="227">
        <f>ROUND(I279*H279,2)</f>
        <v>0</v>
      </c>
      <c r="BL279" s="20" t="s">
        <v>265</v>
      </c>
      <c r="BM279" s="226" t="s">
        <v>1801</v>
      </c>
    </row>
    <row r="280" s="2" customFormat="1">
      <c r="A280" s="41"/>
      <c r="B280" s="42"/>
      <c r="C280" s="43"/>
      <c r="D280" s="228" t="s">
        <v>197</v>
      </c>
      <c r="E280" s="43"/>
      <c r="F280" s="229" t="s">
        <v>1802</v>
      </c>
      <c r="G280" s="43"/>
      <c r="H280" s="43"/>
      <c r="I280" s="230"/>
      <c r="J280" s="43"/>
      <c r="K280" s="43"/>
      <c r="L280" s="47"/>
      <c r="M280" s="231"/>
      <c r="N280" s="232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197</v>
      </c>
      <c r="AU280" s="20" t="s">
        <v>81</v>
      </c>
    </row>
    <row r="281" s="13" customFormat="1">
      <c r="A281" s="13"/>
      <c r="B281" s="233"/>
      <c r="C281" s="234"/>
      <c r="D281" s="235" t="s">
        <v>199</v>
      </c>
      <c r="E281" s="236" t="s">
        <v>19</v>
      </c>
      <c r="F281" s="237" t="s">
        <v>1803</v>
      </c>
      <c r="G281" s="234"/>
      <c r="H281" s="236" t="s">
        <v>19</v>
      </c>
      <c r="I281" s="238"/>
      <c r="J281" s="234"/>
      <c r="K281" s="234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199</v>
      </c>
      <c r="AU281" s="243" t="s">
        <v>81</v>
      </c>
      <c r="AV281" s="13" t="s">
        <v>79</v>
      </c>
      <c r="AW281" s="13" t="s">
        <v>33</v>
      </c>
      <c r="AX281" s="13" t="s">
        <v>72</v>
      </c>
      <c r="AY281" s="243" t="s">
        <v>187</v>
      </c>
    </row>
    <row r="282" s="13" customFormat="1">
      <c r="A282" s="13"/>
      <c r="B282" s="233"/>
      <c r="C282" s="234"/>
      <c r="D282" s="235" t="s">
        <v>199</v>
      </c>
      <c r="E282" s="236" t="s">
        <v>19</v>
      </c>
      <c r="F282" s="237" t="s">
        <v>1695</v>
      </c>
      <c r="G282" s="234"/>
      <c r="H282" s="236" t="s">
        <v>19</v>
      </c>
      <c r="I282" s="238"/>
      <c r="J282" s="234"/>
      <c r="K282" s="234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199</v>
      </c>
      <c r="AU282" s="243" t="s">
        <v>81</v>
      </c>
      <c r="AV282" s="13" t="s">
        <v>79</v>
      </c>
      <c r="AW282" s="13" t="s">
        <v>33</v>
      </c>
      <c r="AX282" s="13" t="s">
        <v>72</v>
      </c>
      <c r="AY282" s="243" t="s">
        <v>187</v>
      </c>
    </row>
    <row r="283" s="13" customFormat="1">
      <c r="A283" s="13"/>
      <c r="B283" s="233"/>
      <c r="C283" s="234"/>
      <c r="D283" s="235" t="s">
        <v>199</v>
      </c>
      <c r="E283" s="236" t="s">
        <v>19</v>
      </c>
      <c r="F283" s="237" t="s">
        <v>1804</v>
      </c>
      <c r="G283" s="234"/>
      <c r="H283" s="236" t="s">
        <v>19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199</v>
      </c>
      <c r="AU283" s="243" t="s">
        <v>81</v>
      </c>
      <c r="AV283" s="13" t="s">
        <v>79</v>
      </c>
      <c r="AW283" s="13" t="s">
        <v>33</v>
      </c>
      <c r="AX283" s="13" t="s">
        <v>72</v>
      </c>
      <c r="AY283" s="243" t="s">
        <v>187</v>
      </c>
    </row>
    <row r="284" s="13" customFormat="1">
      <c r="A284" s="13"/>
      <c r="B284" s="233"/>
      <c r="C284" s="234"/>
      <c r="D284" s="235" t="s">
        <v>199</v>
      </c>
      <c r="E284" s="236" t="s">
        <v>19</v>
      </c>
      <c r="F284" s="237" t="s">
        <v>1805</v>
      </c>
      <c r="G284" s="234"/>
      <c r="H284" s="236" t="s">
        <v>19</v>
      </c>
      <c r="I284" s="238"/>
      <c r="J284" s="234"/>
      <c r="K284" s="234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199</v>
      </c>
      <c r="AU284" s="243" t="s">
        <v>81</v>
      </c>
      <c r="AV284" s="13" t="s">
        <v>79</v>
      </c>
      <c r="AW284" s="13" t="s">
        <v>33</v>
      </c>
      <c r="AX284" s="13" t="s">
        <v>72</v>
      </c>
      <c r="AY284" s="243" t="s">
        <v>187</v>
      </c>
    </row>
    <row r="285" s="14" customFormat="1">
      <c r="A285" s="14"/>
      <c r="B285" s="244"/>
      <c r="C285" s="245"/>
      <c r="D285" s="235" t="s">
        <v>199</v>
      </c>
      <c r="E285" s="246" t="s">
        <v>19</v>
      </c>
      <c r="F285" s="247" t="s">
        <v>1806</v>
      </c>
      <c r="G285" s="245"/>
      <c r="H285" s="248">
        <v>93.590000000000003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199</v>
      </c>
      <c r="AU285" s="254" t="s">
        <v>81</v>
      </c>
      <c r="AV285" s="14" t="s">
        <v>81</v>
      </c>
      <c r="AW285" s="14" t="s">
        <v>33</v>
      </c>
      <c r="AX285" s="14" t="s">
        <v>72</v>
      </c>
      <c r="AY285" s="254" t="s">
        <v>187</v>
      </c>
    </row>
    <row r="286" s="15" customFormat="1">
      <c r="A286" s="15"/>
      <c r="B286" s="255"/>
      <c r="C286" s="256"/>
      <c r="D286" s="235" t="s">
        <v>199</v>
      </c>
      <c r="E286" s="257" t="s">
        <v>19</v>
      </c>
      <c r="F286" s="258" t="s">
        <v>210</v>
      </c>
      <c r="G286" s="256"/>
      <c r="H286" s="259">
        <v>93.590000000000003</v>
      </c>
      <c r="I286" s="260"/>
      <c r="J286" s="256"/>
      <c r="K286" s="256"/>
      <c r="L286" s="261"/>
      <c r="M286" s="262"/>
      <c r="N286" s="263"/>
      <c r="O286" s="263"/>
      <c r="P286" s="263"/>
      <c r="Q286" s="263"/>
      <c r="R286" s="263"/>
      <c r="S286" s="263"/>
      <c r="T286" s="26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5" t="s">
        <v>199</v>
      </c>
      <c r="AU286" s="265" t="s">
        <v>81</v>
      </c>
      <c r="AV286" s="15" t="s">
        <v>195</v>
      </c>
      <c r="AW286" s="15" t="s">
        <v>33</v>
      </c>
      <c r="AX286" s="15" t="s">
        <v>79</v>
      </c>
      <c r="AY286" s="265" t="s">
        <v>187</v>
      </c>
    </row>
    <row r="287" s="2" customFormat="1" ht="24.15" customHeight="1">
      <c r="A287" s="41"/>
      <c r="B287" s="42"/>
      <c r="C287" s="215" t="s">
        <v>796</v>
      </c>
      <c r="D287" s="215" t="s">
        <v>190</v>
      </c>
      <c r="E287" s="216" t="s">
        <v>1807</v>
      </c>
      <c r="F287" s="217" t="s">
        <v>1808</v>
      </c>
      <c r="G287" s="218" t="s">
        <v>383</v>
      </c>
      <c r="H287" s="219">
        <v>74.400000000000006</v>
      </c>
      <c r="I287" s="220"/>
      <c r="J287" s="221">
        <f>ROUND(I287*H287,2)</f>
        <v>0</v>
      </c>
      <c r="K287" s="217" t="s">
        <v>194</v>
      </c>
      <c r="L287" s="47"/>
      <c r="M287" s="222" t="s">
        <v>19</v>
      </c>
      <c r="N287" s="223" t="s">
        <v>43</v>
      </c>
      <c r="O287" s="87"/>
      <c r="P287" s="224">
        <f>O287*H287</f>
        <v>0</v>
      </c>
      <c r="Q287" s="224">
        <v>0</v>
      </c>
      <c r="R287" s="224">
        <f>Q287*H287</f>
        <v>0</v>
      </c>
      <c r="S287" s="224">
        <v>0.0060000000000000001</v>
      </c>
      <c r="T287" s="225">
        <f>S287*H287</f>
        <v>0.44640000000000002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6" t="s">
        <v>265</v>
      </c>
      <c r="AT287" s="226" t="s">
        <v>190</v>
      </c>
      <c r="AU287" s="226" t="s">
        <v>81</v>
      </c>
      <c r="AY287" s="20" t="s">
        <v>187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20" t="s">
        <v>79</v>
      </c>
      <c r="BK287" s="227">
        <f>ROUND(I287*H287,2)</f>
        <v>0</v>
      </c>
      <c r="BL287" s="20" t="s">
        <v>265</v>
      </c>
      <c r="BM287" s="226" t="s">
        <v>1809</v>
      </c>
    </row>
    <row r="288" s="2" customFormat="1">
      <c r="A288" s="41"/>
      <c r="B288" s="42"/>
      <c r="C288" s="43"/>
      <c r="D288" s="228" t="s">
        <v>197</v>
      </c>
      <c r="E288" s="43"/>
      <c r="F288" s="229" t="s">
        <v>1810</v>
      </c>
      <c r="G288" s="43"/>
      <c r="H288" s="43"/>
      <c r="I288" s="230"/>
      <c r="J288" s="43"/>
      <c r="K288" s="43"/>
      <c r="L288" s="47"/>
      <c r="M288" s="231"/>
      <c r="N288" s="232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197</v>
      </c>
      <c r="AU288" s="20" t="s">
        <v>81</v>
      </c>
    </row>
    <row r="289" s="13" customFormat="1">
      <c r="A289" s="13"/>
      <c r="B289" s="233"/>
      <c r="C289" s="234"/>
      <c r="D289" s="235" t="s">
        <v>199</v>
      </c>
      <c r="E289" s="236" t="s">
        <v>19</v>
      </c>
      <c r="F289" s="237" t="s">
        <v>1811</v>
      </c>
      <c r="G289" s="234"/>
      <c r="H289" s="236" t="s">
        <v>19</v>
      </c>
      <c r="I289" s="238"/>
      <c r="J289" s="234"/>
      <c r="K289" s="234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199</v>
      </c>
      <c r="AU289" s="243" t="s">
        <v>81</v>
      </c>
      <c r="AV289" s="13" t="s">
        <v>79</v>
      </c>
      <c r="AW289" s="13" t="s">
        <v>33</v>
      </c>
      <c r="AX289" s="13" t="s">
        <v>72</v>
      </c>
      <c r="AY289" s="243" t="s">
        <v>187</v>
      </c>
    </row>
    <row r="290" s="13" customFormat="1">
      <c r="A290" s="13"/>
      <c r="B290" s="233"/>
      <c r="C290" s="234"/>
      <c r="D290" s="235" t="s">
        <v>199</v>
      </c>
      <c r="E290" s="236" t="s">
        <v>19</v>
      </c>
      <c r="F290" s="237" t="s">
        <v>1695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199</v>
      </c>
      <c r="AU290" s="243" t="s">
        <v>81</v>
      </c>
      <c r="AV290" s="13" t="s">
        <v>79</v>
      </c>
      <c r="AW290" s="13" t="s">
        <v>33</v>
      </c>
      <c r="AX290" s="13" t="s">
        <v>72</v>
      </c>
      <c r="AY290" s="243" t="s">
        <v>187</v>
      </c>
    </row>
    <row r="291" s="13" customFormat="1">
      <c r="A291" s="13"/>
      <c r="B291" s="233"/>
      <c r="C291" s="234"/>
      <c r="D291" s="235" t="s">
        <v>199</v>
      </c>
      <c r="E291" s="236" t="s">
        <v>19</v>
      </c>
      <c r="F291" s="237" t="s">
        <v>281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199</v>
      </c>
      <c r="AU291" s="243" t="s">
        <v>81</v>
      </c>
      <c r="AV291" s="13" t="s">
        <v>79</v>
      </c>
      <c r="AW291" s="13" t="s">
        <v>33</v>
      </c>
      <c r="AX291" s="13" t="s">
        <v>72</v>
      </c>
      <c r="AY291" s="243" t="s">
        <v>187</v>
      </c>
    </row>
    <row r="292" s="13" customFormat="1">
      <c r="A292" s="13"/>
      <c r="B292" s="233"/>
      <c r="C292" s="234"/>
      <c r="D292" s="235" t="s">
        <v>199</v>
      </c>
      <c r="E292" s="236" t="s">
        <v>19</v>
      </c>
      <c r="F292" s="237" t="s">
        <v>1812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199</v>
      </c>
      <c r="AU292" s="243" t="s">
        <v>81</v>
      </c>
      <c r="AV292" s="13" t="s">
        <v>79</v>
      </c>
      <c r="AW292" s="13" t="s">
        <v>33</v>
      </c>
      <c r="AX292" s="13" t="s">
        <v>72</v>
      </c>
      <c r="AY292" s="243" t="s">
        <v>187</v>
      </c>
    </row>
    <row r="293" s="14" customFormat="1">
      <c r="A293" s="14"/>
      <c r="B293" s="244"/>
      <c r="C293" s="245"/>
      <c r="D293" s="235" t="s">
        <v>199</v>
      </c>
      <c r="E293" s="246" t="s">
        <v>19</v>
      </c>
      <c r="F293" s="247" t="s">
        <v>1813</v>
      </c>
      <c r="G293" s="245"/>
      <c r="H293" s="248">
        <v>55.200000000000003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199</v>
      </c>
      <c r="AU293" s="254" t="s">
        <v>81</v>
      </c>
      <c r="AV293" s="14" t="s">
        <v>81</v>
      </c>
      <c r="AW293" s="14" t="s">
        <v>33</v>
      </c>
      <c r="AX293" s="14" t="s">
        <v>72</v>
      </c>
      <c r="AY293" s="254" t="s">
        <v>187</v>
      </c>
    </row>
    <row r="294" s="13" customFormat="1">
      <c r="A294" s="13"/>
      <c r="B294" s="233"/>
      <c r="C294" s="234"/>
      <c r="D294" s="235" t="s">
        <v>199</v>
      </c>
      <c r="E294" s="236" t="s">
        <v>19</v>
      </c>
      <c r="F294" s="237" t="s">
        <v>1814</v>
      </c>
      <c r="G294" s="234"/>
      <c r="H294" s="236" t="s">
        <v>19</v>
      </c>
      <c r="I294" s="238"/>
      <c r="J294" s="234"/>
      <c r="K294" s="234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199</v>
      </c>
      <c r="AU294" s="243" t="s">
        <v>81</v>
      </c>
      <c r="AV294" s="13" t="s">
        <v>79</v>
      </c>
      <c r="AW294" s="13" t="s">
        <v>33</v>
      </c>
      <c r="AX294" s="13" t="s">
        <v>72</v>
      </c>
      <c r="AY294" s="243" t="s">
        <v>187</v>
      </c>
    </row>
    <row r="295" s="13" customFormat="1">
      <c r="A295" s="13"/>
      <c r="B295" s="233"/>
      <c r="C295" s="234"/>
      <c r="D295" s="235" t="s">
        <v>199</v>
      </c>
      <c r="E295" s="236" t="s">
        <v>19</v>
      </c>
      <c r="F295" s="237" t="s">
        <v>1695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199</v>
      </c>
      <c r="AU295" s="243" t="s">
        <v>81</v>
      </c>
      <c r="AV295" s="13" t="s">
        <v>79</v>
      </c>
      <c r="AW295" s="13" t="s">
        <v>33</v>
      </c>
      <c r="AX295" s="13" t="s">
        <v>72</v>
      </c>
      <c r="AY295" s="243" t="s">
        <v>187</v>
      </c>
    </row>
    <row r="296" s="13" customFormat="1">
      <c r="A296" s="13"/>
      <c r="B296" s="233"/>
      <c r="C296" s="234"/>
      <c r="D296" s="235" t="s">
        <v>199</v>
      </c>
      <c r="E296" s="236" t="s">
        <v>19</v>
      </c>
      <c r="F296" s="237" t="s">
        <v>1815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199</v>
      </c>
      <c r="AU296" s="243" t="s">
        <v>81</v>
      </c>
      <c r="AV296" s="13" t="s">
        <v>79</v>
      </c>
      <c r="AW296" s="13" t="s">
        <v>33</v>
      </c>
      <c r="AX296" s="13" t="s">
        <v>72</v>
      </c>
      <c r="AY296" s="243" t="s">
        <v>187</v>
      </c>
    </row>
    <row r="297" s="13" customFormat="1">
      <c r="A297" s="13"/>
      <c r="B297" s="233"/>
      <c r="C297" s="234"/>
      <c r="D297" s="235" t="s">
        <v>199</v>
      </c>
      <c r="E297" s="236" t="s">
        <v>19</v>
      </c>
      <c r="F297" s="237" t="s">
        <v>1816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199</v>
      </c>
      <c r="AU297" s="243" t="s">
        <v>81</v>
      </c>
      <c r="AV297" s="13" t="s">
        <v>79</v>
      </c>
      <c r="AW297" s="13" t="s">
        <v>33</v>
      </c>
      <c r="AX297" s="13" t="s">
        <v>72</v>
      </c>
      <c r="AY297" s="243" t="s">
        <v>187</v>
      </c>
    </row>
    <row r="298" s="14" customFormat="1">
      <c r="A298" s="14"/>
      <c r="B298" s="244"/>
      <c r="C298" s="245"/>
      <c r="D298" s="235" t="s">
        <v>199</v>
      </c>
      <c r="E298" s="246" t="s">
        <v>19</v>
      </c>
      <c r="F298" s="247" t="s">
        <v>1817</v>
      </c>
      <c r="G298" s="245"/>
      <c r="H298" s="248">
        <v>2.3999999999999999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199</v>
      </c>
      <c r="AU298" s="254" t="s">
        <v>81</v>
      </c>
      <c r="AV298" s="14" t="s">
        <v>81</v>
      </c>
      <c r="AW298" s="14" t="s">
        <v>33</v>
      </c>
      <c r="AX298" s="14" t="s">
        <v>72</v>
      </c>
      <c r="AY298" s="254" t="s">
        <v>187</v>
      </c>
    </row>
    <row r="299" s="13" customFormat="1">
      <c r="A299" s="13"/>
      <c r="B299" s="233"/>
      <c r="C299" s="234"/>
      <c r="D299" s="235" t="s">
        <v>199</v>
      </c>
      <c r="E299" s="236" t="s">
        <v>19</v>
      </c>
      <c r="F299" s="237" t="s">
        <v>1818</v>
      </c>
      <c r="G299" s="234"/>
      <c r="H299" s="236" t="s">
        <v>19</v>
      </c>
      <c r="I299" s="238"/>
      <c r="J299" s="234"/>
      <c r="K299" s="234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199</v>
      </c>
      <c r="AU299" s="243" t="s">
        <v>81</v>
      </c>
      <c r="AV299" s="13" t="s">
        <v>79</v>
      </c>
      <c r="AW299" s="13" t="s">
        <v>33</v>
      </c>
      <c r="AX299" s="13" t="s">
        <v>72</v>
      </c>
      <c r="AY299" s="243" t="s">
        <v>187</v>
      </c>
    </row>
    <row r="300" s="13" customFormat="1">
      <c r="A300" s="13"/>
      <c r="B300" s="233"/>
      <c r="C300" s="234"/>
      <c r="D300" s="235" t="s">
        <v>199</v>
      </c>
      <c r="E300" s="236" t="s">
        <v>19</v>
      </c>
      <c r="F300" s="237" t="s">
        <v>1695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199</v>
      </c>
      <c r="AU300" s="243" t="s">
        <v>81</v>
      </c>
      <c r="AV300" s="13" t="s">
        <v>79</v>
      </c>
      <c r="AW300" s="13" t="s">
        <v>33</v>
      </c>
      <c r="AX300" s="13" t="s">
        <v>72</v>
      </c>
      <c r="AY300" s="243" t="s">
        <v>187</v>
      </c>
    </row>
    <row r="301" s="13" customFormat="1">
      <c r="A301" s="13"/>
      <c r="B301" s="233"/>
      <c r="C301" s="234"/>
      <c r="D301" s="235" t="s">
        <v>199</v>
      </c>
      <c r="E301" s="236" t="s">
        <v>19</v>
      </c>
      <c r="F301" s="237" t="s">
        <v>1815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199</v>
      </c>
      <c r="AU301" s="243" t="s">
        <v>81</v>
      </c>
      <c r="AV301" s="13" t="s">
        <v>79</v>
      </c>
      <c r="AW301" s="13" t="s">
        <v>33</v>
      </c>
      <c r="AX301" s="13" t="s">
        <v>72</v>
      </c>
      <c r="AY301" s="243" t="s">
        <v>187</v>
      </c>
    </row>
    <row r="302" s="13" customFormat="1">
      <c r="A302" s="13"/>
      <c r="B302" s="233"/>
      <c r="C302" s="234"/>
      <c r="D302" s="235" t="s">
        <v>199</v>
      </c>
      <c r="E302" s="236" t="s">
        <v>19</v>
      </c>
      <c r="F302" s="237" t="s">
        <v>1816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199</v>
      </c>
      <c r="AU302" s="243" t="s">
        <v>81</v>
      </c>
      <c r="AV302" s="13" t="s">
        <v>79</v>
      </c>
      <c r="AW302" s="13" t="s">
        <v>33</v>
      </c>
      <c r="AX302" s="13" t="s">
        <v>72</v>
      </c>
      <c r="AY302" s="243" t="s">
        <v>187</v>
      </c>
    </row>
    <row r="303" s="14" customFormat="1">
      <c r="A303" s="14"/>
      <c r="B303" s="244"/>
      <c r="C303" s="245"/>
      <c r="D303" s="235" t="s">
        <v>199</v>
      </c>
      <c r="E303" s="246" t="s">
        <v>19</v>
      </c>
      <c r="F303" s="247" t="s">
        <v>1819</v>
      </c>
      <c r="G303" s="245"/>
      <c r="H303" s="248">
        <v>9.5999999999999996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199</v>
      </c>
      <c r="AU303" s="254" t="s">
        <v>81</v>
      </c>
      <c r="AV303" s="14" t="s">
        <v>81</v>
      </c>
      <c r="AW303" s="14" t="s">
        <v>33</v>
      </c>
      <c r="AX303" s="14" t="s">
        <v>72</v>
      </c>
      <c r="AY303" s="254" t="s">
        <v>187</v>
      </c>
    </row>
    <row r="304" s="13" customFormat="1">
      <c r="A304" s="13"/>
      <c r="B304" s="233"/>
      <c r="C304" s="234"/>
      <c r="D304" s="235" t="s">
        <v>199</v>
      </c>
      <c r="E304" s="236" t="s">
        <v>19</v>
      </c>
      <c r="F304" s="237" t="s">
        <v>1820</v>
      </c>
      <c r="G304" s="234"/>
      <c r="H304" s="236" t="s">
        <v>19</v>
      </c>
      <c r="I304" s="238"/>
      <c r="J304" s="234"/>
      <c r="K304" s="234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199</v>
      </c>
      <c r="AU304" s="243" t="s">
        <v>81</v>
      </c>
      <c r="AV304" s="13" t="s">
        <v>79</v>
      </c>
      <c r="AW304" s="13" t="s">
        <v>33</v>
      </c>
      <c r="AX304" s="13" t="s">
        <v>72</v>
      </c>
      <c r="AY304" s="243" t="s">
        <v>187</v>
      </c>
    </row>
    <row r="305" s="13" customFormat="1">
      <c r="A305" s="13"/>
      <c r="B305" s="233"/>
      <c r="C305" s="234"/>
      <c r="D305" s="235" t="s">
        <v>199</v>
      </c>
      <c r="E305" s="236" t="s">
        <v>19</v>
      </c>
      <c r="F305" s="237" t="s">
        <v>1695</v>
      </c>
      <c r="G305" s="234"/>
      <c r="H305" s="236" t="s">
        <v>19</v>
      </c>
      <c r="I305" s="238"/>
      <c r="J305" s="234"/>
      <c r="K305" s="234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199</v>
      </c>
      <c r="AU305" s="243" t="s">
        <v>81</v>
      </c>
      <c r="AV305" s="13" t="s">
        <v>79</v>
      </c>
      <c r="AW305" s="13" t="s">
        <v>33</v>
      </c>
      <c r="AX305" s="13" t="s">
        <v>72</v>
      </c>
      <c r="AY305" s="243" t="s">
        <v>187</v>
      </c>
    </row>
    <row r="306" s="13" customFormat="1">
      <c r="A306" s="13"/>
      <c r="B306" s="233"/>
      <c r="C306" s="234"/>
      <c r="D306" s="235" t="s">
        <v>199</v>
      </c>
      <c r="E306" s="236" t="s">
        <v>19</v>
      </c>
      <c r="F306" s="237" t="s">
        <v>1821</v>
      </c>
      <c r="G306" s="234"/>
      <c r="H306" s="236" t="s">
        <v>19</v>
      </c>
      <c r="I306" s="238"/>
      <c r="J306" s="234"/>
      <c r="K306" s="234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199</v>
      </c>
      <c r="AU306" s="243" t="s">
        <v>81</v>
      </c>
      <c r="AV306" s="13" t="s">
        <v>79</v>
      </c>
      <c r="AW306" s="13" t="s">
        <v>33</v>
      </c>
      <c r="AX306" s="13" t="s">
        <v>72</v>
      </c>
      <c r="AY306" s="243" t="s">
        <v>187</v>
      </c>
    </row>
    <row r="307" s="13" customFormat="1">
      <c r="A307" s="13"/>
      <c r="B307" s="233"/>
      <c r="C307" s="234"/>
      <c r="D307" s="235" t="s">
        <v>199</v>
      </c>
      <c r="E307" s="236" t="s">
        <v>19</v>
      </c>
      <c r="F307" s="237" t="s">
        <v>1822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199</v>
      </c>
      <c r="AU307" s="243" t="s">
        <v>81</v>
      </c>
      <c r="AV307" s="13" t="s">
        <v>79</v>
      </c>
      <c r="AW307" s="13" t="s">
        <v>33</v>
      </c>
      <c r="AX307" s="13" t="s">
        <v>72</v>
      </c>
      <c r="AY307" s="243" t="s">
        <v>187</v>
      </c>
    </row>
    <row r="308" s="14" customFormat="1">
      <c r="A308" s="14"/>
      <c r="B308" s="244"/>
      <c r="C308" s="245"/>
      <c r="D308" s="235" t="s">
        <v>199</v>
      </c>
      <c r="E308" s="246" t="s">
        <v>19</v>
      </c>
      <c r="F308" s="247" t="s">
        <v>1823</v>
      </c>
      <c r="G308" s="245"/>
      <c r="H308" s="248">
        <v>7.2000000000000002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199</v>
      </c>
      <c r="AU308" s="254" t="s">
        <v>81</v>
      </c>
      <c r="AV308" s="14" t="s">
        <v>81</v>
      </c>
      <c r="AW308" s="14" t="s">
        <v>33</v>
      </c>
      <c r="AX308" s="14" t="s">
        <v>72</v>
      </c>
      <c r="AY308" s="254" t="s">
        <v>187</v>
      </c>
    </row>
    <row r="309" s="15" customFormat="1">
      <c r="A309" s="15"/>
      <c r="B309" s="255"/>
      <c r="C309" s="256"/>
      <c r="D309" s="235" t="s">
        <v>199</v>
      </c>
      <c r="E309" s="257" t="s">
        <v>19</v>
      </c>
      <c r="F309" s="258" t="s">
        <v>210</v>
      </c>
      <c r="G309" s="256"/>
      <c r="H309" s="259">
        <v>74.400000000000006</v>
      </c>
      <c r="I309" s="260"/>
      <c r="J309" s="256"/>
      <c r="K309" s="256"/>
      <c r="L309" s="261"/>
      <c r="M309" s="262"/>
      <c r="N309" s="263"/>
      <c r="O309" s="263"/>
      <c r="P309" s="263"/>
      <c r="Q309" s="263"/>
      <c r="R309" s="263"/>
      <c r="S309" s="263"/>
      <c r="T309" s="264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65" t="s">
        <v>199</v>
      </c>
      <c r="AU309" s="265" t="s">
        <v>81</v>
      </c>
      <c r="AV309" s="15" t="s">
        <v>195</v>
      </c>
      <c r="AW309" s="15" t="s">
        <v>33</v>
      </c>
      <c r="AX309" s="15" t="s">
        <v>79</v>
      </c>
      <c r="AY309" s="265" t="s">
        <v>187</v>
      </c>
    </row>
    <row r="310" s="12" customFormat="1" ht="22.8" customHeight="1">
      <c r="A310" s="12"/>
      <c r="B310" s="199"/>
      <c r="C310" s="200"/>
      <c r="D310" s="201" t="s">
        <v>71</v>
      </c>
      <c r="E310" s="213" t="s">
        <v>735</v>
      </c>
      <c r="F310" s="213" t="s">
        <v>736</v>
      </c>
      <c r="G310" s="200"/>
      <c r="H310" s="200"/>
      <c r="I310" s="203"/>
      <c r="J310" s="214">
        <f>BK310</f>
        <v>0</v>
      </c>
      <c r="K310" s="200"/>
      <c r="L310" s="205"/>
      <c r="M310" s="206"/>
      <c r="N310" s="207"/>
      <c r="O310" s="207"/>
      <c r="P310" s="208">
        <f>SUM(P311:P399)</f>
        <v>0</v>
      </c>
      <c r="Q310" s="207"/>
      <c r="R310" s="208">
        <f>SUM(R311:R399)</f>
        <v>3.4326843883499998</v>
      </c>
      <c r="S310" s="207"/>
      <c r="T310" s="209">
        <f>SUM(T311:T399)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10" t="s">
        <v>81</v>
      </c>
      <c r="AT310" s="211" t="s">
        <v>71</v>
      </c>
      <c r="AU310" s="211" t="s">
        <v>79</v>
      </c>
      <c r="AY310" s="210" t="s">
        <v>187</v>
      </c>
      <c r="BK310" s="212">
        <f>SUM(BK311:BK399)</f>
        <v>0</v>
      </c>
    </row>
    <row r="311" s="2" customFormat="1" ht="16.5" customHeight="1">
      <c r="A311" s="41"/>
      <c r="B311" s="42"/>
      <c r="C311" s="215" t="s">
        <v>808</v>
      </c>
      <c r="D311" s="215" t="s">
        <v>190</v>
      </c>
      <c r="E311" s="216" t="s">
        <v>1824</v>
      </c>
      <c r="F311" s="217" t="s">
        <v>1825</v>
      </c>
      <c r="G311" s="218" t="s">
        <v>193</v>
      </c>
      <c r="H311" s="219">
        <v>100.27500000000001</v>
      </c>
      <c r="I311" s="220"/>
      <c r="J311" s="221">
        <f>ROUND(I311*H311,2)</f>
        <v>0</v>
      </c>
      <c r="K311" s="217" t="s">
        <v>194</v>
      </c>
      <c r="L311" s="47"/>
      <c r="M311" s="222" t="s">
        <v>19</v>
      </c>
      <c r="N311" s="223" t="s">
        <v>43</v>
      </c>
      <c r="O311" s="87"/>
      <c r="P311" s="224">
        <f>O311*H311</f>
        <v>0</v>
      </c>
      <c r="Q311" s="224">
        <v>1.1E-05</v>
      </c>
      <c r="R311" s="224">
        <f>Q311*H311</f>
        <v>0.0011030250000000001</v>
      </c>
      <c r="S311" s="224">
        <v>0</v>
      </c>
      <c r="T311" s="225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6" t="s">
        <v>265</v>
      </c>
      <c r="AT311" s="226" t="s">
        <v>190</v>
      </c>
      <c r="AU311" s="226" t="s">
        <v>81</v>
      </c>
      <c r="AY311" s="20" t="s">
        <v>187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20" t="s">
        <v>79</v>
      </c>
      <c r="BK311" s="227">
        <f>ROUND(I311*H311,2)</f>
        <v>0</v>
      </c>
      <c r="BL311" s="20" t="s">
        <v>265</v>
      </c>
      <c r="BM311" s="226" t="s">
        <v>1826</v>
      </c>
    </row>
    <row r="312" s="2" customFormat="1">
      <c r="A312" s="41"/>
      <c r="B312" s="42"/>
      <c r="C312" s="43"/>
      <c r="D312" s="228" t="s">
        <v>197</v>
      </c>
      <c r="E312" s="43"/>
      <c r="F312" s="229" t="s">
        <v>1827</v>
      </c>
      <c r="G312" s="43"/>
      <c r="H312" s="43"/>
      <c r="I312" s="230"/>
      <c r="J312" s="43"/>
      <c r="K312" s="43"/>
      <c r="L312" s="47"/>
      <c r="M312" s="231"/>
      <c r="N312" s="232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197</v>
      </c>
      <c r="AU312" s="20" t="s">
        <v>81</v>
      </c>
    </row>
    <row r="313" s="13" customFormat="1">
      <c r="A313" s="13"/>
      <c r="B313" s="233"/>
      <c r="C313" s="234"/>
      <c r="D313" s="235" t="s">
        <v>199</v>
      </c>
      <c r="E313" s="236" t="s">
        <v>19</v>
      </c>
      <c r="F313" s="237" t="s">
        <v>1828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199</v>
      </c>
      <c r="AU313" s="243" t="s">
        <v>81</v>
      </c>
      <c r="AV313" s="13" t="s">
        <v>79</v>
      </c>
      <c r="AW313" s="13" t="s">
        <v>33</v>
      </c>
      <c r="AX313" s="13" t="s">
        <v>72</v>
      </c>
      <c r="AY313" s="243" t="s">
        <v>187</v>
      </c>
    </row>
    <row r="314" s="13" customFormat="1">
      <c r="A314" s="13"/>
      <c r="B314" s="233"/>
      <c r="C314" s="234"/>
      <c r="D314" s="235" t="s">
        <v>199</v>
      </c>
      <c r="E314" s="236" t="s">
        <v>19</v>
      </c>
      <c r="F314" s="237" t="s">
        <v>1695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199</v>
      </c>
      <c r="AU314" s="243" t="s">
        <v>81</v>
      </c>
      <c r="AV314" s="13" t="s">
        <v>79</v>
      </c>
      <c r="AW314" s="13" t="s">
        <v>33</v>
      </c>
      <c r="AX314" s="13" t="s">
        <v>72</v>
      </c>
      <c r="AY314" s="243" t="s">
        <v>187</v>
      </c>
    </row>
    <row r="315" s="13" customFormat="1">
      <c r="A315" s="13"/>
      <c r="B315" s="233"/>
      <c r="C315" s="234"/>
      <c r="D315" s="235" t="s">
        <v>199</v>
      </c>
      <c r="E315" s="236" t="s">
        <v>19</v>
      </c>
      <c r="F315" s="237" t="s">
        <v>1829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199</v>
      </c>
      <c r="AU315" s="243" t="s">
        <v>81</v>
      </c>
      <c r="AV315" s="13" t="s">
        <v>79</v>
      </c>
      <c r="AW315" s="13" t="s">
        <v>33</v>
      </c>
      <c r="AX315" s="13" t="s">
        <v>72</v>
      </c>
      <c r="AY315" s="243" t="s">
        <v>187</v>
      </c>
    </row>
    <row r="316" s="13" customFormat="1">
      <c r="A316" s="13"/>
      <c r="B316" s="233"/>
      <c r="C316" s="234"/>
      <c r="D316" s="235" t="s">
        <v>199</v>
      </c>
      <c r="E316" s="236" t="s">
        <v>19</v>
      </c>
      <c r="F316" s="237" t="s">
        <v>1830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199</v>
      </c>
      <c r="AU316" s="243" t="s">
        <v>81</v>
      </c>
      <c r="AV316" s="13" t="s">
        <v>79</v>
      </c>
      <c r="AW316" s="13" t="s">
        <v>33</v>
      </c>
      <c r="AX316" s="13" t="s">
        <v>72</v>
      </c>
      <c r="AY316" s="243" t="s">
        <v>187</v>
      </c>
    </row>
    <row r="317" s="14" customFormat="1">
      <c r="A317" s="14"/>
      <c r="B317" s="244"/>
      <c r="C317" s="245"/>
      <c r="D317" s="235" t="s">
        <v>199</v>
      </c>
      <c r="E317" s="246" t="s">
        <v>19</v>
      </c>
      <c r="F317" s="247" t="s">
        <v>1831</v>
      </c>
      <c r="G317" s="245"/>
      <c r="H317" s="248">
        <v>100.27500000000001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199</v>
      </c>
      <c r="AU317" s="254" t="s">
        <v>81</v>
      </c>
      <c r="AV317" s="14" t="s">
        <v>81</v>
      </c>
      <c r="AW317" s="14" t="s">
        <v>33</v>
      </c>
      <c r="AX317" s="14" t="s">
        <v>72</v>
      </c>
      <c r="AY317" s="254" t="s">
        <v>187</v>
      </c>
    </row>
    <row r="318" s="15" customFormat="1">
      <c r="A318" s="15"/>
      <c r="B318" s="255"/>
      <c r="C318" s="256"/>
      <c r="D318" s="235" t="s">
        <v>199</v>
      </c>
      <c r="E318" s="257" t="s">
        <v>19</v>
      </c>
      <c r="F318" s="258" t="s">
        <v>210</v>
      </c>
      <c r="G318" s="256"/>
      <c r="H318" s="259">
        <v>100.27500000000001</v>
      </c>
      <c r="I318" s="260"/>
      <c r="J318" s="256"/>
      <c r="K318" s="256"/>
      <c r="L318" s="261"/>
      <c r="M318" s="262"/>
      <c r="N318" s="263"/>
      <c r="O318" s="263"/>
      <c r="P318" s="263"/>
      <c r="Q318" s="263"/>
      <c r="R318" s="263"/>
      <c r="S318" s="263"/>
      <c r="T318" s="264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5" t="s">
        <v>199</v>
      </c>
      <c r="AU318" s="265" t="s">
        <v>81</v>
      </c>
      <c r="AV318" s="15" t="s">
        <v>195</v>
      </c>
      <c r="AW318" s="15" t="s">
        <v>33</v>
      </c>
      <c r="AX318" s="15" t="s">
        <v>79</v>
      </c>
      <c r="AY318" s="265" t="s">
        <v>187</v>
      </c>
    </row>
    <row r="319" s="2" customFormat="1" ht="16.5" customHeight="1">
      <c r="A319" s="41"/>
      <c r="B319" s="42"/>
      <c r="C319" s="269" t="s">
        <v>812</v>
      </c>
      <c r="D319" s="269" t="s">
        <v>648</v>
      </c>
      <c r="E319" s="270" t="s">
        <v>1832</v>
      </c>
      <c r="F319" s="271" t="s">
        <v>1833</v>
      </c>
      <c r="G319" s="272" t="s">
        <v>193</v>
      </c>
      <c r="H319" s="273">
        <v>113.612</v>
      </c>
      <c r="I319" s="274"/>
      <c r="J319" s="275">
        <f>ROUND(I319*H319,2)</f>
        <v>0</v>
      </c>
      <c r="K319" s="271" t="s">
        <v>194</v>
      </c>
      <c r="L319" s="276"/>
      <c r="M319" s="277" t="s">
        <v>19</v>
      </c>
      <c r="N319" s="278" t="s">
        <v>43</v>
      </c>
      <c r="O319" s="87"/>
      <c r="P319" s="224">
        <f>O319*H319</f>
        <v>0</v>
      </c>
      <c r="Q319" s="224">
        <v>0.0085800000000000008</v>
      </c>
      <c r="R319" s="224">
        <f>Q319*H319</f>
        <v>0.9747909600000001</v>
      </c>
      <c r="S319" s="224">
        <v>0</v>
      </c>
      <c r="T319" s="225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6" t="s">
        <v>745</v>
      </c>
      <c r="AT319" s="226" t="s">
        <v>648</v>
      </c>
      <c r="AU319" s="226" t="s">
        <v>81</v>
      </c>
      <c r="AY319" s="20" t="s">
        <v>187</v>
      </c>
      <c r="BE319" s="227">
        <f>IF(N319="základní",J319,0)</f>
        <v>0</v>
      </c>
      <c r="BF319" s="227">
        <f>IF(N319="snížená",J319,0)</f>
        <v>0</v>
      </c>
      <c r="BG319" s="227">
        <f>IF(N319="zákl. přenesená",J319,0)</f>
        <v>0</v>
      </c>
      <c r="BH319" s="227">
        <f>IF(N319="sníž. přenesená",J319,0)</f>
        <v>0</v>
      </c>
      <c r="BI319" s="227">
        <f>IF(N319="nulová",J319,0)</f>
        <v>0</v>
      </c>
      <c r="BJ319" s="20" t="s">
        <v>79</v>
      </c>
      <c r="BK319" s="227">
        <f>ROUND(I319*H319,2)</f>
        <v>0</v>
      </c>
      <c r="BL319" s="20" t="s">
        <v>265</v>
      </c>
      <c r="BM319" s="226" t="s">
        <v>1834</v>
      </c>
    </row>
    <row r="320" s="13" customFormat="1">
      <c r="A320" s="13"/>
      <c r="B320" s="233"/>
      <c r="C320" s="234"/>
      <c r="D320" s="235" t="s">
        <v>199</v>
      </c>
      <c r="E320" s="236" t="s">
        <v>19</v>
      </c>
      <c r="F320" s="237" t="s">
        <v>1835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199</v>
      </c>
      <c r="AU320" s="243" t="s">
        <v>81</v>
      </c>
      <c r="AV320" s="13" t="s">
        <v>79</v>
      </c>
      <c r="AW320" s="13" t="s">
        <v>33</v>
      </c>
      <c r="AX320" s="13" t="s">
        <v>72</v>
      </c>
      <c r="AY320" s="243" t="s">
        <v>187</v>
      </c>
    </row>
    <row r="321" s="13" customFormat="1">
      <c r="A321" s="13"/>
      <c r="B321" s="233"/>
      <c r="C321" s="234"/>
      <c r="D321" s="235" t="s">
        <v>199</v>
      </c>
      <c r="E321" s="236" t="s">
        <v>19</v>
      </c>
      <c r="F321" s="237" t="s">
        <v>1828</v>
      </c>
      <c r="G321" s="234"/>
      <c r="H321" s="236" t="s">
        <v>19</v>
      </c>
      <c r="I321" s="238"/>
      <c r="J321" s="234"/>
      <c r="K321" s="234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199</v>
      </c>
      <c r="AU321" s="243" t="s">
        <v>81</v>
      </c>
      <c r="AV321" s="13" t="s">
        <v>79</v>
      </c>
      <c r="AW321" s="13" t="s">
        <v>33</v>
      </c>
      <c r="AX321" s="13" t="s">
        <v>72</v>
      </c>
      <c r="AY321" s="243" t="s">
        <v>187</v>
      </c>
    </row>
    <row r="322" s="13" customFormat="1">
      <c r="A322" s="13"/>
      <c r="B322" s="233"/>
      <c r="C322" s="234"/>
      <c r="D322" s="235" t="s">
        <v>199</v>
      </c>
      <c r="E322" s="236" t="s">
        <v>19</v>
      </c>
      <c r="F322" s="237" t="s">
        <v>1695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199</v>
      </c>
      <c r="AU322" s="243" t="s">
        <v>81</v>
      </c>
      <c r="AV322" s="13" t="s">
        <v>79</v>
      </c>
      <c r="AW322" s="13" t="s">
        <v>33</v>
      </c>
      <c r="AX322" s="13" t="s">
        <v>72</v>
      </c>
      <c r="AY322" s="243" t="s">
        <v>187</v>
      </c>
    </row>
    <row r="323" s="13" customFormat="1">
      <c r="A323" s="13"/>
      <c r="B323" s="233"/>
      <c r="C323" s="234"/>
      <c r="D323" s="235" t="s">
        <v>199</v>
      </c>
      <c r="E323" s="236" t="s">
        <v>19</v>
      </c>
      <c r="F323" s="237" t="s">
        <v>1829</v>
      </c>
      <c r="G323" s="234"/>
      <c r="H323" s="236" t="s">
        <v>19</v>
      </c>
      <c r="I323" s="238"/>
      <c r="J323" s="234"/>
      <c r="K323" s="234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199</v>
      </c>
      <c r="AU323" s="243" t="s">
        <v>81</v>
      </c>
      <c r="AV323" s="13" t="s">
        <v>79</v>
      </c>
      <c r="AW323" s="13" t="s">
        <v>33</v>
      </c>
      <c r="AX323" s="13" t="s">
        <v>72</v>
      </c>
      <c r="AY323" s="243" t="s">
        <v>187</v>
      </c>
    </row>
    <row r="324" s="13" customFormat="1">
      <c r="A324" s="13"/>
      <c r="B324" s="233"/>
      <c r="C324" s="234"/>
      <c r="D324" s="235" t="s">
        <v>199</v>
      </c>
      <c r="E324" s="236" t="s">
        <v>19</v>
      </c>
      <c r="F324" s="237" t="s">
        <v>1830</v>
      </c>
      <c r="G324" s="234"/>
      <c r="H324" s="236" t="s">
        <v>19</v>
      </c>
      <c r="I324" s="238"/>
      <c r="J324" s="234"/>
      <c r="K324" s="234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199</v>
      </c>
      <c r="AU324" s="243" t="s">
        <v>81</v>
      </c>
      <c r="AV324" s="13" t="s">
        <v>79</v>
      </c>
      <c r="AW324" s="13" t="s">
        <v>33</v>
      </c>
      <c r="AX324" s="13" t="s">
        <v>72</v>
      </c>
      <c r="AY324" s="243" t="s">
        <v>187</v>
      </c>
    </row>
    <row r="325" s="14" customFormat="1">
      <c r="A325" s="14"/>
      <c r="B325" s="244"/>
      <c r="C325" s="245"/>
      <c r="D325" s="235" t="s">
        <v>199</v>
      </c>
      <c r="E325" s="246" t="s">
        <v>19</v>
      </c>
      <c r="F325" s="247" t="s">
        <v>1831</v>
      </c>
      <c r="G325" s="245"/>
      <c r="H325" s="248">
        <v>100.27500000000001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199</v>
      </c>
      <c r="AU325" s="254" t="s">
        <v>81</v>
      </c>
      <c r="AV325" s="14" t="s">
        <v>81</v>
      </c>
      <c r="AW325" s="14" t="s">
        <v>33</v>
      </c>
      <c r="AX325" s="14" t="s">
        <v>72</v>
      </c>
      <c r="AY325" s="254" t="s">
        <v>187</v>
      </c>
    </row>
    <row r="326" s="15" customFormat="1">
      <c r="A326" s="15"/>
      <c r="B326" s="255"/>
      <c r="C326" s="256"/>
      <c r="D326" s="235" t="s">
        <v>199</v>
      </c>
      <c r="E326" s="257" t="s">
        <v>19</v>
      </c>
      <c r="F326" s="258" t="s">
        <v>210</v>
      </c>
      <c r="G326" s="256"/>
      <c r="H326" s="259">
        <v>100.27500000000001</v>
      </c>
      <c r="I326" s="260"/>
      <c r="J326" s="256"/>
      <c r="K326" s="256"/>
      <c r="L326" s="261"/>
      <c r="M326" s="262"/>
      <c r="N326" s="263"/>
      <c r="O326" s="263"/>
      <c r="P326" s="263"/>
      <c r="Q326" s="263"/>
      <c r="R326" s="263"/>
      <c r="S326" s="263"/>
      <c r="T326" s="264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5" t="s">
        <v>199</v>
      </c>
      <c r="AU326" s="265" t="s">
        <v>81</v>
      </c>
      <c r="AV326" s="15" t="s">
        <v>195</v>
      </c>
      <c r="AW326" s="15" t="s">
        <v>33</v>
      </c>
      <c r="AX326" s="15" t="s">
        <v>79</v>
      </c>
      <c r="AY326" s="265" t="s">
        <v>187</v>
      </c>
    </row>
    <row r="327" s="14" customFormat="1">
      <c r="A327" s="14"/>
      <c r="B327" s="244"/>
      <c r="C327" s="245"/>
      <c r="D327" s="235" t="s">
        <v>199</v>
      </c>
      <c r="E327" s="245"/>
      <c r="F327" s="247" t="s">
        <v>1836</v>
      </c>
      <c r="G327" s="245"/>
      <c r="H327" s="248">
        <v>113.612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199</v>
      </c>
      <c r="AU327" s="254" t="s">
        <v>81</v>
      </c>
      <c r="AV327" s="14" t="s">
        <v>81</v>
      </c>
      <c r="AW327" s="14" t="s">
        <v>4</v>
      </c>
      <c r="AX327" s="14" t="s">
        <v>79</v>
      </c>
      <c r="AY327" s="254" t="s">
        <v>187</v>
      </c>
    </row>
    <row r="328" s="2" customFormat="1" ht="16.5" customHeight="1">
      <c r="A328" s="41"/>
      <c r="B328" s="42"/>
      <c r="C328" s="215" t="s">
        <v>816</v>
      </c>
      <c r="D328" s="215" t="s">
        <v>190</v>
      </c>
      <c r="E328" s="216" t="s">
        <v>1837</v>
      </c>
      <c r="F328" s="217" t="s">
        <v>1838</v>
      </c>
      <c r="G328" s="218" t="s">
        <v>1839</v>
      </c>
      <c r="H328" s="219">
        <v>30.911999999999999</v>
      </c>
      <c r="I328" s="220"/>
      <c r="J328" s="221">
        <f>ROUND(I328*H328,2)</f>
        <v>0</v>
      </c>
      <c r="K328" s="217" t="s">
        <v>194</v>
      </c>
      <c r="L328" s="47"/>
      <c r="M328" s="222" t="s">
        <v>19</v>
      </c>
      <c r="N328" s="223" t="s">
        <v>43</v>
      </c>
      <c r="O328" s="87"/>
      <c r="P328" s="224">
        <f>O328*H328</f>
        <v>0</v>
      </c>
      <c r="Q328" s="224">
        <v>5.8275E-05</v>
      </c>
      <c r="R328" s="224">
        <f>Q328*H328</f>
        <v>0.0018013967999999999</v>
      </c>
      <c r="S328" s="224">
        <v>0</v>
      </c>
      <c r="T328" s="225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6" t="s">
        <v>265</v>
      </c>
      <c r="AT328" s="226" t="s">
        <v>190</v>
      </c>
      <c r="AU328" s="226" t="s">
        <v>81</v>
      </c>
      <c r="AY328" s="20" t="s">
        <v>187</v>
      </c>
      <c r="BE328" s="227">
        <f>IF(N328="základní",J328,0)</f>
        <v>0</v>
      </c>
      <c r="BF328" s="227">
        <f>IF(N328="snížená",J328,0)</f>
        <v>0</v>
      </c>
      <c r="BG328" s="227">
        <f>IF(N328="zákl. přenesená",J328,0)</f>
        <v>0</v>
      </c>
      <c r="BH328" s="227">
        <f>IF(N328="sníž. přenesená",J328,0)</f>
        <v>0</v>
      </c>
      <c r="BI328" s="227">
        <f>IF(N328="nulová",J328,0)</f>
        <v>0</v>
      </c>
      <c r="BJ328" s="20" t="s">
        <v>79</v>
      </c>
      <c r="BK328" s="227">
        <f>ROUND(I328*H328,2)</f>
        <v>0</v>
      </c>
      <c r="BL328" s="20" t="s">
        <v>265</v>
      </c>
      <c r="BM328" s="226" t="s">
        <v>1840</v>
      </c>
    </row>
    <row r="329" s="2" customFormat="1">
      <c r="A329" s="41"/>
      <c r="B329" s="42"/>
      <c r="C329" s="43"/>
      <c r="D329" s="228" t="s">
        <v>197</v>
      </c>
      <c r="E329" s="43"/>
      <c r="F329" s="229" t="s">
        <v>1841</v>
      </c>
      <c r="G329" s="43"/>
      <c r="H329" s="43"/>
      <c r="I329" s="230"/>
      <c r="J329" s="43"/>
      <c r="K329" s="43"/>
      <c r="L329" s="47"/>
      <c r="M329" s="231"/>
      <c r="N329" s="232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197</v>
      </c>
      <c r="AU329" s="20" t="s">
        <v>81</v>
      </c>
    </row>
    <row r="330" s="13" customFormat="1">
      <c r="A330" s="13"/>
      <c r="B330" s="233"/>
      <c r="C330" s="234"/>
      <c r="D330" s="235" t="s">
        <v>199</v>
      </c>
      <c r="E330" s="236" t="s">
        <v>19</v>
      </c>
      <c r="F330" s="237" t="s">
        <v>1842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199</v>
      </c>
      <c r="AU330" s="243" t="s">
        <v>81</v>
      </c>
      <c r="AV330" s="13" t="s">
        <v>79</v>
      </c>
      <c r="AW330" s="13" t="s">
        <v>33</v>
      </c>
      <c r="AX330" s="13" t="s">
        <v>72</v>
      </c>
      <c r="AY330" s="243" t="s">
        <v>187</v>
      </c>
    </row>
    <row r="331" s="13" customFormat="1">
      <c r="A331" s="13"/>
      <c r="B331" s="233"/>
      <c r="C331" s="234"/>
      <c r="D331" s="235" t="s">
        <v>199</v>
      </c>
      <c r="E331" s="236" t="s">
        <v>19</v>
      </c>
      <c r="F331" s="237" t="s">
        <v>1695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199</v>
      </c>
      <c r="AU331" s="243" t="s">
        <v>81</v>
      </c>
      <c r="AV331" s="13" t="s">
        <v>79</v>
      </c>
      <c r="AW331" s="13" t="s">
        <v>33</v>
      </c>
      <c r="AX331" s="13" t="s">
        <v>72</v>
      </c>
      <c r="AY331" s="243" t="s">
        <v>187</v>
      </c>
    </row>
    <row r="332" s="13" customFormat="1">
      <c r="A332" s="13"/>
      <c r="B332" s="233"/>
      <c r="C332" s="234"/>
      <c r="D332" s="235" t="s">
        <v>199</v>
      </c>
      <c r="E332" s="236" t="s">
        <v>19</v>
      </c>
      <c r="F332" s="237" t="s">
        <v>1843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199</v>
      </c>
      <c r="AU332" s="243" t="s">
        <v>81</v>
      </c>
      <c r="AV332" s="13" t="s">
        <v>79</v>
      </c>
      <c r="AW332" s="13" t="s">
        <v>33</v>
      </c>
      <c r="AX332" s="13" t="s">
        <v>72</v>
      </c>
      <c r="AY332" s="243" t="s">
        <v>187</v>
      </c>
    </row>
    <row r="333" s="13" customFormat="1">
      <c r="A333" s="13"/>
      <c r="B333" s="233"/>
      <c r="C333" s="234"/>
      <c r="D333" s="235" t="s">
        <v>199</v>
      </c>
      <c r="E333" s="236" t="s">
        <v>19</v>
      </c>
      <c r="F333" s="237" t="s">
        <v>1844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199</v>
      </c>
      <c r="AU333" s="243" t="s">
        <v>81</v>
      </c>
      <c r="AV333" s="13" t="s">
        <v>79</v>
      </c>
      <c r="AW333" s="13" t="s">
        <v>33</v>
      </c>
      <c r="AX333" s="13" t="s">
        <v>72</v>
      </c>
      <c r="AY333" s="243" t="s">
        <v>187</v>
      </c>
    </row>
    <row r="334" s="14" customFormat="1">
      <c r="A334" s="14"/>
      <c r="B334" s="244"/>
      <c r="C334" s="245"/>
      <c r="D334" s="235" t="s">
        <v>199</v>
      </c>
      <c r="E334" s="246" t="s">
        <v>19</v>
      </c>
      <c r="F334" s="247" t="s">
        <v>1845</v>
      </c>
      <c r="G334" s="245"/>
      <c r="H334" s="248">
        <v>30.911999999999999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199</v>
      </c>
      <c r="AU334" s="254" t="s">
        <v>81</v>
      </c>
      <c r="AV334" s="14" t="s">
        <v>81</v>
      </c>
      <c r="AW334" s="14" t="s">
        <v>33</v>
      </c>
      <c r="AX334" s="14" t="s">
        <v>72</v>
      </c>
      <c r="AY334" s="254" t="s">
        <v>187</v>
      </c>
    </row>
    <row r="335" s="13" customFormat="1">
      <c r="A335" s="13"/>
      <c r="B335" s="233"/>
      <c r="C335" s="234"/>
      <c r="D335" s="235" t="s">
        <v>199</v>
      </c>
      <c r="E335" s="236" t="s">
        <v>19</v>
      </c>
      <c r="F335" s="237" t="s">
        <v>1846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199</v>
      </c>
      <c r="AU335" s="243" t="s">
        <v>81</v>
      </c>
      <c r="AV335" s="13" t="s">
        <v>79</v>
      </c>
      <c r="AW335" s="13" t="s">
        <v>33</v>
      </c>
      <c r="AX335" s="13" t="s">
        <v>72</v>
      </c>
      <c r="AY335" s="243" t="s">
        <v>187</v>
      </c>
    </row>
    <row r="336" s="15" customFormat="1">
      <c r="A336" s="15"/>
      <c r="B336" s="255"/>
      <c r="C336" s="256"/>
      <c r="D336" s="235" t="s">
        <v>199</v>
      </c>
      <c r="E336" s="257" t="s">
        <v>19</v>
      </c>
      <c r="F336" s="258" t="s">
        <v>210</v>
      </c>
      <c r="G336" s="256"/>
      <c r="H336" s="259">
        <v>30.911999999999999</v>
      </c>
      <c r="I336" s="260"/>
      <c r="J336" s="256"/>
      <c r="K336" s="256"/>
      <c r="L336" s="261"/>
      <c r="M336" s="262"/>
      <c r="N336" s="263"/>
      <c r="O336" s="263"/>
      <c r="P336" s="263"/>
      <c r="Q336" s="263"/>
      <c r="R336" s="263"/>
      <c r="S336" s="263"/>
      <c r="T336" s="264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5" t="s">
        <v>199</v>
      </c>
      <c r="AU336" s="265" t="s">
        <v>81</v>
      </c>
      <c r="AV336" s="15" t="s">
        <v>195</v>
      </c>
      <c r="AW336" s="15" t="s">
        <v>33</v>
      </c>
      <c r="AX336" s="15" t="s">
        <v>79</v>
      </c>
      <c r="AY336" s="265" t="s">
        <v>187</v>
      </c>
    </row>
    <row r="337" s="2" customFormat="1" ht="16.5" customHeight="1">
      <c r="A337" s="41"/>
      <c r="B337" s="42"/>
      <c r="C337" s="269" t="s">
        <v>821</v>
      </c>
      <c r="D337" s="269" t="s">
        <v>648</v>
      </c>
      <c r="E337" s="270" t="s">
        <v>1847</v>
      </c>
      <c r="F337" s="271" t="s">
        <v>1848</v>
      </c>
      <c r="G337" s="272" t="s">
        <v>383</v>
      </c>
      <c r="H337" s="273">
        <v>2.6400000000000001</v>
      </c>
      <c r="I337" s="274"/>
      <c r="J337" s="275">
        <f>ROUND(I337*H337,2)</f>
        <v>0</v>
      </c>
      <c r="K337" s="271" t="s">
        <v>194</v>
      </c>
      <c r="L337" s="276"/>
      <c r="M337" s="277" t="s">
        <v>19</v>
      </c>
      <c r="N337" s="278" t="s">
        <v>43</v>
      </c>
      <c r="O337" s="87"/>
      <c r="P337" s="224">
        <f>O337*H337</f>
        <v>0</v>
      </c>
      <c r="Q337" s="224">
        <v>0.01235</v>
      </c>
      <c r="R337" s="224">
        <f>Q337*H337</f>
        <v>0.032604000000000001</v>
      </c>
      <c r="S337" s="224">
        <v>0</v>
      </c>
      <c r="T337" s="225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6" t="s">
        <v>745</v>
      </c>
      <c r="AT337" s="226" t="s">
        <v>648</v>
      </c>
      <c r="AU337" s="226" t="s">
        <v>81</v>
      </c>
      <c r="AY337" s="20" t="s">
        <v>187</v>
      </c>
      <c r="BE337" s="227">
        <f>IF(N337="základní",J337,0)</f>
        <v>0</v>
      </c>
      <c r="BF337" s="227">
        <f>IF(N337="snížená",J337,0)</f>
        <v>0</v>
      </c>
      <c r="BG337" s="227">
        <f>IF(N337="zákl. přenesená",J337,0)</f>
        <v>0</v>
      </c>
      <c r="BH337" s="227">
        <f>IF(N337="sníž. přenesená",J337,0)</f>
        <v>0</v>
      </c>
      <c r="BI337" s="227">
        <f>IF(N337="nulová",J337,0)</f>
        <v>0</v>
      </c>
      <c r="BJ337" s="20" t="s">
        <v>79</v>
      </c>
      <c r="BK337" s="227">
        <f>ROUND(I337*H337,2)</f>
        <v>0</v>
      </c>
      <c r="BL337" s="20" t="s">
        <v>265</v>
      </c>
      <c r="BM337" s="226" t="s">
        <v>1849</v>
      </c>
    </row>
    <row r="338" s="13" customFormat="1">
      <c r="A338" s="13"/>
      <c r="B338" s="233"/>
      <c r="C338" s="234"/>
      <c r="D338" s="235" t="s">
        <v>199</v>
      </c>
      <c r="E338" s="236" t="s">
        <v>19</v>
      </c>
      <c r="F338" s="237" t="s">
        <v>1842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199</v>
      </c>
      <c r="AU338" s="243" t="s">
        <v>81</v>
      </c>
      <c r="AV338" s="13" t="s">
        <v>79</v>
      </c>
      <c r="AW338" s="13" t="s">
        <v>33</v>
      </c>
      <c r="AX338" s="13" t="s">
        <v>72</v>
      </c>
      <c r="AY338" s="243" t="s">
        <v>187</v>
      </c>
    </row>
    <row r="339" s="13" customFormat="1">
      <c r="A339" s="13"/>
      <c r="B339" s="233"/>
      <c r="C339" s="234"/>
      <c r="D339" s="235" t="s">
        <v>199</v>
      </c>
      <c r="E339" s="236" t="s">
        <v>19</v>
      </c>
      <c r="F339" s="237" t="s">
        <v>1695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199</v>
      </c>
      <c r="AU339" s="243" t="s">
        <v>81</v>
      </c>
      <c r="AV339" s="13" t="s">
        <v>79</v>
      </c>
      <c r="AW339" s="13" t="s">
        <v>33</v>
      </c>
      <c r="AX339" s="13" t="s">
        <v>72</v>
      </c>
      <c r="AY339" s="243" t="s">
        <v>187</v>
      </c>
    </row>
    <row r="340" s="13" customFormat="1">
      <c r="A340" s="13"/>
      <c r="B340" s="233"/>
      <c r="C340" s="234"/>
      <c r="D340" s="235" t="s">
        <v>199</v>
      </c>
      <c r="E340" s="236" t="s">
        <v>19</v>
      </c>
      <c r="F340" s="237" t="s">
        <v>1843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199</v>
      </c>
      <c r="AU340" s="243" t="s">
        <v>81</v>
      </c>
      <c r="AV340" s="13" t="s">
        <v>79</v>
      </c>
      <c r="AW340" s="13" t="s">
        <v>33</v>
      </c>
      <c r="AX340" s="13" t="s">
        <v>72</v>
      </c>
      <c r="AY340" s="243" t="s">
        <v>187</v>
      </c>
    </row>
    <row r="341" s="13" customFormat="1">
      <c r="A341" s="13"/>
      <c r="B341" s="233"/>
      <c r="C341" s="234"/>
      <c r="D341" s="235" t="s">
        <v>199</v>
      </c>
      <c r="E341" s="236" t="s">
        <v>19</v>
      </c>
      <c r="F341" s="237" t="s">
        <v>1844</v>
      </c>
      <c r="G341" s="234"/>
      <c r="H341" s="236" t="s">
        <v>19</v>
      </c>
      <c r="I341" s="238"/>
      <c r="J341" s="234"/>
      <c r="K341" s="234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199</v>
      </c>
      <c r="AU341" s="243" t="s">
        <v>81</v>
      </c>
      <c r="AV341" s="13" t="s">
        <v>79</v>
      </c>
      <c r="AW341" s="13" t="s">
        <v>33</v>
      </c>
      <c r="AX341" s="13" t="s">
        <v>72</v>
      </c>
      <c r="AY341" s="243" t="s">
        <v>187</v>
      </c>
    </row>
    <row r="342" s="14" customFormat="1">
      <c r="A342" s="14"/>
      <c r="B342" s="244"/>
      <c r="C342" s="245"/>
      <c r="D342" s="235" t="s">
        <v>199</v>
      </c>
      <c r="E342" s="246" t="s">
        <v>19</v>
      </c>
      <c r="F342" s="247" t="s">
        <v>1817</v>
      </c>
      <c r="G342" s="245"/>
      <c r="H342" s="248">
        <v>2.3999999999999999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199</v>
      </c>
      <c r="AU342" s="254" t="s">
        <v>81</v>
      </c>
      <c r="AV342" s="14" t="s">
        <v>81</v>
      </c>
      <c r="AW342" s="14" t="s">
        <v>33</v>
      </c>
      <c r="AX342" s="14" t="s">
        <v>72</v>
      </c>
      <c r="AY342" s="254" t="s">
        <v>187</v>
      </c>
    </row>
    <row r="343" s="13" customFormat="1">
      <c r="A343" s="13"/>
      <c r="B343" s="233"/>
      <c r="C343" s="234"/>
      <c r="D343" s="235" t="s">
        <v>199</v>
      </c>
      <c r="E343" s="236" t="s">
        <v>19</v>
      </c>
      <c r="F343" s="237" t="s">
        <v>1850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199</v>
      </c>
      <c r="AU343" s="243" t="s">
        <v>81</v>
      </c>
      <c r="AV343" s="13" t="s">
        <v>79</v>
      </c>
      <c r="AW343" s="13" t="s">
        <v>33</v>
      </c>
      <c r="AX343" s="13" t="s">
        <v>72</v>
      </c>
      <c r="AY343" s="243" t="s">
        <v>187</v>
      </c>
    </row>
    <row r="344" s="14" customFormat="1">
      <c r="A344" s="14"/>
      <c r="B344" s="244"/>
      <c r="C344" s="245"/>
      <c r="D344" s="235" t="s">
        <v>199</v>
      </c>
      <c r="E344" s="246" t="s">
        <v>19</v>
      </c>
      <c r="F344" s="247" t="s">
        <v>1851</v>
      </c>
      <c r="G344" s="245"/>
      <c r="H344" s="248">
        <v>0.23999999999999999</v>
      </c>
      <c r="I344" s="249"/>
      <c r="J344" s="245"/>
      <c r="K344" s="245"/>
      <c r="L344" s="250"/>
      <c r="M344" s="251"/>
      <c r="N344" s="252"/>
      <c r="O344" s="252"/>
      <c r="P344" s="252"/>
      <c r="Q344" s="252"/>
      <c r="R344" s="252"/>
      <c r="S344" s="252"/>
      <c r="T344" s="25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4" t="s">
        <v>199</v>
      </c>
      <c r="AU344" s="254" t="s">
        <v>81</v>
      </c>
      <c r="AV344" s="14" t="s">
        <v>81</v>
      </c>
      <c r="AW344" s="14" t="s">
        <v>33</v>
      </c>
      <c r="AX344" s="14" t="s">
        <v>72</v>
      </c>
      <c r="AY344" s="254" t="s">
        <v>187</v>
      </c>
    </row>
    <row r="345" s="15" customFormat="1">
      <c r="A345" s="15"/>
      <c r="B345" s="255"/>
      <c r="C345" s="256"/>
      <c r="D345" s="235" t="s">
        <v>199</v>
      </c>
      <c r="E345" s="257" t="s">
        <v>19</v>
      </c>
      <c r="F345" s="258" t="s">
        <v>210</v>
      </c>
      <c r="G345" s="256"/>
      <c r="H345" s="259">
        <v>2.6399999999999997</v>
      </c>
      <c r="I345" s="260"/>
      <c r="J345" s="256"/>
      <c r="K345" s="256"/>
      <c r="L345" s="261"/>
      <c r="M345" s="262"/>
      <c r="N345" s="263"/>
      <c r="O345" s="263"/>
      <c r="P345" s="263"/>
      <c r="Q345" s="263"/>
      <c r="R345" s="263"/>
      <c r="S345" s="263"/>
      <c r="T345" s="264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5" t="s">
        <v>199</v>
      </c>
      <c r="AU345" s="265" t="s">
        <v>81</v>
      </c>
      <c r="AV345" s="15" t="s">
        <v>195</v>
      </c>
      <c r="AW345" s="15" t="s">
        <v>33</v>
      </c>
      <c r="AX345" s="15" t="s">
        <v>79</v>
      </c>
      <c r="AY345" s="265" t="s">
        <v>187</v>
      </c>
    </row>
    <row r="346" s="2" customFormat="1" ht="16.5" customHeight="1">
      <c r="A346" s="41"/>
      <c r="B346" s="42"/>
      <c r="C346" s="215" t="s">
        <v>825</v>
      </c>
      <c r="D346" s="215" t="s">
        <v>190</v>
      </c>
      <c r="E346" s="216" t="s">
        <v>1852</v>
      </c>
      <c r="F346" s="217" t="s">
        <v>1853</v>
      </c>
      <c r="G346" s="218" t="s">
        <v>1839</v>
      </c>
      <c r="H346" s="219">
        <v>125.194</v>
      </c>
      <c r="I346" s="220"/>
      <c r="J346" s="221">
        <f>ROUND(I346*H346,2)</f>
        <v>0</v>
      </c>
      <c r="K346" s="217" t="s">
        <v>194</v>
      </c>
      <c r="L346" s="47"/>
      <c r="M346" s="222" t="s">
        <v>19</v>
      </c>
      <c r="N346" s="223" t="s">
        <v>43</v>
      </c>
      <c r="O346" s="87"/>
      <c r="P346" s="224">
        <f>O346*H346</f>
        <v>0</v>
      </c>
      <c r="Q346" s="224">
        <v>5.1262499999999999E-05</v>
      </c>
      <c r="R346" s="224">
        <f>Q346*H346</f>
        <v>0.0064177574250000001</v>
      </c>
      <c r="S346" s="224">
        <v>0</v>
      </c>
      <c r="T346" s="225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6" t="s">
        <v>265</v>
      </c>
      <c r="AT346" s="226" t="s">
        <v>190</v>
      </c>
      <c r="AU346" s="226" t="s">
        <v>81</v>
      </c>
      <c r="AY346" s="20" t="s">
        <v>187</v>
      </c>
      <c r="BE346" s="227">
        <f>IF(N346="základní",J346,0)</f>
        <v>0</v>
      </c>
      <c r="BF346" s="227">
        <f>IF(N346="snížená",J346,0)</f>
        <v>0</v>
      </c>
      <c r="BG346" s="227">
        <f>IF(N346="zákl. přenesená",J346,0)</f>
        <v>0</v>
      </c>
      <c r="BH346" s="227">
        <f>IF(N346="sníž. přenesená",J346,0)</f>
        <v>0</v>
      </c>
      <c r="BI346" s="227">
        <f>IF(N346="nulová",J346,0)</f>
        <v>0</v>
      </c>
      <c r="BJ346" s="20" t="s">
        <v>79</v>
      </c>
      <c r="BK346" s="227">
        <f>ROUND(I346*H346,2)</f>
        <v>0</v>
      </c>
      <c r="BL346" s="20" t="s">
        <v>265</v>
      </c>
      <c r="BM346" s="226" t="s">
        <v>1854</v>
      </c>
    </row>
    <row r="347" s="2" customFormat="1">
      <c r="A347" s="41"/>
      <c r="B347" s="42"/>
      <c r="C347" s="43"/>
      <c r="D347" s="228" t="s">
        <v>197</v>
      </c>
      <c r="E347" s="43"/>
      <c r="F347" s="229" t="s">
        <v>1855</v>
      </c>
      <c r="G347" s="43"/>
      <c r="H347" s="43"/>
      <c r="I347" s="230"/>
      <c r="J347" s="43"/>
      <c r="K347" s="43"/>
      <c r="L347" s="47"/>
      <c r="M347" s="231"/>
      <c r="N347" s="232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197</v>
      </c>
      <c r="AU347" s="20" t="s">
        <v>81</v>
      </c>
    </row>
    <row r="348" s="13" customFormat="1">
      <c r="A348" s="13"/>
      <c r="B348" s="233"/>
      <c r="C348" s="234"/>
      <c r="D348" s="235" t="s">
        <v>199</v>
      </c>
      <c r="E348" s="236" t="s">
        <v>19</v>
      </c>
      <c r="F348" s="237" t="s">
        <v>1856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199</v>
      </c>
      <c r="AU348" s="243" t="s">
        <v>81</v>
      </c>
      <c r="AV348" s="13" t="s">
        <v>79</v>
      </c>
      <c r="AW348" s="13" t="s">
        <v>33</v>
      </c>
      <c r="AX348" s="13" t="s">
        <v>72</v>
      </c>
      <c r="AY348" s="243" t="s">
        <v>187</v>
      </c>
    </row>
    <row r="349" s="13" customFormat="1">
      <c r="A349" s="13"/>
      <c r="B349" s="233"/>
      <c r="C349" s="234"/>
      <c r="D349" s="235" t="s">
        <v>199</v>
      </c>
      <c r="E349" s="236" t="s">
        <v>19</v>
      </c>
      <c r="F349" s="237" t="s">
        <v>1695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199</v>
      </c>
      <c r="AU349" s="243" t="s">
        <v>81</v>
      </c>
      <c r="AV349" s="13" t="s">
        <v>79</v>
      </c>
      <c r="AW349" s="13" t="s">
        <v>33</v>
      </c>
      <c r="AX349" s="13" t="s">
        <v>72</v>
      </c>
      <c r="AY349" s="243" t="s">
        <v>187</v>
      </c>
    </row>
    <row r="350" s="13" customFormat="1">
      <c r="A350" s="13"/>
      <c r="B350" s="233"/>
      <c r="C350" s="234"/>
      <c r="D350" s="235" t="s">
        <v>199</v>
      </c>
      <c r="E350" s="236" t="s">
        <v>19</v>
      </c>
      <c r="F350" s="237" t="s">
        <v>1843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199</v>
      </c>
      <c r="AU350" s="243" t="s">
        <v>81</v>
      </c>
      <c r="AV350" s="13" t="s">
        <v>79</v>
      </c>
      <c r="AW350" s="13" t="s">
        <v>33</v>
      </c>
      <c r="AX350" s="13" t="s">
        <v>72</v>
      </c>
      <c r="AY350" s="243" t="s">
        <v>187</v>
      </c>
    </row>
    <row r="351" s="13" customFormat="1">
      <c r="A351" s="13"/>
      <c r="B351" s="233"/>
      <c r="C351" s="234"/>
      <c r="D351" s="235" t="s">
        <v>199</v>
      </c>
      <c r="E351" s="236" t="s">
        <v>19</v>
      </c>
      <c r="F351" s="237" t="s">
        <v>1857</v>
      </c>
      <c r="G351" s="234"/>
      <c r="H351" s="236" t="s">
        <v>19</v>
      </c>
      <c r="I351" s="238"/>
      <c r="J351" s="234"/>
      <c r="K351" s="234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199</v>
      </c>
      <c r="AU351" s="243" t="s">
        <v>81</v>
      </c>
      <c r="AV351" s="13" t="s">
        <v>79</v>
      </c>
      <c r="AW351" s="13" t="s">
        <v>33</v>
      </c>
      <c r="AX351" s="13" t="s">
        <v>72</v>
      </c>
      <c r="AY351" s="243" t="s">
        <v>187</v>
      </c>
    </row>
    <row r="352" s="14" customFormat="1">
      <c r="A352" s="14"/>
      <c r="B352" s="244"/>
      <c r="C352" s="245"/>
      <c r="D352" s="235" t="s">
        <v>199</v>
      </c>
      <c r="E352" s="246" t="s">
        <v>19</v>
      </c>
      <c r="F352" s="247" t="s">
        <v>1858</v>
      </c>
      <c r="G352" s="245"/>
      <c r="H352" s="248">
        <v>125.194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199</v>
      </c>
      <c r="AU352" s="254" t="s">
        <v>81</v>
      </c>
      <c r="AV352" s="14" t="s">
        <v>81</v>
      </c>
      <c r="AW352" s="14" t="s">
        <v>33</v>
      </c>
      <c r="AX352" s="14" t="s">
        <v>72</v>
      </c>
      <c r="AY352" s="254" t="s">
        <v>187</v>
      </c>
    </row>
    <row r="353" s="13" customFormat="1">
      <c r="A353" s="13"/>
      <c r="B353" s="233"/>
      <c r="C353" s="234"/>
      <c r="D353" s="235" t="s">
        <v>199</v>
      </c>
      <c r="E353" s="236" t="s">
        <v>19</v>
      </c>
      <c r="F353" s="237" t="s">
        <v>1846</v>
      </c>
      <c r="G353" s="234"/>
      <c r="H353" s="236" t="s">
        <v>19</v>
      </c>
      <c r="I353" s="238"/>
      <c r="J353" s="234"/>
      <c r="K353" s="234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199</v>
      </c>
      <c r="AU353" s="243" t="s">
        <v>81</v>
      </c>
      <c r="AV353" s="13" t="s">
        <v>79</v>
      </c>
      <c r="AW353" s="13" t="s">
        <v>33</v>
      </c>
      <c r="AX353" s="13" t="s">
        <v>72</v>
      </c>
      <c r="AY353" s="243" t="s">
        <v>187</v>
      </c>
    </row>
    <row r="354" s="15" customFormat="1">
      <c r="A354" s="15"/>
      <c r="B354" s="255"/>
      <c r="C354" s="256"/>
      <c r="D354" s="235" t="s">
        <v>199</v>
      </c>
      <c r="E354" s="257" t="s">
        <v>19</v>
      </c>
      <c r="F354" s="258" t="s">
        <v>210</v>
      </c>
      <c r="G354" s="256"/>
      <c r="H354" s="259">
        <v>125.194</v>
      </c>
      <c r="I354" s="260"/>
      <c r="J354" s="256"/>
      <c r="K354" s="256"/>
      <c r="L354" s="261"/>
      <c r="M354" s="262"/>
      <c r="N354" s="263"/>
      <c r="O354" s="263"/>
      <c r="P354" s="263"/>
      <c r="Q354" s="263"/>
      <c r="R354" s="263"/>
      <c r="S354" s="263"/>
      <c r="T354" s="264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5" t="s">
        <v>199</v>
      </c>
      <c r="AU354" s="265" t="s">
        <v>81</v>
      </c>
      <c r="AV354" s="15" t="s">
        <v>195</v>
      </c>
      <c r="AW354" s="15" t="s">
        <v>33</v>
      </c>
      <c r="AX354" s="15" t="s">
        <v>79</v>
      </c>
      <c r="AY354" s="265" t="s">
        <v>187</v>
      </c>
    </row>
    <row r="355" s="2" customFormat="1" ht="16.5" customHeight="1">
      <c r="A355" s="41"/>
      <c r="B355" s="42"/>
      <c r="C355" s="269" t="s">
        <v>745</v>
      </c>
      <c r="D355" s="269" t="s">
        <v>648</v>
      </c>
      <c r="E355" s="270" t="s">
        <v>1847</v>
      </c>
      <c r="F355" s="271" t="s">
        <v>1848</v>
      </c>
      <c r="G355" s="272" t="s">
        <v>383</v>
      </c>
      <c r="H355" s="273">
        <v>10.692</v>
      </c>
      <c r="I355" s="274"/>
      <c r="J355" s="275">
        <f>ROUND(I355*H355,2)</f>
        <v>0</v>
      </c>
      <c r="K355" s="271" t="s">
        <v>194</v>
      </c>
      <c r="L355" s="276"/>
      <c r="M355" s="277" t="s">
        <v>19</v>
      </c>
      <c r="N355" s="278" t="s">
        <v>43</v>
      </c>
      <c r="O355" s="87"/>
      <c r="P355" s="224">
        <f>O355*H355</f>
        <v>0</v>
      </c>
      <c r="Q355" s="224">
        <v>0.01235</v>
      </c>
      <c r="R355" s="224">
        <f>Q355*H355</f>
        <v>0.1320462</v>
      </c>
      <c r="S355" s="224">
        <v>0</v>
      </c>
      <c r="T355" s="225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6" t="s">
        <v>745</v>
      </c>
      <c r="AT355" s="226" t="s">
        <v>648</v>
      </c>
      <c r="AU355" s="226" t="s">
        <v>81</v>
      </c>
      <c r="AY355" s="20" t="s">
        <v>187</v>
      </c>
      <c r="BE355" s="227">
        <f>IF(N355="základní",J355,0)</f>
        <v>0</v>
      </c>
      <c r="BF355" s="227">
        <f>IF(N355="snížená",J355,0)</f>
        <v>0</v>
      </c>
      <c r="BG355" s="227">
        <f>IF(N355="zákl. přenesená",J355,0)</f>
        <v>0</v>
      </c>
      <c r="BH355" s="227">
        <f>IF(N355="sníž. přenesená",J355,0)</f>
        <v>0</v>
      </c>
      <c r="BI355" s="227">
        <f>IF(N355="nulová",J355,0)</f>
        <v>0</v>
      </c>
      <c r="BJ355" s="20" t="s">
        <v>79</v>
      </c>
      <c r="BK355" s="227">
        <f>ROUND(I355*H355,2)</f>
        <v>0</v>
      </c>
      <c r="BL355" s="20" t="s">
        <v>265</v>
      </c>
      <c r="BM355" s="226" t="s">
        <v>1859</v>
      </c>
    </row>
    <row r="356" s="13" customFormat="1">
      <c r="A356" s="13"/>
      <c r="B356" s="233"/>
      <c r="C356" s="234"/>
      <c r="D356" s="235" t="s">
        <v>199</v>
      </c>
      <c r="E356" s="236" t="s">
        <v>19</v>
      </c>
      <c r="F356" s="237" t="s">
        <v>1856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199</v>
      </c>
      <c r="AU356" s="243" t="s">
        <v>81</v>
      </c>
      <c r="AV356" s="13" t="s">
        <v>79</v>
      </c>
      <c r="AW356" s="13" t="s">
        <v>33</v>
      </c>
      <c r="AX356" s="13" t="s">
        <v>72</v>
      </c>
      <c r="AY356" s="243" t="s">
        <v>187</v>
      </c>
    </row>
    <row r="357" s="13" customFormat="1">
      <c r="A357" s="13"/>
      <c r="B357" s="233"/>
      <c r="C357" s="234"/>
      <c r="D357" s="235" t="s">
        <v>199</v>
      </c>
      <c r="E357" s="236" t="s">
        <v>19</v>
      </c>
      <c r="F357" s="237" t="s">
        <v>1695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199</v>
      </c>
      <c r="AU357" s="243" t="s">
        <v>81</v>
      </c>
      <c r="AV357" s="13" t="s">
        <v>79</v>
      </c>
      <c r="AW357" s="13" t="s">
        <v>33</v>
      </c>
      <c r="AX357" s="13" t="s">
        <v>72</v>
      </c>
      <c r="AY357" s="243" t="s">
        <v>187</v>
      </c>
    </row>
    <row r="358" s="13" customFormat="1">
      <c r="A358" s="13"/>
      <c r="B358" s="233"/>
      <c r="C358" s="234"/>
      <c r="D358" s="235" t="s">
        <v>199</v>
      </c>
      <c r="E358" s="236" t="s">
        <v>19</v>
      </c>
      <c r="F358" s="237" t="s">
        <v>1843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199</v>
      </c>
      <c r="AU358" s="243" t="s">
        <v>81</v>
      </c>
      <c r="AV358" s="13" t="s">
        <v>79</v>
      </c>
      <c r="AW358" s="13" t="s">
        <v>33</v>
      </c>
      <c r="AX358" s="13" t="s">
        <v>72</v>
      </c>
      <c r="AY358" s="243" t="s">
        <v>187</v>
      </c>
    </row>
    <row r="359" s="13" customFormat="1">
      <c r="A359" s="13"/>
      <c r="B359" s="233"/>
      <c r="C359" s="234"/>
      <c r="D359" s="235" t="s">
        <v>199</v>
      </c>
      <c r="E359" s="236" t="s">
        <v>19</v>
      </c>
      <c r="F359" s="237" t="s">
        <v>1857</v>
      </c>
      <c r="G359" s="234"/>
      <c r="H359" s="236" t="s">
        <v>19</v>
      </c>
      <c r="I359" s="238"/>
      <c r="J359" s="234"/>
      <c r="K359" s="234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199</v>
      </c>
      <c r="AU359" s="243" t="s">
        <v>81</v>
      </c>
      <c r="AV359" s="13" t="s">
        <v>79</v>
      </c>
      <c r="AW359" s="13" t="s">
        <v>33</v>
      </c>
      <c r="AX359" s="13" t="s">
        <v>72</v>
      </c>
      <c r="AY359" s="243" t="s">
        <v>187</v>
      </c>
    </row>
    <row r="360" s="14" customFormat="1">
      <c r="A360" s="14"/>
      <c r="B360" s="244"/>
      <c r="C360" s="245"/>
      <c r="D360" s="235" t="s">
        <v>199</v>
      </c>
      <c r="E360" s="246" t="s">
        <v>19</v>
      </c>
      <c r="F360" s="247" t="s">
        <v>1860</v>
      </c>
      <c r="G360" s="245"/>
      <c r="H360" s="248">
        <v>9.7200000000000006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199</v>
      </c>
      <c r="AU360" s="254" t="s">
        <v>81</v>
      </c>
      <c r="AV360" s="14" t="s">
        <v>81</v>
      </c>
      <c r="AW360" s="14" t="s">
        <v>33</v>
      </c>
      <c r="AX360" s="14" t="s">
        <v>72</v>
      </c>
      <c r="AY360" s="254" t="s">
        <v>187</v>
      </c>
    </row>
    <row r="361" s="13" customFormat="1">
      <c r="A361" s="13"/>
      <c r="B361" s="233"/>
      <c r="C361" s="234"/>
      <c r="D361" s="235" t="s">
        <v>199</v>
      </c>
      <c r="E361" s="236" t="s">
        <v>19</v>
      </c>
      <c r="F361" s="237" t="s">
        <v>1850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199</v>
      </c>
      <c r="AU361" s="243" t="s">
        <v>81</v>
      </c>
      <c r="AV361" s="13" t="s">
        <v>79</v>
      </c>
      <c r="AW361" s="13" t="s">
        <v>33</v>
      </c>
      <c r="AX361" s="13" t="s">
        <v>72</v>
      </c>
      <c r="AY361" s="243" t="s">
        <v>187</v>
      </c>
    </row>
    <row r="362" s="14" customFormat="1">
      <c r="A362" s="14"/>
      <c r="B362" s="244"/>
      <c r="C362" s="245"/>
      <c r="D362" s="235" t="s">
        <v>199</v>
      </c>
      <c r="E362" s="246" t="s">
        <v>19</v>
      </c>
      <c r="F362" s="247" t="s">
        <v>1861</v>
      </c>
      <c r="G362" s="245"/>
      <c r="H362" s="248">
        <v>0.97199999999999998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199</v>
      </c>
      <c r="AU362" s="254" t="s">
        <v>81</v>
      </c>
      <c r="AV362" s="14" t="s">
        <v>81</v>
      </c>
      <c r="AW362" s="14" t="s">
        <v>33</v>
      </c>
      <c r="AX362" s="14" t="s">
        <v>72</v>
      </c>
      <c r="AY362" s="254" t="s">
        <v>187</v>
      </c>
    </row>
    <row r="363" s="15" customFormat="1">
      <c r="A363" s="15"/>
      <c r="B363" s="255"/>
      <c r="C363" s="256"/>
      <c r="D363" s="235" t="s">
        <v>199</v>
      </c>
      <c r="E363" s="257" t="s">
        <v>19</v>
      </c>
      <c r="F363" s="258" t="s">
        <v>210</v>
      </c>
      <c r="G363" s="256"/>
      <c r="H363" s="259">
        <v>10.692</v>
      </c>
      <c r="I363" s="260"/>
      <c r="J363" s="256"/>
      <c r="K363" s="256"/>
      <c r="L363" s="261"/>
      <c r="M363" s="262"/>
      <c r="N363" s="263"/>
      <c r="O363" s="263"/>
      <c r="P363" s="263"/>
      <c r="Q363" s="263"/>
      <c r="R363" s="263"/>
      <c r="S363" s="263"/>
      <c r="T363" s="264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65" t="s">
        <v>199</v>
      </c>
      <c r="AU363" s="265" t="s">
        <v>81</v>
      </c>
      <c r="AV363" s="15" t="s">
        <v>195</v>
      </c>
      <c r="AW363" s="15" t="s">
        <v>33</v>
      </c>
      <c r="AX363" s="15" t="s">
        <v>79</v>
      </c>
      <c r="AY363" s="265" t="s">
        <v>187</v>
      </c>
    </row>
    <row r="364" s="2" customFormat="1" ht="16.5" customHeight="1">
      <c r="A364" s="41"/>
      <c r="B364" s="42"/>
      <c r="C364" s="215" t="s">
        <v>838</v>
      </c>
      <c r="D364" s="215" t="s">
        <v>190</v>
      </c>
      <c r="E364" s="216" t="s">
        <v>1862</v>
      </c>
      <c r="F364" s="217" t="s">
        <v>1863</v>
      </c>
      <c r="G364" s="218" t="s">
        <v>1839</v>
      </c>
      <c r="H364" s="219">
        <v>517.44000000000005</v>
      </c>
      <c r="I364" s="220"/>
      <c r="J364" s="221">
        <f>ROUND(I364*H364,2)</f>
        <v>0</v>
      </c>
      <c r="K364" s="217" t="s">
        <v>194</v>
      </c>
      <c r="L364" s="47"/>
      <c r="M364" s="222" t="s">
        <v>19</v>
      </c>
      <c r="N364" s="223" t="s">
        <v>43</v>
      </c>
      <c r="O364" s="87"/>
      <c r="P364" s="224">
        <f>O364*H364</f>
        <v>0</v>
      </c>
      <c r="Q364" s="224">
        <v>4.8374999999999997E-05</v>
      </c>
      <c r="R364" s="224">
        <f>Q364*H364</f>
        <v>0.02503116</v>
      </c>
      <c r="S364" s="224">
        <v>0</v>
      </c>
      <c r="T364" s="225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6" t="s">
        <v>265</v>
      </c>
      <c r="AT364" s="226" t="s">
        <v>190</v>
      </c>
      <c r="AU364" s="226" t="s">
        <v>81</v>
      </c>
      <c r="AY364" s="20" t="s">
        <v>187</v>
      </c>
      <c r="BE364" s="227">
        <f>IF(N364="základní",J364,0)</f>
        <v>0</v>
      </c>
      <c r="BF364" s="227">
        <f>IF(N364="snížená",J364,0)</f>
        <v>0</v>
      </c>
      <c r="BG364" s="227">
        <f>IF(N364="zákl. přenesená",J364,0)</f>
        <v>0</v>
      </c>
      <c r="BH364" s="227">
        <f>IF(N364="sníž. přenesená",J364,0)</f>
        <v>0</v>
      </c>
      <c r="BI364" s="227">
        <f>IF(N364="nulová",J364,0)</f>
        <v>0</v>
      </c>
      <c r="BJ364" s="20" t="s">
        <v>79</v>
      </c>
      <c r="BK364" s="227">
        <f>ROUND(I364*H364,2)</f>
        <v>0</v>
      </c>
      <c r="BL364" s="20" t="s">
        <v>265</v>
      </c>
      <c r="BM364" s="226" t="s">
        <v>1864</v>
      </c>
    </row>
    <row r="365" s="2" customFormat="1">
      <c r="A365" s="41"/>
      <c r="B365" s="42"/>
      <c r="C365" s="43"/>
      <c r="D365" s="228" t="s">
        <v>197</v>
      </c>
      <c r="E365" s="43"/>
      <c r="F365" s="229" t="s">
        <v>1865</v>
      </c>
      <c r="G365" s="43"/>
      <c r="H365" s="43"/>
      <c r="I365" s="230"/>
      <c r="J365" s="43"/>
      <c r="K365" s="43"/>
      <c r="L365" s="47"/>
      <c r="M365" s="231"/>
      <c r="N365" s="232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197</v>
      </c>
      <c r="AU365" s="20" t="s">
        <v>81</v>
      </c>
    </row>
    <row r="366" s="13" customFormat="1">
      <c r="A366" s="13"/>
      <c r="B366" s="233"/>
      <c r="C366" s="234"/>
      <c r="D366" s="235" t="s">
        <v>199</v>
      </c>
      <c r="E366" s="236" t="s">
        <v>19</v>
      </c>
      <c r="F366" s="237" t="s">
        <v>1866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199</v>
      </c>
      <c r="AU366" s="243" t="s">
        <v>81</v>
      </c>
      <c r="AV366" s="13" t="s">
        <v>79</v>
      </c>
      <c r="AW366" s="13" t="s">
        <v>33</v>
      </c>
      <c r="AX366" s="13" t="s">
        <v>72</v>
      </c>
      <c r="AY366" s="243" t="s">
        <v>187</v>
      </c>
    </row>
    <row r="367" s="13" customFormat="1">
      <c r="A367" s="13"/>
      <c r="B367" s="233"/>
      <c r="C367" s="234"/>
      <c r="D367" s="235" t="s">
        <v>199</v>
      </c>
      <c r="E367" s="236" t="s">
        <v>19</v>
      </c>
      <c r="F367" s="237" t="s">
        <v>1695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199</v>
      </c>
      <c r="AU367" s="243" t="s">
        <v>81</v>
      </c>
      <c r="AV367" s="13" t="s">
        <v>79</v>
      </c>
      <c r="AW367" s="13" t="s">
        <v>33</v>
      </c>
      <c r="AX367" s="13" t="s">
        <v>72</v>
      </c>
      <c r="AY367" s="243" t="s">
        <v>187</v>
      </c>
    </row>
    <row r="368" s="13" customFormat="1">
      <c r="A368" s="13"/>
      <c r="B368" s="233"/>
      <c r="C368" s="234"/>
      <c r="D368" s="235" t="s">
        <v>199</v>
      </c>
      <c r="E368" s="236" t="s">
        <v>19</v>
      </c>
      <c r="F368" s="237" t="s">
        <v>1867</v>
      </c>
      <c r="G368" s="234"/>
      <c r="H368" s="236" t="s">
        <v>19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199</v>
      </c>
      <c r="AU368" s="243" t="s">
        <v>81</v>
      </c>
      <c r="AV368" s="13" t="s">
        <v>79</v>
      </c>
      <c r="AW368" s="13" t="s">
        <v>33</v>
      </c>
      <c r="AX368" s="13" t="s">
        <v>72</v>
      </c>
      <c r="AY368" s="243" t="s">
        <v>187</v>
      </c>
    </row>
    <row r="369" s="13" customFormat="1">
      <c r="A369" s="13"/>
      <c r="B369" s="233"/>
      <c r="C369" s="234"/>
      <c r="D369" s="235" t="s">
        <v>199</v>
      </c>
      <c r="E369" s="236" t="s">
        <v>19</v>
      </c>
      <c r="F369" s="237" t="s">
        <v>1868</v>
      </c>
      <c r="G369" s="234"/>
      <c r="H369" s="236" t="s">
        <v>19</v>
      </c>
      <c r="I369" s="238"/>
      <c r="J369" s="234"/>
      <c r="K369" s="234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199</v>
      </c>
      <c r="AU369" s="243" t="s">
        <v>81</v>
      </c>
      <c r="AV369" s="13" t="s">
        <v>79</v>
      </c>
      <c r="AW369" s="13" t="s">
        <v>33</v>
      </c>
      <c r="AX369" s="13" t="s">
        <v>72</v>
      </c>
      <c r="AY369" s="243" t="s">
        <v>187</v>
      </c>
    </row>
    <row r="370" s="14" customFormat="1">
      <c r="A370" s="14"/>
      <c r="B370" s="244"/>
      <c r="C370" s="245"/>
      <c r="D370" s="235" t="s">
        <v>199</v>
      </c>
      <c r="E370" s="246" t="s">
        <v>19</v>
      </c>
      <c r="F370" s="247" t="s">
        <v>1869</v>
      </c>
      <c r="G370" s="245"/>
      <c r="H370" s="248">
        <v>517.44000000000005</v>
      </c>
      <c r="I370" s="249"/>
      <c r="J370" s="245"/>
      <c r="K370" s="245"/>
      <c r="L370" s="250"/>
      <c r="M370" s="251"/>
      <c r="N370" s="252"/>
      <c r="O370" s="252"/>
      <c r="P370" s="252"/>
      <c r="Q370" s="252"/>
      <c r="R370" s="252"/>
      <c r="S370" s="252"/>
      <c r="T370" s="253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4" t="s">
        <v>199</v>
      </c>
      <c r="AU370" s="254" t="s">
        <v>81</v>
      </c>
      <c r="AV370" s="14" t="s">
        <v>81</v>
      </c>
      <c r="AW370" s="14" t="s">
        <v>33</v>
      </c>
      <c r="AX370" s="14" t="s">
        <v>72</v>
      </c>
      <c r="AY370" s="254" t="s">
        <v>187</v>
      </c>
    </row>
    <row r="371" s="13" customFormat="1">
      <c r="A371" s="13"/>
      <c r="B371" s="233"/>
      <c r="C371" s="234"/>
      <c r="D371" s="235" t="s">
        <v>199</v>
      </c>
      <c r="E371" s="236" t="s">
        <v>19</v>
      </c>
      <c r="F371" s="237" t="s">
        <v>1870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199</v>
      </c>
      <c r="AU371" s="243" t="s">
        <v>81</v>
      </c>
      <c r="AV371" s="13" t="s">
        <v>79</v>
      </c>
      <c r="AW371" s="13" t="s">
        <v>33</v>
      </c>
      <c r="AX371" s="13" t="s">
        <v>72</v>
      </c>
      <c r="AY371" s="243" t="s">
        <v>187</v>
      </c>
    </row>
    <row r="372" s="15" customFormat="1">
      <c r="A372" s="15"/>
      <c r="B372" s="255"/>
      <c r="C372" s="256"/>
      <c r="D372" s="235" t="s">
        <v>199</v>
      </c>
      <c r="E372" s="257" t="s">
        <v>19</v>
      </c>
      <c r="F372" s="258" t="s">
        <v>210</v>
      </c>
      <c r="G372" s="256"/>
      <c r="H372" s="259">
        <v>517.44000000000005</v>
      </c>
      <c r="I372" s="260"/>
      <c r="J372" s="256"/>
      <c r="K372" s="256"/>
      <c r="L372" s="261"/>
      <c r="M372" s="262"/>
      <c r="N372" s="263"/>
      <c r="O372" s="263"/>
      <c r="P372" s="263"/>
      <c r="Q372" s="263"/>
      <c r="R372" s="263"/>
      <c r="S372" s="263"/>
      <c r="T372" s="264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5" t="s">
        <v>199</v>
      </c>
      <c r="AU372" s="265" t="s">
        <v>81</v>
      </c>
      <c r="AV372" s="15" t="s">
        <v>195</v>
      </c>
      <c r="AW372" s="15" t="s">
        <v>33</v>
      </c>
      <c r="AX372" s="15" t="s">
        <v>79</v>
      </c>
      <c r="AY372" s="265" t="s">
        <v>187</v>
      </c>
    </row>
    <row r="373" s="2" customFormat="1" ht="16.5" customHeight="1">
      <c r="A373" s="41"/>
      <c r="B373" s="42"/>
      <c r="C373" s="269" t="s">
        <v>842</v>
      </c>
      <c r="D373" s="269" t="s">
        <v>648</v>
      </c>
      <c r="E373" s="270" t="s">
        <v>1871</v>
      </c>
      <c r="F373" s="271" t="s">
        <v>1872</v>
      </c>
      <c r="G373" s="272" t="s">
        <v>233</v>
      </c>
      <c r="H373" s="273">
        <v>0.51700000000000002</v>
      </c>
      <c r="I373" s="274"/>
      <c r="J373" s="275">
        <f>ROUND(I373*H373,2)</f>
        <v>0</v>
      </c>
      <c r="K373" s="271" t="s">
        <v>194</v>
      </c>
      <c r="L373" s="276"/>
      <c r="M373" s="277" t="s">
        <v>19</v>
      </c>
      <c r="N373" s="278" t="s">
        <v>43</v>
      </c>
      <c r="O373" s="87"/>
      <c r="P373" s="224">
        <f>O373*H373</f>
        <v>0</v>
      </c>
      <c r="Q373" s="224">
        <v>1</v>
      </c>
      <c r="R373" s="224">
        <f>Q373*H373</f>
        <v>0.51700000000000002</v>
      </c>
      <c r="S373" s="224">
        <v>0</v>
      </c>
      <c r="T373" s="225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6" t="s">
        <v>745</v>
      </c>
      <c r="AT373" s="226" t="s">
        <v>648</v>
      </c>
      <c r="AU373" s="226" t="s">
        <v>81</v>
      </c>
      <c r="AY373" s="20" t="s">
        <v>187</v>
      </c>
      <c r="BE373" s="227">
        <f>IF(N373="základní",J373,0)</f>
        <v>0</v>
      </c>
      <c r="BF373" s="227">
        <f>IF(N373="snížená",J373,0)</f>
        <v>0</v>
      </c>
      <c r="BG373" s="227">
        <f>IF(N373="zákl. přenesená",J373,0)</f>
        <v>0</v>
      </c>
      <c r="BH373" s="227">
        <f>IF(N373="sníž. přenesená",J373,0)</f>
        <v>0</v>
      </c>
      <c r="BI373" s="227">
        <f>IF(N373="nulová",J373,0)</f>
        <v>0</v>
      </c>
      <c r="BJ373" s="20" t="s">
        <v>79</v>
      </c>
      <c r="BK373" s="227">
        <f>ROUND(I373*H373,2)</f>
        <v>0</v>
      </c>
      <c r="BL373" s="20" t="s">
        <v>265</v>
      </c>
      <c r="BM373" s="226" t="s">
        <v>1873</v>
      </c>
    </row>
    <row r="374" s="13" customFormat="1">
      <c r="A374" s="13"/>
      <c r="B374" s="233"/>
      <c r="C374" s="234"/>
      <c r="D374" s="235" t="s">
        <v>199</v>
      </c>
      <c r="E374" s="236" t="s">
        <v>19</v>
      </c>
      <c r="F374" s="237" t="s">
        <v>1866</v>
      </c>
      <c r="G374" s="234"/>
      <c r="H374" s="236" t="s">
        <v>19</v>
      </c>
      <c r="I374" s="238"/>
      <c r="J374" s="234"/>
      <c r="K374" s="234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199</v>
      </c>
      <c r="AU374" s="243" t="s">
        <v>81</v>
      </c>
      <c r="AV374" s="13" t="s">
        <v>79</v>
      </c>
      <c r="AW374" s="13" t="s">
        <v>33</v>
      </c>
      <c r="AX374" s="13" t="s">
        <v>72</v>
      </c>
      <c r="AY374" s="243" t="s">
        <v>187</v>
      </c>
    </row>
    <row r="375" s="13" customFormat="1">
      <c r="A375" s="13"/>
      <c r="B375" s="233"/>
      <c r="C375" s="234"/>
      <c r="D375" s="235" t="s">
        <v>199</v>
      </c>
      <c r="E375" s="236" t="s">
        <v>19</v>
      </c>
      <c r="F375" s="237" t="s">
        <v>1695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199</v>
      </c>
      <c r="AU375" s="243" t="s">
        <v>81</v>
      </c>
      <c r="AV375" s="13" t="s">
        <v>79</v>
      </c>
      <c r="AW375" s="13" t="s">
        <v>33</v>
      </c>
      <c r="AX375" s="13" t="s">
        <v>72</v>
      </c>
      <c r="AY375" s="243" t="s">
        <v>187</v>
      </c>
    </row>
    <row r="376" s="13" customFormat="1">
      <c r="A376" s="13"/>
      <c r="B376" s="233"/>
      <c r="C376" s="234"/>
      <c r="D376" s="235" t="s">
        <v>199</v>
      </c>
      <c r="E376" s="236" t="s">
        <v>19</v>
      </c>
      <c r="F376" s="237" t="s">
        <v>1867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199</v>
      </c>
      <c r="AU376" s="243" t="s">
        <v>81</v>
      </c>
      <c r="AV376" s="13" t="s">
        <v>79</v>
      </c>
      <c r="AW376" s="13" t="s">
        <v>33</v>
      </c>
      <c r="AX376" s="13" t="s">
        <v>72</v>
      </c>
      <c r="AY376" s="243" t="s">
        <v>187</v>
      </c>
    </row>
    <row r="377" s="13" customFormat="1">
      <c r="A377" s="13"/>
      <c r="B377" s="233"/>
      <c r="C377" s="234"/>
      <c r="D377" s="235" t="s">
        <v>199</v>
      </c>
      <c r="E377" s="236" t="s">
        <v>19</v>
      </c>
      <c r="F377" s="237" t="s">
        <v>1868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199</v>
      </c>
      <c r="AU377" s="243" t="s">
        <v>81</v>
      </c>
      <c r="AV377" s="13" t="s">
        <v>79</v>
      </c>
      <c r="AW377" s="13" t="s">
        <v>33</v>
      </c>
      <c r="AX377" s="13" t="s">
        <v>72</v>
      </c>
      <c r="AY377" s="243" t="s">
        <v>187</v>
      </c>
    </row>
    <row r="378" s="14" customFormat="1">
      <c r="A378" s="14"/>
      <c r="B378" s="244"/>
      <c r="C378" s="245"/>
      <c r="D378" s="235" t="s">
        <v>199</v>
      </c>
      <c r="E378" s="246" t="s">
        <v>19</v>
      </c>
      <c r="F378" s="247" t="s">
        <v>1874</v>
      </c>
      <c r="G378" s="245"/>
      <c r="H378" s="248">
        <v>0.51700000000000002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199</v>
      </c>
      <c r="AU378" s="254" t="s">
        <v>81</v>
      </c>
      <c r="AV378" s="14" t="s">
        <v>81</v>
      </c>
      <c r="AW378" s="14" t="s">
        <v>33</v>
      </c>
      <c r="AX378" s="14" t="s">
        <v>72</v>
      </c>
      <c r="AY378" s="254" t="s">
        <v>187</v>
      </c>
    </row>
    <row r="379" s="13" customFormat="1">
      <c r="A379" s="13"/>
      <c r="B379" s="233"/>
      <c r="C379" s="234"/>
      <c r="D379" s="235" t="s">
        <v>199</v>
      </c>
      <c r="E379" s="236" t="s">
        <v>19</v>
      </c>
      <c r="F379" s="237" t="s">
        <v>1870</v>
      </c>
      <c r="G379" s="234"/>
      <c r="H379" s="236" t="s">
        <v>19</v>
      </c>
      <c r="I379" s="238"/>
      <c r="J379" s="234"/>
      <c r="K379" s="234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199</v>
      </c>
      <c r="AU379" s="243" t="s">
        <v>81</v>
      </c>
      <c r="AV379" s="13" t="s">
        <v>79</v>
      </c>
      <c r="AW379" s="13" t="s">
        <v>33</v>
      </c>
      <c r="AX379" s="13" t="s">
        <v>72</v>
      </c>
      <c r="AY379" s="243" t="s">
        <v>187</v>
      </c>
    </row>
    <row r="380" s="15" customFormat="1">
      <c r="A380" s="15"/>
      <c r="B380" s="255"/>
      <c r="C380" s="256"/>
      <c r="D380" s="235" t="s">
        <v>199</v>
      </c>
      <c r="E380" s="257" t="s">
        <v>19</v>
      </c>
      <c r="F380" s="258" t="s">
        <v>210</v>
      </c>
      <c r="G380" s="256"/>
      <c r="H380" s="259">
        <v>0.51700000000000002</v>
      </c>
      <c r="I380" s="260"/>
      <c r="J380" s="256"/>
      <c r="K380" s="256"/>
      <c r="L380" s="261"/>
      <c r="M380" s="262"/>
      <c r="N380" s="263"/>
      <c r="O380" s="263"/>
      <c r="P380" s="263"/>
      <c r="Q380" s="263"/>
      <c r="R380" s="263"/>
      <c r="S380" s="263"/>
      <c r="T380" s="264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5" t="s">
        <v>199</v>
      </c>
      <c r="AU380" s="265" t="s">
        <v>81</v>
      </c>
      <c r="AV380" s="15" t="s">
        <v>195</v>
      </c>
      <c r="AW380" s="15" t="s">
        <v>33</v>
      </c>
      <c r="AX380" s="15" t="s">
        <v>79</v>
      </c>
      <c r="AY380" s="265" t="s">
        <v>187</v>
      </c>
    </row>
    <row r="381" s="2" customFormat="1" ht="16.5" customHeight="1">
      <c r="A381" s="41"/>
      <c r="B381" s="42"/>
      <c r="C381" s="215" t="s">
        <v>849</v>
      </c>
      <c r="D381" s="215" t="s">
        <v>190</v>
      </c>
      <c r="E381" s="216" t="s">
        <v>1875</v>
      </c>
      <c r="F381" s="217" t="s">
        <v>1876</v>
      </c>
      <c r="G381" s="218" t="s">
        <v>1839</v>
      </c>
      <c r="H381" s="219">
        <v>1659.79</v>
      </c>
      <c r="I381" s="220"/>
      <c r="J381" s="221">
        <f>ROUND(I381*H381,2)</f>
        <v>0</v>
      </c>
      <c r="K381" s="217" t="s">
        <v>194</v>
      </c>
      <c r="L381" s="47"/>
      <c r="M381" s="222" t="s">
        <v>19</v>
      </c>
      <c r="N381" s="223" t="s">
        <v>43</v>
      </c>
      <c r="O381" s="87"/>
      <c r="P381" s="224">
        <f>O381*H381</f>
        <v>0</v>
      </c>
      <c r="Q381" s="224">
        <v>4.93375E-05</v>
      </c>
      <c r="R381" s="224">
        <f>Q381*H381</f>
        <v>0.081889889125000004</v>
      </c>
      <c r="S381" s="224">
        <v>0</v>
      </c>
      <c r="T381" s="225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6" t="s">
        <v>265</v>
      </c>
      <c r="AT381" s="226" t="s">
        <v>190</v>
      </c>
      <c r="AU381" s="226" t="s">
        <v>81</v>
      </c>
      <c r="AY381" s="20" t="s">
        <v>187</v>
      </c>
      <c r="BE381" s="227">
        <f>IF(N381="základní",J381,0)</f>
        <v>0</v>
      </c>
      <c r="BF381" s="227">
        <f>IF(N381="snížená",J381,0)</f>
        <v>0</v>
      </c>
      <c r="BG381" s="227">
        <f>IF(N381="zákl. přenesená",J381,0)</f>
        <v>0</v>
      </c>
      <c r="BH381" s="227">
        <f>IF(N381="sníž. přenesená",J381,0)</f>
        <v>0</v>
      </c>
      <c r="BI381" s="227">
        <f>IF(N381="nulová",J381,0)</f>
        <v>0</v>
      </c>
      <c r="BJ381" s="20" t="s">
        <v>79</v>
      </c>
      <c r="BK381" s="227">
        <f>ROUND(I381*H381,2)</f>
        <v>0</v>
      </c>
      <c r="BL381" s="20" t="s">
        <v>265</v>
      </c>
      <c r="BM381" s="226" t="s">
        <v>1877</v>
      </c>
    </row>
    <row r="382" s="2" customFormat="1">
      <c r="A382" s="41"/>
      <c r="B382" s="42"/>
      <c r="C382" s="43"/>
      <c r="D382" s="228" t="s">
        <v>197</v>
      </c>
      <c r="E382" s="43"/>
      <c r="F382" s="229" t="s">
        <v>1878</v>
      </c>
      <c r="G382" s="43"/>
      <c r="H382" s="43"/>
      <c r="I382" s="230"/>
      <c r="J382" s="43"/>
      <c r="K382" s="43"/>
      <c r="L382" s="47"/>
      <c r="M382" s="231"/>
      <c r="N382" s="232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197</v>
      </c>
      <c r="AU382" s="20" t="s">
        <v>81</v>
      </c>
    </row>
    <row r="383" s="13" customFormat="1">
      <c r="A383" s="13"/>
      <c r="B383" s="233"/>
      <c r="C383" s="234"/>
      <c r="D383" s="235" t="s">
        <v>199</v>
      </c>
      <c r="E383" s="236" t="s">
        <v>19</v>
      </c>
      <c r="F383" s="237" t="s">
        <v>1879</v>
      </c>
      <c r="G383" s="234"/>
      <c r="H383" s="236" t="s">
        <v>19</v>
      </c>
      <c r="I383" s="238"/>
      <c r="J383" s="234"/>
      <c r="K383" s="234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199</v>
      </c>
      <c r="AU383" s="243" t="s">
        <v>81</v>
      </c>
      <c r="AV383" s="13" t="s">
        <v>79</v>
      </c>
      <c r="AW383" s="13" t="s">
        <v>33</v>
      </c>
      <c r="AX383" s="13" t="s">
        <v>72</v>
      </c>
      <c r="AY383" s="243" t="s">
        <v>187</v>
      </c>
    </row>
    <row r="384" s="13" customFormat="1">
      <c r="A384" s="13"/>
      <c r="B384" s="233"/>
      <c r="C384" s="234"/>
      <c r="D384" s="235" t="s">
        <v>199</v>
      </c>
      <c r="E384" s="236" t="s">
        <v>19</v>
      </c>
      <c r="F384" s="237" t="s">
        <v>1695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199</v>
      </c>
      <c r="AU384" s="243" t="s">
        <v>81</v>
      </c>
      <c r="AV384" s="13" t="s">
        <v>79</v>
      </c>
      <c r="AW384" s="13" t="s">
        <v>33</v>
      </c>
      <c r="AX384" s="13" t="s">
        <v>72</v>
      </c>
      <c r="AY384" s="243" t="s">
        <v>187</v>
      </c>
    </row>
    <row r="385" s="13" customFormat="1">
      <c r="A385" s="13"/>
      <c r="B385" s="233"/>
      <c r="C385" s="234"/>
      <c r="D385" s="235" t="s">
        <v>199</v>
      </c>
      <c r="E385" s="236" t="s">
        <v>19</v>
      </c>
      <c r="F385" s="237" t="s">
        <v>1880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199</v>
      </c>
      <c r="AU385" s="243" t="s">
        <v>81</v>
      </c>
      <c r="AV385" s="13" t="s">
        <v>79</v>
      </c>
      <c r="AW385" s="13" t="s">
        <v>33</v>
      </c>
      <c r="AX385" s="13" t="s">
        <v>72</v>
      </c>
      <c r="AY385" s="243" t="s">
        <v>187</v>
      </c>
    </row>
    <row r="386" s="13" customFormat="1">
      <c r="A386" s="13"/>
      <c r="B386" s="233"/>
      <c r="C386" s="234"/>
      <c r="D386" s="235" t="s">
        <v>199</v>
      </c>
      <c r="E386" s="236" t="s">
        <v>19</v>
      </c>
      <c r="F386" s="237" t="s">
        <v>1881</v>
      </c>
      <c r="G386" s="234"/>
      <c r="H386" s="236" t="s">
        <v>19</v>
      </c>
      <c r="I386" s="238"/>
      <c r="J386" s="234"/>
      <c r="K386" s="234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199</v>
      </c>
      <c r="AU386" s="243" t="s">
        <v>81</v>
      </c>
      <c r="AV386" s="13" t="s">
        <v>79</v>
      </c>
      <c r="AW386" s="13" t="s">
        <v>33</v>
      </c>
      <c r="AX386" s="13" t="s">
        <v>72</v>
      </c>
      <c r="AY386" s="243" t="s">
        <v>187</v>
      </c>
    </row>
    <row r="387" s="14" customFormat="1">
      <c r="A387" s="14"/>
      <c r="B387" s="244"/>
      <c r="C387" s="245"/>
      <c r="D387" s="235" t="s">
        <v>199</v>
      </c>
      <c r="E387" s="246" t="s">
        <v>19</v>
      </c>
      <c r="F387" s="247" t="s">
        <v>1882</v>
      </c>
      <c r="G387" s="245"/>
      <c r="H387" s="248">
        <v>1659.79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199</v>
      </c>
      <c r="AU387" s="254" t="s">
        <v>81</v>
      </c>
      <c r="AV387" s="14" t="s">
        <v>81</v>
      </c>
      <c r="AW387" s="14" t="s">
        <v>33</v>
      </c>
      <c r="AX387" s="14" t="s">
        <v>72</v>
      </c>
      <c r="AY387" s="254" t="s">
        <v>187</v>
      </c>
    </row>
    <row r="388" s="13" customFormat="1">
      <c r="A388" s="13"/>
      <c r="B388" s="233"/>
      <c r="C388" s="234"/>
      <c r="D388" s="235" t="s">
        <v>199</v>
      </c>
      <c r="E388" s="236" t="s">
        <v>19</v>
      </c>
      <c r="F388" s="237" t="s">
        <v>1883</v>
      </c>
      <c r="G388" s="234"/>
      <c r="H388" s="236" t="s">
        <v>19</v>
      </c>
      <c r="I388" s="238"/>
      <c r="J388" s="234"/>
      <c r="K388" s="234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199</v>
      </c>
      <c r="AU388" s="243" t="s">
        <v>81</v>
      </c>
      <c r="AV388" s="13" t="s">
        <v>79</v>
      </c>
      <c r="AW388" s="13" t="s">
        <v>33</v>
      </c>
      <c r="AX388" s="13" t="s">
        <v>72</v>
      </c>
      <c r="AY388" s="243" t="s">
        <v>187</v>
      </c>
    </row>
    <row r="389" s="15" customFormat="1">
      <c r="A389" s="15"/>
      <c r="B389" s="255"/>
      <c r="C389" s="256"/>
      <c r="D389" s="235" t="s">
        <v>199</v>
      </c>
      <c r="E389" s="257" t="s">
        <v>19</v>
      </c>
      <c r="F389" s="258" t="s">
        <v>210</v>
      </c>
      <c r="G389" s="256"/>
      <c r="H389" s="259">
        <v>1659.79</v>
      </c>
      <c r="I389" s="260"/>
      <c r="J389" s="256"/>
      <c r="K389" s="256"/>
      <c r="L389" s="261"/>
      <c r="M389" s="262"/>
      <c r="N389" s="263"/>
      <c r="O389" s="263"/>
      <c r="P389" s="263"/>
      <c r="Q389" s="263"/>
      <c r="R389" s="263"/>
      <c r="S389" s="263"/>
      <c r="T389" s="264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65" t="s">
        <v>199</v>
      </c>
      <c r="AU389" s="265" t="s">
        <v>81</v>
      </c>
      <c r="AV389" s="15" t="s">
        <v>195</v>
      </c>
      <c r="AW389" s="15" t="s">
        <v>33</v>
      </c>
      <c r="AX389" s="15" t="s">
        <v>79</v>
      </c>
      <c r="AY389" s="265" t="s">
        <v>187</v>
      </c>
    </row>
    <row r="390" s="2" customFormat="1" ht="16.5" customHeight="1">
      <c r="A390" s="41"/>
      <c r="B390" s="42"/>
      <c r="C390" s="269" t="s">
        <v>862</v>
      </c>
      <c r="D390" s="269" t="s">
        <v>648</v>
      </c>
      <c r="E390" s="270" t="s">
        <v>1884</v>
      </c>
      <c r="F390" s="271" t="s">
        <v>1885</v>
      </c>
      <c r="G390" s="272" t="s">
        <v>233</v>
      </c>
      <c r="H390" s="273">
        <v>1.6599999999999999</v>
      </c>
      <c r="I390" s="274"/>
      <c r="J390" s="275">
        <f>ROUND(I390*H390,2)</f>
        <v>0</v>
      </c>
      <c r="K390" s="271" t="s">
        <v>194</v>
      </c>
      <c r="L390" s="276"/>
      <c r="M390" s="277" t="s">
        <v>19</v>
      </c>
      <c r="N390" s="278" t="s">
        <v>43</v>
      </c>
      <c r="O390" s="87"/>
      <c r="P390" s="224">
        <f>O390*H390</f>
        <v>0</v>
      </c>
      <c r="Q390" s="224">
        <v>1</v>
      </c>
      <c r="R390" s="224">
        <f>Q390*H390</f>
        <v>1.6599999999999999</v>
      </c>
      <c r="S390" s="224">
        <v>0</v>
      </c>
      <c r="T390" s="225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6" t="s">
        <v>745</v>
      </c>
      <c r="AT390" s="226" t="s">
        <v>648</v>
      </c>
      <c r="AU390" s="226" t="s">
        <v>81</v>
      </c>
      <c r="AY390" s="20" t="s">
        <v>187</v>
      </c>
      <c r="BE390" s="227">
        <f>IF(N390="základní",J390,0)</f>
        <v>0</v>
      </c>
      <c r="BF390" s="227">
        <f>IF(N390="snížená",J390,0)</f>
        <v>0</v>
      </c>
      <c r="BG390" s="227">
        <f>IF(N390="zákl. přenesená",J390,0)</f>
        <v>0</v>
      </c>
      <c r="BH390" s="227">
        <f>IF(N390="sníž. přenesená",J390,0)</f>
        <v>0</v>
      </c>
      <c r="BI390" s="227">
        <f>IF(N390="nulová",J390,0)</f>
        <v>0</v>
      </c>
      <c r="BJ390" s="20" t="s">
        <v>79</v>
      </c>
      <c r="BK390" s="227">
        <f>ROUND(I390*H390,2)</f>
        <v>0</v>
      </c>
      <c r="BL390" s="20" t="s">
        <v>265</v>
      </c>
      <c r="BM390" s="226" t="s">
        <v>1886</v>
      </c>
    </row>
    <row r="391" s="13" customFormat="1">
      <c r="A391" s="13"/>
      <c r="B391" s="233"/>
      <c r="C391" s="234"/>
      <c r="D391" s="235" t="s">
        <v>199</v>
      </c>
      <c r="E391" s="236" t="s">
        <v>19</v>
      </c>
      <c r="F391" s="237" t="s">
        <v>1879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199</v>
      </c>
      <c r="AU391" s="243" t="s">
        <v>81</v>
      </c>
      <c r="AV391" s="13" t="s">
        <v>79</v>
      </c>
      <c r="AW391" s="13" t="s">
        <v>33</v>
      </c>
      <c r="AX391" s="13" t="s">
        <v>72</v>
      </c>
      <c r="AY391" s="243" t="s">
        <v>187</v>
      </c>
    </row>
    <row r="392" s="13" customFormat="1">
      <c r="A392" s="13"/>
      <c r="B392" s="233"/>
      <c r="C392" s="234"/>
      <c r="D392" s="235" t="s">
        <v>199</v>
      </c>
      <c r="E392" s="236" t="s">
        <v>19</v>
      </c>
      <c r="F392" s="237" t="s">
        <v>1695</v>
      </c>
      <c r="G392" s="234"/>
      <c r="H392" s="236" t="s">
        <v>19</v>
      </c>
      <c r="I392" s="238"/>
      <c r="J392" s="234"/>
      <c r="K392" s="234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199</v>
      </c>
      <c r="AU392" s="243" t="s">
        <v>81</v>
      </c>
      <c r="AV392" s="13" t="s">
        <v>79</v>
      </c>
      <c r="AW392" s="13" t="s">
        <v>33</v>
      </c>
      <c r="AX392" s="13" t="s">
        <v>72</v>
      </c>
      <c r="AY392" s="243" t="s">
        <v>187</v>
      </c>
    </row>
    <row r="393" s="13" customFormat="1">
      <c r="A393" s="13"/>
      <c r="B393" s="233"/>
      <c r="C393" s="234"/>
      <c r="D393" s="235" t="s">
        <v>199</v>
      </c>
      <c r="E393" s="236" t="s">
        <v>19</v>
      </c>
      <c r="F393" s="237" t="s">
        <v>1880</v>
      </c>
      <c r="G393" s="234"/>
      <c r="H393" s="236" t="s">
        <v>19</v>
      </c>
      <c r="I393" s="238"/>
      <c r="J393" s="234"/>
      <c r="K393" s="234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199</v>
      </c>
      <c r="AU393" s="243" t="s">
        <v>81</v>
      </c>
      <c r="AV393" s="13" t="s">
        <v>79</v>
      </c>
      <c r="AW393" s="13" t="s">
        <v>33</v>
      </c>
      <c r="AX393" s="13" t="s">
        <v>72</v>
      </c>
      <c r="AY393" s="243" t="s">
        <v>187</v>
      </c>
    </row>
    <row r="394" s="13" customFormat="1">
      <c r="A394" s="13"/>
      <c r="B394" s="233"/>
      <c r="C394" s="234"/>
      <c r="D394" s="235" t="s">
        <v>199</v>
      </c>
      <c r="E394" s="236" t="s">
        <v>19</v>
      </c>
      <c r="F394" s="237" t="s">
        <v>1881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199</v>
      </c>
      <c r="AU394" s="243" t="s">
        <v>81</v>
      </c>
      <c r="AV394" s="13" t="s">
        <v>79</v>
      </c>
      <c r="AW394" s="13" t="s">
        <v>33</v>
      </c>
      <c r="AX394" s="13" t="s">
        <v>72</v>
      </c>
      <c r="AY394" s="243" t="s">
        <v>187</v>
      </c>
    </row>
    <row r="395" s="14" customFormat="1">
      <c r="A395" s="14"/>
      <c r="B395" s="244"/>
      <c r="C395" s="245"/>
      <c r="D395" s="235" t="s">
        <v>199</v>
      </c>
      <c r="E395" s="246" t="s">
        <v>19</v>
      </c>
      <c r="F395" s="247" t="s">
        <v>1887</v>
      </c>
      <c r="G395" s="245"/>
      <c r="H395" s="248">
        <v>1.6599999999999999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199</v>
      </c>
      <c r="AU395" s="254" t="s">
        <v>81</v>
      </c>
      <c r="AV395" s="14" t="s">
        <v>81</v>
      </c>
      <c r="AW395" s="14" t="s">
        <v>33</v>
      </c>
      <c r="AX395" s="14" t="s">
        <v>72</v>
      </c>
      <c r="AY395" s="254" t="s">
        <v>187</v>
      </c>
    </row>
    <row r="396" s="13" customFormat="1">
      <c r="A396" s="13"/>
      <c r="B396" s="233"/>
      <c r="C396" s="234"/>
      <c r="D396" s="235" t="s">
        <v>199</v>
      </c>
      <c r="E396" s="236" t="s">
        <v>19</v>
      </c>
      <c r="F396" s="237" t="s">
        <v>1883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199</v>
      </c>
      <c r="AU396" s="243" t="s">
        <v>81</v>
      </c>
      <c r="AV396" s="13" t="s">
        <v>79</v>
      </c>
      <c r="AW396" s="13" t="s">
        <v>33</v>
      </c>
      <c r="AX396" s="13" t="s">
        <v>72</v>
      </c>
      <c r="AY396" s="243" t="s">
        <v>187</v>
      </c>
    </row>
    <row r="397" s="15" customFormat="1">
      <c r="A397" s="15"/>
      <c r="B397" s="255"/>
      <c r="C397" s="256"/>
      <c r="D397" s="235" t="s">
        <v>199</v>
      </c>
      <c r="E397" s="257" t="s">
        <v>19</v>
      </c>
      <c r="F397" s="258" t="s">
        <v>210</v>
      </c>
      <c r="G397" s="256"/>
      <c r="H397" s="259">
        <v>1.6599999999999999</v>
      </c>
      <c r="I397" s="260"/>
      <c r="J397" s="256"/>
      <c r="K397" s="256"/>
      <c r="L397" s="261"/>
      <c r="M397" s="262"/>
      <c r="N397" s="263"/>
      <c r="O397" s="263"/>
      <c r="P397" s="263"/>
      <c r="Q397" s="263"/>
      <c r="R397" s="263"/>
      <c r="S397" s="263"/>
      <c r="T397" s="264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65" t="s">
        <v>199</v>
      </c>
      <c r="AU397" s="265" t="s">
        <v>81</v>
      </c>
      <c r="AV397" s="15" t="s">
        <v>195</v>
      </c>
      <c r="AW397" s="15" t="s">
        <v>33</v>
      </c>
      <c r="AX397" s="15" t="s">
        <v>79</v>
      </c>
      <c r="AY397" s="265" t="s">
        <v>187</v>
      </c>
    </row>
    <row r="398" s="2" customFormat="1" ht="24.15" customHeight="1">
      <c r="A398" s="41"/>
      <c r="B398" s="42"/>
      <c r="C398" s="215" t="s">
        <v>867</v>
      </c>
      <c r="D398" s="215" t="s">
        <v>190</v>
      </c>
      <c r="E398" s="216" t="s">
        <v>1888</v>
      </c>
      <c r="F398" s="217" t="s">
        <v>1889</v>
      </c>
      <c r="G398" s="218" t="s">
        <v>233</v>
      </c>
      <c r="H398" s="219">
        <v>3.4329999999999998</v>
      </c>
      <c r="I398" s="220"/>
      <c r="J398" s="221">
        <f>ROUND(I398*H398,2)</f>
        <v>0</v>
      </c>
      <c r="K398" s="217" t="s">
        <v>194</v>
      </c>
      <c r="L398" s="47"/>
      <c r="M398" s="222" t="s">
        <v>19</v>
      </c>
      <c r="N398" s="223" t="s">
        <v>43</v>
      </c>
      <c r="O398" s="87"/>
      <c r="P398" s="224">
        <f>O398*H398</f>
        <v>0</v>
      </c>
      <c r="Q398" s="224">
        <v>0</v>
      </c>
      <c r="R398" s="224">
        <f>Q398*H398</f>
        <v>0</v>
      </c>
      <c r="S398" s="224">
        <v>0</v>
      </c>
      <c r="T398" s="225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6" t="s">
        <v>265</v>
      </c>
      <c r="AT398" s="226" t="s">
        <v>190</v>
      </c>
      <c r="AU398" s="226" t="s">
        <v>81</v>
      </c>
      <c r="AY398" s="20" t="s">
        <v>187</v>
      </c>
      <c r="BE398" s="227">
        <f>IF(N398="základní",J398,0)</f>
        <v>0</v>
      </c>
      <c r="BF398" s="227">
        <f>IF(N398="snížená",J398,0)</f>
        <v>0</v>
      </c>
      <c r="BG398" s="227">
        <f>IF(N398="zákl. přenesená",J398,0)</f>
        <v>0</v>
      </c>
      <c r="BH398" s="227">
        <f>IF(N398="sníž. přenesená",J398,0)</f>
        <v>0</v>
      </c>
      <c r="BI398" s="227">
        <f>IF(N398="nulová",J398,0)</f>
        <v>0</v>
      </c>
      <c r="BJ398" s="20" t="s">
        <v>79</v>
      </c>
      <c r="BK398" s="227">
        <f>ROUND(I398*H398,2)</f>
        <v>0</v>
      </c>
      <c r="BL398" s="20" t="s">
        <v>265</v>
      </c>
      <c r="BM398" s="226" t="s">
        <v>1890</v>
      </c>
    </row>
    <row r="399" s="2" customFormat="1">
      <c r="A399" s="41"/>
      <c r="B399" s="42"/>
      <c r="C399" s="43"/>
      <c r="D399" s="228" t="s">
        <v>197</v>
      </c>
      <c r="E399" s="43"/>
      <c r="F399" s="229" t="s">
        <v>1891</v>
      </c>
      <c r="G399" s="43"/>
      <c r="H399" s="43"/>
      <c r="I399" s="230"/>
      <c r="J399" s="43"/>
      <c r="K399" s="43"/>
      <c r="L399" s="47"/>
      <c r="M399" s="291"/>
      <c r="N399" s="292"/>
      <c r="O399" s="293"/>
      <c r="P399" s="293"/>
      <c r="Q399" s="293"/>
      <c r="R399" s="293"/>
      <c r="S399" s="293"/>
      <c r="T399" s="294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197</v>
      </c>
      <c r="AU399" s="20" t="s">
        <v>81</v>
      </c>
    </row>
    <row r="400" s="2" customFormat="1" ht="6.96" customHeight="1">
      <c r="A400" s="41"/>
      <c r="B400" s="62"/>
      <c r="C400" s="63"/>
      <c r="D400" s="63"/>
      <c r="E400" s="63"/>
      <c r="F400" s="63"/>
      <c r="G400" s="63"/>
      <c r="H400" s="63"/>
      <c r="I400" s="63"/>
      <c r="J400" s="63"/>
      <c r="K400" s="63"/>
      <c r="L400" s="47"/>
      <c r="M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</row>
  </sheetData>
  <sheetProtection sheet="1" autoFilter="0" formatColumns="0" formatRows="0" objects="1" scenarios="1" spinCount="100000" saltValue="AX46roKuYjK9o0dNrtglTd5IT//08Ua0rELzOYDSFUtU8PRiP6dOHyRV42xFaDETWp8Hp70ETMXd/mSTwiumBQ==" hashValue="5d1HWyC7/eVOd/ZDU57Y7g+jVohi4wk5Fc0t+oWwQmjDFDaLLxkgtXd/tXvTdite2ndyQ5X5KUXbQAjwmX2bWw==" algorithmName="SHA-512" password="CC35"/>
  <autoFilter ref="C88:K399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2/113106171"/>
    <hyperlink ref="F101" r:id="rId2" display="https://podminky.urs.cz/item/CS_URS_2025_02/131213701"/>
    <hyperlink ref="F128" r:id="rId3" display="https://podminky.urs.cz/item/CS_URS_2025_02/162211311"/>
    <hyperlink ref="F136" r:id="rId4" display="https://podminky.urs.cz/item/CS_URS_2025_02/162751117"/>
    <hyperlink ref="F144" r:id="rId5" display="https://podminky.urs.cz/item/CS_URS_2025_02/162751119"/>
    <hyperlink ref="F153" r:id="rId6" display="https://podminky.urs.cz/item/CS_URS_2025_02/167111101"/>
    <hyperlink ref="F161" r:id="rId7" display="https://podminky.urs.cz/item/CS_URS_2025_02/171201221"/>
    <hyperlink ref="F169" r:id="rId8" display="https://podminky.urs.cz/item/CS_URS_2025_02/171251201"/>
    <hyperlink ref="F177" r:id="rId9" display="https://podminky.urs.cz/item/CS_URS_2025_02/174111101"/>
    <hyperlink ref="F187" r:id="rId10" display="https://podminky.urs.cz/item/CS_URS_2025_02/275313611"/>
    <hyperlink ref="F195" r:id="rId11" display="https://podminky.urs.cz/item/CS_URS_2025_02/275351121"/>
    <hyperlink ref="F203" r:id="rId12" display="https://podminky.urs.cz/item/CS_URS_2025_02/275351122"/>
    <hyperlink ref="F212" r:id="rId13" display="https://podminky.urs.cz/item/CS_URS_2025_02/596212210"/>
    <hyperlink ref="F231" r:id="rId14" display="https://podminky.urs.cz/item/CS_URS_2025_02/961044111"/>
    <hyperlink ref="F239" r:id="rId15" display="https://podminky.urs.cz/item/CS_URS_2025_02/965082922"/>
    <hyperlink ref="F247" r:id="rId16" display="https://podminky.urs.cz/item/CS_URS_2025_02/979054451"/>
    <hyperlink ref="F256" r:id="rId17" display="https://podminky.urs.cz/item/CS_URS_2025_02/997013211"/>
    <hyperlink ref="F258" r:id="rId18" display="https://podminky.urs.cz/item/CS_URS_2025_02/997013501"/>
    <hyperlink ref="F260" r:id="rId19" display="https://podminky.urs.cz/item/CS_URS_2025_02/997013509"/>
    <hyperlink ref="F263" r:id="rId20" display="https://podminky.urs.cz/item/CS_URS_2025_02/997013601"/>
    <hyperlink ref="F267" r:id="rId21" display="https://podminky.urs.cz/item/CS_URS_2025_02/997013655"/>
    <hyperlink ref="F271" r:id="rId22" display="https://podminky.urs.cz/item/CS_URS_2025_02/997013811"/>
    <hyperlink ref="F276" r:id="rId23" display="https://podminky.urs.cz/item/CS_URS_2025_02/998018001"/>
    <hyperlink ref="F280" r:id="rId24" display="https://podminky.urs.cz/item/CS_URS_2025_02/762342813"/>
    <hyperlink ref="F288" r:id="rId25" display="https://podminky.urs.cz/item/CS_URS_2025_02/762751810"/>
    <hyperlink ref="F312" r:id="rId26" display="https://podminky.urs.cz/item/CS_URS_2025_02/767391112"/>
    <hyperlink ref="F329" r:id="rId27" display="https://podminky.urs.cz/item/CS_URS_2025_02/767995113"/>
    <hyperlink ref="F347" r:id="rId28" display="https://podminky.urs.cz/item/CS_URS_2025_02/767995114"/>
    <hyperlink ref="F365" r:id="rId29" display="https://podminky.urs.cz/item/CS_URS_2025_02/767995116"/>
    <hyperlink ref="F382" r:id="rId30" display="https://podminky.urs.cz/item/CS_URS_2025_02/767995117"/>
    <hyperlink ref="F399" r:id="rId31" display="https://podminky.urs.cz/item/CS_URS_2025_02/998767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2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2" customFormat="1" ht="12" customHeight="1">
      <c r="A8" s="41"/>
      <c r="B8" s="47"/>
      <c r="C8" s="41"/>
      <c r="D8" s="145" t="s">
        <v>157</v>
      </c>
      <c r="E8" s="41"/>
      <c r="F8" s="41"/>
      <c r="G8" s="41"/>
      <c r="H8" s="41"/>
      <c r="I8" s="41"/>
      <c r="J8" s="41"/>
      <c r="K8" s="41"/>
      <c r="L8" s="147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8" t="s">
        <v>1892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5" t="s">
        <v>18</v>
      </c>
      <c r="E11" s="41"/>
      <c r="F11" s="136" t="s">
        <v>19</v>
      </c>
      <c r="G11" s="41"/>
      <c r="H11" s="41"/>
      <c r="I11" s="145" t="s">
        <v>20</v>
      </c>
      <c r="J11" s="136" t="s">
        <v>19</v>
      </c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5" t="s">
        <v>21</v>
      </c>
      <c r="E12" s="41"/>
      <c r="F12" s="136" t="s">
        <v>161</v>
      </c>
      <c r="G12" s="41"/>
      <c r="H12" s="41"/>
      <c r="I12" s="145" t="s">
        <v>23</v>
      </c>
      <c r="J12" s="149" t="str">
        <f>'Rekapitulace stavby'!AN8</f>
        <v>28. 11. 2025</v>
      </c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25</v>
      </c>
      <c r="E14" s="41"/>
      <c r="F14" s="41"/>
      <c r="G14" s="41"/>
      <c r="H14" s="41"/>
      <c r="I14" s="145" t="s">
        <v>26</v>
      </c>
      <c r="J14" s="136" t="s">
        <v>19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5" t="s">
        <v>28</v>
      </c>
      <c r="J15" s="136" t="s">
        <v>19</v>
      </c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5" t="s">
        <v>29</v>
      </c>
      <c r="E17" s="41"/>
      <c r="F17" s="41"/>
      <c r="G17" s="41"/>
      <c r="H17" s="41"/>
      <c r="I17" s="145" t="s">
        <v>26</v>
      </c>
      <c r="J17" s="36" t="str">
        <f>'Rekapitulace stavby'!AN13</f>
        <v>Vyplň údaj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5" t="s">
        <v>28</v>
      </c>
      <c r="J18" s="36" t="str">
        <f>'Rekapitulace stavby'!AN14</f>
        <v>Vyplň údaj</v>
      </c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5" t="s">
        <v>31</v>
      </c>
      <c r="E20" s="41"/>
      <c r="F20" s="41"/>
      <c r="G20" s="41"/>
      <c r="H20" s="41"/>
      <c r="I20" s="145" t="s">
        <v>26</v>
      </c>
      <c r="J20" s="136" t="s">
        <v>19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5" t="s">
        <v>28</v>
      </c>
      <c r="J21" s="136" t="s">
        <v>19</v>
      </c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5" t="s">
        <v>34</v>
      </c>
      <c r="E23" s="41"/>
      <c r="F23" s="41"/>
      <c r="G23" s="41"/>
      <c r="H23" s="41"/>
      <c r="I23" s="145" t="s">
        <v>26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35</v>
      </c>
      <c r="F24" s="41"/>
      <c r="G24" s="41"/>
      <c r="H24" s="41"/>
      <c r="I24" s="145" t="s">
        <v>28</v>
      </c>
      <c r="J24" s="136" t="s">
        <v>19</v>
      </c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5" t="s">
        <v>36</v>
      </c>
      <c r="E26" s="41"/>
      <c r="F26" s="41"/>
      <c r="G26" s="41"/>
      <c r="H26" s="41"/>
      <c r="I26" s="41"/>
      <c r="J26" s="41"/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0"/>
      <c r="B27" s="151"/>
      <c r="C27" s="150"/>
      <c r="D27" s="150"/>
      <c r="E27" s="152" t="s">
        <v>162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4"/>
      <c r="E29" s="154"/>
      <c r="F29" s="154"/>
      <c r="G29" s="154"/>
      <c r="H29" s="154"/>
      <c r="I29" s="154"/>
      <c r="J29" s="154"/>
      <c r="K29" s="154"/>
      <c r="L29" s="147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5" t="s">
        <v>38</v>
      </c>
      <c r="E30" s="41"/>
      <c r="F30" s="41"/>
      <c r="G30" s="41"/>
      <c r="H30" s="41"/>
      <c r="I30" s="41"/>
      <c r="J30" s="156">
        <f>ROUND(J84, 2)</f>
        <v>0</v>
      </c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7" t="s">
        <v>40</v>
      </c>
      <c r="G32" s="41"/>
      <c r="H32" s="41"/>
      <c r="I32" s="157" t="s">
        <v>39</v>
      </c>
      <c r="J32" s="157" t="s">
        <v>41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8" t="s">
        <v>42</v>
      </c>
      <c r="E33" s="145" t="s">
        <v>43</v>
      </c>
      <c r="F33" s="159">
        <f>ROUND((SUM(BE84:BE181)),  2)</f>
        <v>0</v>
      </c>
      <c r="G33" s="41"/>
      <c r="H33" s="41"/>
      <c r="I33" s="160">
        <v>0.20999999999999999</v>
      </c>
      <c r="J33" s="159">
        <f>ROUND(((SUM(BE84:BE181))*I33),  2)</f>
        <v>0</v>
      </c>
      <c r="K33" s="41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5" t="s">
        <v>44</v>
      </c>
      <c r="F34" s="159">
        <f>ROUND((SUM(BF84:BF181)),  2)</f>
        <v>0</v>
      </c>
      <c r="G34" s="41"/>
      <c r="H34" s="41"/>
      <c r="I34" s="160">
        <v>0.12</v>
      </c>
      <c r="J34" s="159">
        <f>ROUND(((SUM(BF84:BF181))*I34),  2)</f>
        <v>0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5" t="s">
        <v>45</v>
      </c>
      <c r="F35" s="159">
        <f>ROUND((SUM(BG84:BG181)),  2)</f>
        <v>0</v>
      </c>
      <c r="G35" s="41"/>
      <c r="H35" s="41"/>
      <c r="I35" s="160">
        <v>0.20999999999999999</v>
      </c>
      <c r="J35" s="159">
        <f>0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5" t="s">
        <v>46</v>
      </c>
      <c r="F36" s="159">
        <f>ROUND((SUM(BH84:BH181)),  2)</f>
        <v>0</v>
      </c>
      <c r="G36" s="41"/>
      <c r="H36" s="41"/>
      <c r="I36" s="160">
        <v>0.12</v>
      </c>
      <c r="J36" s="159">
        <f>0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47</v>
      </c>
      <c r="F37" s="159">
        <f>ROUND((SUM(BI84:BI181)),  2)</f>
        <v>0</v>
      </c>
      <c r="G37" s="41"/>
      <c r="H37" s="41"/>
      <c r="I37" s="160">
        <v>0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163</v>
      </c>
      <c r="D45" s="43"/>
      <c r="E45" s="43"/>
      <c r="F45" s="43"/>
      <c r="G45" s="43"/>
      <c r="H45" s="43"/>
      <c r="I45" s="43"/>
      <c r="J45" s="43"/>
      <c r="K45" s="43"/>
      <c r="L45" s="147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2" t="str">
        <f>E7</f>
        <v>Stavební úpravy únikových cest</v>
      </c>
      <c r="F48" s="35"/>
      <c r="G48" s="35"/>
      <c r="H48" s="35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157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2025-068-04 - Elektro</v>
      </c>
      <c r="F50" s="43"/>
      <c r="G50" s="43"/>
      <c r="H50" s="43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7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Dům dlouhá 1, Aš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40.05" customHeight="1">
      <c r="A54" s="41"/>
      <c r="B54" s="42"/>
      <c r="C54" s="35" t="s">
        <v>25</v>
      </c>
      <c r="D54" s="43"/>
      <c r="E54" s="43"/>
      <c r="F54" s="30" t="str">
        <f>E15</f>
        <v>Město Aš,Kamenná 52, 352 01 Aš</v>
      </c>
      <c r="G54" s="43"/>
      <c r="H54" s="43"/>
      <c r="I54" s="35" t="s">
        <v>31</v>
      </c>
      <c r="J54" s="39" t="str">
        <f>E21</f>
        <v>ČOS exim s.r.o. Alešova 26, České Budějovice</v>
      </c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34</v>
      </c>
      <c r="J55" s="39" t="str">
        <f>E24</f>
        <v>Ing. Dana Mlejnková</v>
      </c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3" t="s">
        <v>164</v>
      </c>
      <c r="D57" s="174"/>
      <c r="E57" s="174"/>
      <c r="F57" s="174"/>
      <c r="G57" s="174"/>
      <c r="H57" s="174"/>
      <c r="I57" s="174"/>
      <c r="J57" s="175" t="s">
        <v>165</v>
      </c>
      <c r="K57" s="174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6" t="s">
        <v>70</v>
      </c>
      <c r="D59" s="43"/>
      <c r="E59" s="43"/>
      <c r="F59" s="43"/>
      <c r="G59" s="43"/>
      <c r="H59" s="43"/>
      <c r="I59" s="43"/>
      <c r="J59" s="105">
        <f>J84</f>
        <v>0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166</v>
      </c>
    </row>
    <row r="60" s="9" customFormat="1" ht="24.96" customHeight="1">
      <c r="A60" s="9"/>
      <c r="B60" s="177"/>
      <c r="C60" s="178"/>
      <c r="D60" s="179" t="s">
        <v>167</v>
      </c>
      <c r="E60" s="180"/>
      <c r="F60" s="180"/>
      <c r="G60" s="180"/>
      <c r="H60" s="180"/>
      <c r="I60" s="180"/>
      <c r="J60" s="181">
        <f>J85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8"/>
      <c r="D61" s="184" t="s">
        <v>1605</v>
      </c>
      <c r="E61" s="185"/>
      <c r="F61" s="185"/>
      <c r="G61" s="185"/>
      <c r="H61" s="185"/>
      <c r="I61" s="185"/>
      <c r="J61" s="186">
        <f>J86</f>
        <v>0</v>
      </c>
      <c r="K61" s="128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3"/>
      <c r="C62" s="128"/>
      <c r="D62" s="184" t="s">
        <v>1893</v>
      </c>
      <c r="E62" s="185"/>
      <c r="F62" s="185"/>
      <c r="G62" s="185"/>
      <c r="H62" s="185"/>
      <c r="I62" s="185"/>
      <c r="J62" s="186">
        <f>J91</f>
        <v>0</v>
      </c>
      <c r="K62" s="128"/>
      <c r="L62" s="18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9" customFormat="1" ht="24.96" customHeight="1">
      <c r="A63" s="9"/>
      <c r="B63" s="177"/>
      <c r="C63" s="178"/>
      <c r="D63" s="179" t="s">
        <v>170</v>
      </c>
      <c r="E63" s="180"/>
      <c r="F63" s="180"/>
      <c r="G63" s="180"/>
      <c r="H63" s="180"/>
      <c r="I63" s="180"/>
      <c r="J63" s="181">
        <f>J93</f>
        <v>0</v>
      </c>
      <c r="K63" s="178"/>
      <c r="L63" s="18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10" customFormat="1" ht="19.92" customHeight="1">
      <c r="A64" s="10"/>
      <c r="B64" s="183"/>
      <c r="C64" s="128"/>
      <c r="D64" s="184" t="s">
        <v>1894</v>
      </c>
      <c r="E64" s="185"/>
      <c r="F64" s="185"/>
      <c r="G64" s="185"/>
      <c r="H64" s="185"/>
      <c r="I64" s="185"/>
      <c r="J64" s="186">
        <f>J94</f>
        <v>0</v>
      </c>
      <c r="K64" s="128"/>
      <c r="L64" s="187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7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7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172</v>
      </c>
      <c r="D71" s="43"/>
      <c r="E71" s="43"/>
      <c r="F71" s="43"/>
      <c r="G71" s="43"/>
      <c r="H71" s="43"/>
      <c r="I71" s="43"/>
      <c r="J71" s="43"/>
      <c r="K71" s="43"/>
      <c r="L71" s="147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2" t="str">
        <f>E7</f>
        <v>Stavební úpravy únikových cest</v>
      </c>
      <c r="F74" s="35"/>
      <c r="G74" s="35"/>
      <c r="H74" s="35"/>
      <c r="I74" s="43"/>
      <c r="J74" s="43"/>
      <c r="K74" s="43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157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72" t="str">
        <f>E9</f>
        <v>2025-068-04 - Elektro</v>
      </c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21</v>
      </c>
      <c r="D78" s="43"/>
      <c r="E78" s="43"/>
      <c r="F78" s="30" t="str">
        <f>F12</f>
        <v>Dům dlouhá 1, Aš</v>
      </c>
      <c r="G78" s="43"/>
      <c r="H78" s="43"/>
      <c r="I78" s="35" t="s">
        <v>23</v>
      </c>
      <c r="J78" s="75" t="str">
        <f>IF(J12="","",J12)</f>
        <v>28. 11. 2025</v>
      </c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40.05" customHeight="1">
      <c r="A80" s="41"/>
      <c r="B80" s="42"/>
      <c r="C80" s="35" t="s">
        <v>25</v>
      </c>
      <c r="D80" s="43"/>
      <c r="E80" s="43"/>
      <c r="F80" s="30" t="str">
        <f>E15</f>
        <v>Město Aš,Kamenná 52, 352 01 Aš</v>
      </c>
      <c r="G80" s="43"/>
      <c r="H80" s="43"/>
      <c r="I80" s="35" t="s">
        <v>31</v>
      </c>
      <c r="J80" s="39" t="str">
        <f>E21</f>
        <v>ČOS exim s.r.o. Alešova 26, České Budějovice</v>
      </c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29</v>
      </c>
      <c r="D81" s="43"/>
      <c r="E81" s="43"/>
      <c r="F81" s="30" t="str">
        <f>IF(E18="","",E18)</f>
        <v>Vyplň údaj</v>
      </c>
      <c r="G81" s="43"/>
      <c r="H81" s="43"/>
      <c r="I81" s="35" t="s">
        <v>34</v>
      </c>
      <c r="J81" s="39" t="str">
        <f>E24</f>
        <v>Ing. Dana Mlejnková</v>
      </c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0.32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1" customFormat="1" ht="29.28" customHeight="1">
      <c r="A83" s="188"/>
      <c r="B83" s="189"/>
      <c r="C83" s="190" t="s">
        <v>173</v>
      </c>
      <c r="D83" s="191" t="s">
        <v>57</v>
      </c>
      <c r="E83" s="191" t="s">
        <v>53</v>
      </c>
      <c r="F83" s="191" t="s">
        <v>54</v>
      </c>
      <c r="G83" s="191" t="s">
        <v>174</v>
      </c>
      <c r="H83" s="191" t="s">
        <v>175</v>
      </c>
      <c r="I83" s="191" t="s">
        <v>176</v>
      </c>
      <c r="J83" s="191" t="s">
        <v>165</v>
      </c>
      <c r="K83" s="192" t="s">
        <v>177</v>
      </c>
      <c r="L83" s="193"/>
      <c r="M83" s="95" t="s">
        <v>19</v>
      </c>
      <c r="N83" s="96" t="s">
        <v>42</v>
      </c>
      <c r="O83" s="96" t="s">
        <v>178</v>
      </c>
      <c r="P83" s="96" t="s">
        <v>179</v>
      </c>
      <c r="Q83" s="96" t="s">
        <v>180</v>
      </c>
      <c r="R83" s="96" t="s">
        <v>181</v>
      </c>
      <c r="S83" s="96" t="s">
        <v>182</v>
      </c>
      <c r="T83" s="97" t="s">
        <v>183</v>
      </c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</row>
    <row r="84" s="2" customFormat="1" ht="22.8" customHeight="1">
      <c r="A84" s="41"/>
      <c r="B84" s="42"/>
      <c r="C84" s="102" t="s">
        <v>184</v>
      </c>
      <c r="D84" s="43"/>
      <c r="E84" s="43"/>
      <c r="F84" s="43"/>
      <c r="G84" s="43"/>
      <c r="H84" s="43"/>
      <c r="I84" s="43"/>
      <c r="J84" s="194">
        <f>BK84</f>
        <v>0</v>
      </c>
      <c r="K84" s="43"/>
      <c r="L84" s="47"/>
      <c r="M84" s="98"/>
      <c r="N84" s="195"/>
      <c r="O84" s="99"/>
      <c r="P84" s="196">
        <f>P85+P93</f>
        <v>0</v>
      </c>
      <c r="Q84" s="99"/>
      <c r="R84" s="196">
        <f>R85+R93</f>
        <v>0</v>
      </c>
      <c r="S84" s="99"/>
      <c r="T84" s="197">
        <f>T85+T93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T84" s="20" t="s">
        <v>71</v>
      </c>
      <c r="AU84" s="20" t="s">
        <v>166</v>
      </c>
      <c r="BK84" s="198">
        <f>BK85+BK93</f>
        <v>0</v>
      </c>
    </row>
    <row r="85" s="12" customFormat="1" ht="25.92" customHeight="1">
      <c r="A85" s="12"/>
      <c r="B85" s="199"/>
      <c r="C85" s="200"/>
      <c r="D85" s="201" t="s">
        <v>71</v>
      </c>
      <c r="E85" s="202" t="s">
        <v>185</v>
      </c>
      <c r="F85" s="202" t="s">
        <v>186</v>
      </c>
      <c r="G85" s="200"/>
      <c r="H85" s="200"/>
      <c r="I85" s="203"/>
      <c r="J85" s="204">
        <f>BK85</f>
        <v>0</v>
      </c>
      <c r="K85" s="200"/>
      <c r="L85" s="205"/>
      <c r="M85" s="206"/>
      <c r="N85" s="207"/>
      <c r="O85" s="207"/>
      <c r="P85" s="208">
        <f>P86+P91</f>
        <v>0</v>
      </c>
      <c r="Q85" s="207"/>
      <c r="R85" s="208">
        <f>R86+R91</f>
        <v>0</v>
      </c>
      <c r="S85" s="207"/>
      <c r="T85" s="209">
        <f>T86+T91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10" t="s">
        <v>79</v>
      </c>
      <c r="AT85" s="211" t="s">
        <v>71</v>
      </c>
      <c r="AU85" s="211" t="s">
        <v>72</v>
      </c>
      <c r="AY85" s="210" t="s">
        <v>187</v>
      </c>
      <c r="BK85" s="212">
        <f>BK86+BK91</f>
        <v>0</v>
      </c>
    </row>
    <row r="86" s="12" customFormat="1" ht="22.8" customHeight="1">
      <c r="A86" s="12"/>
      <c r="B86" s="199"/>
      <c r="C86" s="200"/>
      <c r="D86" s="201" t="s">
        <v>71</v>
      </c>
      <c r="E86" s="213" t="s">
        <v>79</v>
      </c>
      <c r="F86" s="213" t="s">
        <v>1607</v>
      </c>
      <c r="G86" s="200"/>
      <c r="H86" s="200"/>
      <c r="I86" s="203"/>
      <c r="J86" s="214">
        <f>BK86</f>
        <v>0</v>
      </c>
      <c r="K86" s="200"/>
      <c r="L86" s="205"/>
      <c r="M86" s="206"/>
      <c r="N86" s="207"/>
      <c r="O86" s="207"/>
      <c r="P86" s="208">
        <f>SUM(P87:P90)</f>
        <v>0</v>
      </c>
      <c r="Q86" s="207"/>
      <c r="R86" s="208">
        <f>SUM(R87:R90)</f>
        <v>0</v>
      </c>
      <c r="S86" s="207"/>
      <c r="T86" s="209">
        <f>SUM(T87:T90)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10" t="s">
        <v>79</v>
      </c>
      <c r="AT86" s="211" t="s">
        <v>71</v>
      </c>
      <c r="AU86" s="211" t="s">
        <v>79</v>
      </c>
      <c r="AY86" s="210" t="s">
        <v>187</v>
      </c>
      <c r="BK86" s="212">
        <f>SUM(BK87:BK90)</f>
        <v>0</v>
      </c>
    </row>
    <row r="87" s="2" customFormat="1" ht="16.5" customHeight="1">
      <c r="A87" s="41"/>
      <c r="B87" s="42"/>
      <c r="C87" s="215" t="s">
        <v>79</v>
      </c>
      <c r="D87" s="215" t="s">
        <v>190</v>
      </c>
      <c r="E87" s="216" t="s">
        <v>1895</v>
      </c>
      <c r="F87" s="217" t="s">
        <v>1896</v>
      </c>
      <c r="G87" s="218" t="s">
        <v>303</v>
      </c>
      <c r="H87" s="219">
        <v>10</v>
      </c>
      <c r="I87" s="220"/>
      <c r="J87" s="221">
        <f>ROUND(I87*H87,2)</f>
        <v>0</v>
      </c>
      <c r="K87" s="217" t="s">
        <v>19</v>
      </c>
      <c r="L87" s="47"/>
      <c r="M87" s="222" t="s">
        <v>19</v>
      </c>
      <c r="N87" s="223" t="s">
        <v>43</v>
      </c>
      <c r="O87" s="87"/>
      <c r="P87" s="224">
        <f>O87*H87</f>
        <v>0</v>
      </c>
      <c r="Q87" s="224">
        <v>0</v>
      </c>
      <c r="R87" s="224">
        <f>Q87*H87</f>
        <v>0</v>
      </c>
      <c r="S87" s="224">
        <v>0</v>
      </c>
      <c r="T87" s="225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226" t="s">
        <v>195</v>
      </c>
      <c r="AT87" s="226" t="s">
        <v>190</v>
      </c>
      <c r="AU87" s="226" t="s">
        <v>81</v>
      </c>
      <c r="AY87" s="20" t="s">
        <v>187</v>
      </c>
      <c r="BE87" s="227">
        <f>IF(N87="základní",J87,0)</f>
        <v>0</v>
      </c>
      <c r="BF87" s="227">
        <f>IF(N87="snížená",J87,0)</f>
        <v>0</v>
      </c>
      <c r="BG87" s="227">
        <f>IF(N87="zákl. přenesená",J87,0)</f>
        <v>0</v>
      </c>
      <c r="BH87" s="227">
        <f>IF(N87="sníž. přenesená",J87,0)</f>
        <v>0</v>
      </c>
      <c r="BI87" s="227">
        <f>IF(N87="nulová",J87,0)</f>
        <v>0</v>
      </c>
      <c r="BJ87" s="20" t="s">
        <v>79</v>
      </c>
      <c r="BK87" s="227">
        <f>ROUND(I87*H87,2)</f>
        <v>0</v>
      </c>
      <c r="BL87" s="20" t="s">
        <v>195</v>
      </c>
      <c r="BM87" s="226" t="s">
        <v>1897</v>
      </c>
    </row>
    <row r="88" s="13" customFormat="1">
      <c r="A88" s="13"/>
      <c r="B88" s="233"/>
      <c r="C88" s="234"/>
      <c r="D88" s="235" t="s">
        <v>199</v>
      </c>
      <c r="E88" s="236" t="s">
        <v>19</v>
      </c>
      <c r="F88" s="237" t="s">
        <v>1896</v>
      </c>
      <c r="G88" s="234"/>
      <c r="H88" s="236" t="s">
        <v>19</v>
      </c>
      <c r="I88" s="238"/>
      <c r="J88" s="234"/>
      <c r="K88" s="234"/>
      <c r="L88" s="239"/>
      <c r="M88" s="240"/>
      <c r="N88" s="241"/>
      <c r="O88" s="241"/>
      <c r="P88" s="241"/>
      <c r="Q88" s="241"/>
      <c r="R88" s="241"/>
      <c r="S88" s="241"/>
      <c r="T88" s="242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T88" s="243" t="s">
        <v>199</v>
      </c>
      <c r="AU88" s="243" t="s">
        <v>81</v>
      </c>
      <c r="AV88" s="13" t="s">
        <v>79</v>
      </c>
      <c r="AW88" s="13" t="s">
        <v>33</v>
      </c>
      <c r="AX88" s="13" t="s">
        <v>72</v>
      </c>
      <c r="AY88" s="243" t="s">
        <v>187</v>
      </c>
    </row>
    <row r="89" s="14" customFormat="1">
      <c r="A89" s="14"/>
      <c r="B89" s="244"/>
      <c r="C89" s="245"/>
      <c r="D89" s="235" t="s">
        <v>199</v>
      </c>
      <c r="E89" s="246" t="s">
        <v>19</v>
      </c>
      <c r="F89" s="247" t="s">
        <v>1898</v>
      </c>
      <c r="G89" s="245"/>
      <c r="H89" s="248">
        <v>10</v>
      </c>
      <c r="I89" s="249"/>
      <c r="J89" s="245"/>
      <c r="K89" s="245"/>
      <c r="L89" s="250"/>
      <c r="M89" s="251"/>
      <c r="N89" s="252"/>
      <c r="O89" s="252"/>
      <c r="P89" s="252"/>
      <c r="Q89" s="252"/>
      <c r="R89" s="252"/>
      <c r="S89" s="252"/>
      <c r="T89" s="253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T89" s="254" t="s">
        <v>199</v>
      </c>
      <c r="AU89" s="254" t="s">
        <v>81</v>
      </c>
      <c r="AV89" s="14" t="s">
        <v>81</v>
      </c>
      <c r="AW89" s="14" t="s">
        <v>33</v>
      </c>
      <c r="AX89" s="14" t="s">
        <v>72</v>
      </c>
      <c r="AY89" s="254" t="s">
        <v>187</v>
      </c>
    </row>
    <row r="90" s="15" customFormat="1">
      <c r="A90" s="15"/>
      <c r="B90" s="255"/>
      <c r="C90" s="256"/>
      <c r="D90" s="235" t="s">
        <v>199</v>
      </c>
      <c r="E90" s="257" t="s">
        <v>19</v>
      </c>
      <c r="F90" s="258" t="s">
        <v>210</v>
      </c>
      <c r="G90" s="256"/>
      <c r="H90" s="259">
        <v>10</v>
      </c>
      <c r="I90" s="260"/>
      <c r="J90" s="256"/>
      <c r="K90" s="256"/>
      <c r="L90" s="261"/>
      <c r="M90" s="262"/>
      <c r="N90" s="263"/>
      <c r="O90" s="263"/>
      <c r="P90" s="263"/>
      <c r="Q90" s="263"/>
      <c r="R90" s="263"/>
      <c r="S90" s="263"/>
      <c r="T90" s="26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T90" s="265" t="s">
        <v>199</v>
      </c>
      <c r="AU90" s="265" t="s">
        <v>81</v>
      </c>
      <c r="AV90" s="15" t="s">
        <v>195</v>
      </c>
      <c r="AW90" s="15" t="s">
        <v>33</v>
      </c>
      <c r="AX90" s="15" t="s">
        <v>79</v>
      </c>
      <c r="AY90" s="265" t="s">
        <v>187</v>
      </c>
    </row>
    <row r="91" s="12" customFormat="1" ht="22.8" customHeight="1">
      <c r="A91" s="12"/>
      <c r="B91" s="199"/>
      <c r="C91" s="200"/>
      <c r="D91" s="201" t="s">
        <v>71</v>
      </c>
      <c r="E91" s="213" t="s">
        <v>1899</v>
      </c>
      <c r="F91" s="213" t="s">
        <v>1900</v>
      </c>
      <c r="G91" s="200"/>
      <c r="H91" s="200"/>
      <c r="I91" s="203"/>
      <c r="J91" s="214">
        <f>BK91</f>
        <v>0</v>
      </c>
      <c r="K91" s="200"/>
      <c r="L91" s="205"/>
      <c r="M91" s="206"/>
      <c r="N91" s="207"/>
      <c r="O91" s="207"/>
      <c r="P91" s="208">
        <f>P92</f>
        <v>0</v>
      </c>
      <c r="Q91" s="207"/>
      <c r="R91" s="208">
        <f>R92</f>
        <v>0</v>
      </c>
      <c r="S91" s="207"/>
      <c r="T91" s="209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79</v>
      </c>
      <c r="AY91" s="210" t="s">
        <v>187</v>
      </c>
      <c r="BK91" s="212">
        <f>BK92</f>
        <v>0</v>
      </c>
    </row>
    <row r="92" s="2" customFormat="1" ht="16.5" customHeight="1">
      <c r="A92" s="41"/>
      <c r="B92" s="42"/>
      <c r="C92" s="269" t="s">
        <v>81</v>
      </c>
      <c r="D92" s="269" t="s">
        <v>648</v>
      </c>
      <c r="E92" s="270" t="s">
        <v>1901</v>
      </c>
      <c r="F92" s="271" t="s">
        <v>1902</v>
      </c>
      <c r="G92" s="272" t="s">
        <v>1672</v>
      </c>
      <c r="H92" s="273">
        <v>35</v>
      </c>
      <c r="I92" s="274"/>
      <c r="J92" s="275">
        <f>ROUND(I92*H92,2)</f>
        <v>0</v>
      </c>
      <c r="K92" s="271" t="s">
        <v>19</v>
      </c>
      <c r="L92" s="276"/>
      <c r="M92" s="277" t="s">
        <v>19</v>
      </c>
      <c r="N92" s="278" t="s">
        <v>43</v>
      </c>
      <c r="O92" s="87"/>
      <c r="P92" s="224">
        <f>O92*H92</f>
        <v>0</v>
      </c>
      <c r="Q92" s="224">
        <v>0</v>
      </c>
      <c r="R92" s="224">
        <f>Q92*H92</f>
        <v>0</v>
      </c>
      <c r="S92" s="224">
        <v>0</v>
      </c>
      <c r="T92" s="225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6" t="s">
        <v>262</v>
      </c>
      <c r="AT92" s="226" t="s">
        <v>648</v>
      </c>
      <c r="AU92" s="226" t="s">
        <v>81</v>
      </c>
      <c r="AY92" s="20" t="s">
        <v>187</v>
      </c>
      <c r="BE92" s="227">
        <f>IF(N92="základní",J92,0)</f>
        <v>0</v>
      </c>
      <c r="BF92" s="227">
        <f>IF(N92="snížená",J92,0)</f>
        <v>0</v>
      </c>
      <c r="BG92" s="227">
        <f>IF(N92="zákl. přenesená",J92,0)</f>
        <v>0</v>
      </c>
      <c r="BH92" s="227">
        <f>IF(N92="sníž. přenesená",J92,0)</f>
        <v>0</v>
      </c>
      <c r="BI92" s="227">
        <f>IF(N92="nulová",J92,0)</f>
        <v>0</v>
      </c>
      <c r="BJ92" s="20" t="s">
        <v>79</v>
      </c>
      <c r="BK92" s="227">
        <f>ROUND(I92*H92,2)</f>
        <v>0</v>
      </c>
      <c r="BL92" s="20" t="s">
        <v>195</v>
      </c>
      <c r="BM92" s="226" t="s">
        <v>1903</v>
      </c>
    </row>
    <row r="93" s="12" customFormat="1" ht="25.92" customHeight="1">
      <c r="A93" s="12"/>
      <c r="B93" s="199"/>
      <c r="C93" s="200"/>
      <c r="D93" s="201" t="s">
        <v>71</v>
      </c>
      <c r="E93" s="202" t="s">
        <v>258</v>
      </c>
      <c r="F93" s="202" t="s">
        <v>259</v>
      </c>
      <c r="G93" s="200"/>
      <c r="H93" s="200"/>
      <c r="I93" s="203"/>
      <c r="J93" s="204">
        <f>BK93</f>
        <v>0</v>
      </c>
      <c r="K93" s="200"/>
      <c r="L93" s="205"/>
      <c r="M93" s="206"/>
      <c r="N93" s="207"/>
      <c r="O93" s="207"/>
      <c r="P93" s="208">
        <f>P94</f>
        <v>0</v>
      </c>
      <c r="Q93" s="207"/>
      <c r="R93" s="208">
        <f>R94</f>
        <v>0</v>
      </c>
      <c r="S93" s="207"/>
      <c r="T93" s="209">
        <f>T94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81</v>
      </c>
      <c r="AT93" s="211" t="s">
        <v>71</v>
      </c>
      <c r="AU93" s="211" t="s">
        <v>72</v>
      </c>
      <c r="AY93" s="210" t="s">
        <v>187</v>
      </c>
      <c r="BK93" s="212">
        <f>BK94</f>
        <v>0</v>
      </c>
    </row>
    <row r="94" s="12" customFormat="1" ht="22.8" customHeight="1">
      <c r="A94" s="12"/>
      <c r="B94" s="199"/>
      <c r="C94" s="200"/>
      <c r="D94" s="201" t="s">
        <v>71</v>
      </c>
      <c r="E94" s="213" t="s">
        <v>1904</v>
      </c>
      <c r="F94" s="213" t="s">
        <v>1905</v>
      </c>
      <c r="G94" s="200"/>
      <c r="H94" s="200"/>
      <c r="I94" s="203"/>
      <c r="J94" s="214">
        <f>BK94</f>
        <v>0</v>
      </c>
      <c r="K94" s="200"/>
      <c r="L94" s="205"/>
      <c r="M94" s="206"/>
      <c r="N94" s="207"/>
      <c r="O94" s="207"/>
      <c r="P94" s="208">
        <f>SUM(P95:P181)</f>
        <v>0</v>
      </c>
      <c r="Q94" s="207"/>
      <c r="R94" s="208">
        <f>SUM(R95:R181)</f>
        <v>0</v>
      </c>
      <c r="S94" s="207"/>
      <c r="T94" s="209">
        <f>SUM(T95:T181)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81</v>
      </c>
      <c r="AT94" s="211" t="s">
        <v>71</v>
      </c>
      <c r="AU94" s="211" t="s">
        <v>79</v>
      </c>
      <c r="AY94" s="210" t="s">
        <v>187</v>
      </c>
      <c r="BK94" s="212">
        <f>SUM(BK95:BK181)</f>
        <v>0</v>
      </c>
    </row>
    <row r="95" s="2" customFormat="1" ht="16.5" customHeight="1">
      <c r="A95" s="41"/>
      <c r="B95" s="42"/>
      <c r="C95" s="215" t="s">
        <v>230</v>
      </c>
      <c r="D95" s="215" t="s">
        <v>190</v>
      </c>
      <c r="E95" s="216" t="s">
        <v>1906</v>
      </c>
      <c r="F95" s="217" t="s">
        <v>1907</v>
      </c>
      <c r="G95" s="218" t="s">
        <v>1672</v>
      </c>
      <c r="H95" s="219">
        <v>1</v>
      </c>
      <c r="I95" s="220"/>
      <c r="J95" s="221">
        <f>ROUND(I95*H95,2)</f>
        <v>0</v>
      </c>
      <c r="K95" s="217" t="s">
        <v>19</v>
      </c>
      <c r="L95" s="47"/>
      <c r="M95" s="222" t="s">
        <v>19</v>
      </c>
      <c r="N95" s="223" t="s">
        <v>43</v>
      </c>
      <c r="O95" s="87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6" t="s">
        <v>265</v>
      </c>
      <c r="AT95" s="226" t="s">
        <v>190</v>
      </c>
      <c r="AU95" s="226" t="s">
        <v>81</v>
      </c>
      <c r="AY95" s="20" t="s">
        <v>187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20" t="s">
        <v>79</v>
      </c>
      <c r="BK95" s="227">
        <f>ROUND(I95*H95,2)</f>
        <v>0</v>
      </c>
      <c r="BL95" s="20" t="s">
        <v>265</v>
      </c>
      <c r="BM95" s="226" t="s">
        <v>1908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1907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1672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4" customFormat="1">
      <c r="A98" s="14"/>
      <c r="B98" s="244"/>
      <c r="C98" s="245"/>
      <c r="D98" s="235" t="s">
        <v>199</v>
      </c>
      <c r="E98" s="246" t="s">
        <v>19</v>
      </c>
      <c r="F98" s="247" t="s">
        <v>79</v>
      </c>
      <c r="G98" s="245"/>
      <c r="H98" s="248">
        <v>1</v>
      </c>
      <c r="I98" s="249"/>
      <c r="J98" s="245"/>
      <c r="K98" s="245"/>
      <c r="L98" s="250"/>
      <c r="M98" s="251"/>
      <c r="N98" s="252"/>
      <c r="O98" s="252"/>
      <c r="P98" s="252"/>
      <c r="Q98" s="252"/>
      <c r="R98" s="252"/>
      <c r="S98" s="252"/>
      <c r="T98" s="25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4" t="s">
        <v>199</v>
      </c>
      <c r="AU98" s="254" t="s">
        <v>81</v>
      </c>
      <c r="AV98" s="14" t="s">
        <v>81</v>
      </c>
      <c r="AW98" s="14" t="s">
        <v>33</v>
      </c>
      <c r="AX98" s="14" t="s">
        <v>79</v>
      </c>
      <c r="AY98" s="254" t="s">
        <v>187</v>
      </c>
    </row>
    <row r="99" s="15" customFormat="1">
      <c r="A99" s="15"/>
      <c r="B99" s="255"/>
      <c r="C99" s="256"/>
      <c r="D99" s="235" t="s">
        <v>199</v>
      </c>
      <c r="E99" s="257" t="s">
        <v>19</v>
      </c>
      <c r="F99" s="258" t="s">
        <v>210</v>
      </c>
      <c r="G99" s="256"/>
      <c r="H99" s="259">
        <v>1</v>
      </c>
      <c r="I99" s="260"/>
      <c r="J99" s="256"/>
      <c r="K99" s="256"/>
      <c r="L99" s="261"/>
      <c r="M99" s="262"/>
      <c r="N99" s="263"/>
      <c r="O99" s="263"/>
      <c r="P99" s="263"/>
      <c r="Q99" s="263"/>
      <c r="R99" s="263"/>
      <c r="S99" s="263"/>
      <c r="T99" s="26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5" t="s">
        <v>199</v>
      </c>
      <c r="AU99" s="265" t="s">
        <v>81</v>
      </c>
      <c r="AV99" s="15" t="s">
        <v>195</v>
      </c>
      <c r="AW99" s="15" t="s">
        <v>33</v>
      </c>
      <c r="AX99" s="15" t="s">
        <v>72</v>
      </c>
      <c r="AY99" s="265" t="s">
        <v>187</v>
      </c>
    </row>
    <row r="100" s="2" customFormat="1" ht="16.5" customHeight="1">
      <c r="A100" s="41"/>
      <c r="B100" s="42"/>
      <c r="C100" s="215" t="s">
        <v>195</v>
      </c>
      <c r="D100" s="215" t="s">
        <v>190</v>
      </c>
      <c r="E100" s="216" t="s">
        <v>1909</v>
      </c>
      <c r="F100" s="217" t="s">
        <v>1910</v>
      </c>
      <c r="G100" s="218" t="s">
        <v>1672</v>
      </c>
      <c r="H100" s="219">
        <v>232</v>
      </c>
      <c r="I100" s="220"/>
      <c r="J100" s="221">
        <f>ROUND(I100*H100,2)</f>
        <v>0</v>
      </c>
      <c r="K100" s="217" t="s">
        <v>19</v>
      </c>
      <c r="L100" s="47"/>
      <c r="M100" s="222" t="s">
        <v>19</v>
      </c>
      <c r="N100" s="223" t="s">
        <v>43</v>
      </c>
      <c r="O100" s="87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6" t="s">
        <v>265</v>
      </c>
      <c r="AT100" s="226" t="s">
        <v>190</v>
      </c>
      <c r="AU100" s="226" t="s">
        <v>81</v>
      </c>
      <c r="AY100" s="20" t="s">
        <v>187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20" t="s">
        <v>79</v>
      </c>
      <c r="BK100" s="227">
        <f>ROUND(I100*H100,2)</f>
        <v>0</v>
      </c>
      <c r="BL100" s="20" t="s">
        <v>265</v>
      </c>
      <c r="BM100" s="226" t="s">
        <v>1911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1910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1672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4" customFormat="1">
      <c r="A103" s="14"/>
      <c r="B103" s="244"/>
      <c r="C103" s="245"/>
      <c r="D103" s="235" t="s">
        <v>199</v>
      </c>
      <c r="E103" s="246" t="s">
        <v>19</v>
      </c>
      <c r="F103" s="247" t="s">
        <v>1912</v>
      </c>
      <c r="G103" s="245"/>
      <c r="H103" s="248">
        <v>232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199</v>
      </c>
      <c r="AU103" s="254" t="s">
        <v>81</v>
      </c>
      <c r="AV103" s="14" t="s">
        <v>81</v>
      </c>
      <c r="AW103" s="14" t="s">
        <v>33</v>
      </c>
      <c r="AX103" s="14" t="s">
        <v>72</v>
      </c>
      <c r="AY103" s="254" t="s">
        <v>187</v>
      </c>
    </row>
    <row r="104" s="15" customFormat="1">
      <c r="A104" s="15"/>
      <c r="B104" s="255"/>
      <c r="C104" s="256"/>
      <c r="D104" s="235" t="s">
        <v>199</v>
      </c>
      <c r="E104" s="257" t="s">
        <v>19</v>
      </c>
      <c r="F104" s="258" t="s">
        <v>210</v>
      </c>
      <c r="G104" s="256"/>
      <c r="H104" s="259">
        <v>232</v>
      </c>
      <c r="I104" s="260"/>
      <c r="J104" s="256"/>
      <c r="K104" s="256"/>
      <c r="L104" s="261"/>
      <c r="M104" s="262"/>
      <c r="N104" s="263"/>
      <c r="O104" s="263"/>
      <c r="P104" s="263"/>
      <c r="Q104" s="263"/>
      <c r="R104" s="263"/>
      <c r="S104" s="263"/>
      <c r="T104" s="264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5" t="s">
        <v>199</v>
      </c>
      <c r="AU104" s="265" t="s">
        <v>81</v>
      </c>
      <c r="AV104" s="15" t="s">
        <v>195</v>
      </c>
      <c r="AW104" s="15" t="s">
        <v>33</v>
      </c>
      <c r="AX104" s="15" t="s">
        <v>79</v>
      </c>
      <c r="AY104" s="265" t="s">
        <v>187</v>
      </c>
    </row>
    <row r="105" s="2" customFormat="1" ht="33" customHeight="1">
      <c r="A105" s="41"/>
      <c r="B105" s="42"/>
      <c r="C105" s="269" t="s">
        <v>240</v>
      </c>
      <c r="D105" s="269" t="s">
        <v>648</v>
      </c>
      <c r="E105" s="270" t="s">
        <v>1913</v>
      </c>
      <c r="F105" s="271" t="s">
        <v>1914</v>
      </c>
      <c r="G105" s="272" t="s">
        <v>1672</v>
      </c>
      <c r="H105" s="273">
        <v>110</v>
      </c>
      <c r="I105" s="274"/>
      <c r="J105" s="275">
        <f>ROUND(I105*H105,2)</f>
        <v>0</v>
      </c>
      <c r="K105" s="271" t="s">
        <v>19</v>
      </c>
      <c r="L105" s="276"/>
      <c r="M105" s="277" t="s">
        <v>19</v>
      </c>
      <c r="N105" s="278" t="s">
        <v>43</v>
      </c>
      <c r="O105" s="87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6" t="s">
        <v>745</v>
      </c>
      <c r="AT105" s="226" t="s">
        <v>648</v>
      </c>
      <c r="AU105" s="226" t="s">
        <v>81</v>
      </c>
      <c r="AY105" s="20" t="s">
        <v>187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20" t="s">
        <v>79</v>
      </c>
      <c r="BK105" s="227">
        <f>ROUND(I105*H105,2)</f>
        <v>0</v>
      </c>
      <c r="BL105" s="20" t="s">
        <v>265</v>
      </c>
      <c r="BM105" s="226" t="s">
        <v>1915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1916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1917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4" customFormat="1">
      <c r="A108" s="14"/>
      <c r="B108" s="244"/>
      <c r="C108" s="245"/>
      <c r="D108" s="235" t="s">
        <v>199</v>
      </c>
      <c r="E108" s="246" t="s">
        <v>19</v>
      </c>
      <c r="F108" s="247" t="s">
        <v>1918</v>
      </c>
      <c r="G108" s="245"/>
      <c r="H108" s="248">
        <v>110</v>
      </c>
      <c r="I108" s="249"/>
      <c r="J108" s="245"/>
      <c r="K108" s="245"/>
      <c r="L108" s="250"/>
      <c r="M108" s="251"/>
      <c r="N108" s="252"/>
      <c r="O108" s="252"/>
      <c r="P108" s="252"/>
      <c r="Q108" s="252"/>
      <c r="R108" s="252"/>
      <c r="S108" s="252"/>
      <c r="T108" s="25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4" t="s">
        <v>199</v>
      </c>
      <c r="AU108" s="254" t="s">
        <v>81</v>
      </c>
      <c r="AV108" s="14" t="s">
        <v>81</v>
      </c>
      <c r="AW108" s="14" t="s">
        <v>33</v>
      </c>
      <c r="AX108" s="14" t="s">
        <v>72</v>
      </c>
      <c r="AY108" s="254" t="s">
        <v>187</v>
      </c>
    </row>
    <row r="109" s="15" customFormat="1">
      <c r="A109" s="15"/>
      <c r="B109" s="255"/>
      <c r="C109" s="256"/>
      <c r="D109" s="235" t="s">
        <v>199</v>
      </c>
      <c r="E109" s="257" t="s">
        <v>19</v>
      </c>
      <c r="F109" s="258" t="s">
        <v>210</v>
      </c>
      <c r="G109" s="256"/>
      <c r="H109" s="259">
        <v>110</v>
      </c>
      <c r="I109" s="260"/>
      <c r="J109" s="256"/>
      <c r="K109" s="256"/>
      <c r="L109" s="261"/>
      <c r="M109" s="262"/>
      <c r="N109" s="263"/>
      <c r="O109" s="263"/>
      <c r="P109" s="263"/>
      <c r="Q109" s="263"/>
      <c r="R109" s="263"/>
      <c r="S109" s="263"/>
      <c r="T109" s="26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5" t="s">
        <v>199</v>
      </c>
      <c r="AU109" s="265" t="s">
        <v>81</v>
      </c>
      <c r="AV109" s="15" t="s">
        <v>195</v>
      </c>
      <c r="AW109" s="15" t="s">
        <v>33</v>
      </c>
      <c r="AX109" s="15" t="s">
        <v>79</v>
      </c>
      <c r="AY109" s="265" t="s">
        <v>187</v>
      </c>
    </row>
    <row r="110" s="2" customFormat="1" ht="24.15" customHeight="1">
      <c r="A110" s="41"/>
      <c r="B110" s="42"/>
      <c r="C110" s="269" t="s">
        <v>246</v>
      </c>
      <c r="D110" s="269" t="s">
        <v>648</v>
      </c>
      <c r="E110" s="270" t="s">
        <v>1919</v>
      </c>
      <c r="F110" s="271" t="s">
        <v>1920</v>
      </c>
      <c r="G110" s="272" t="s">
        <v>1672</v>
      </c>
      <c r="H110" s="273">
        <v>19</v>
      </c>
      <c r="I110" s="274"/>
      <c r="J110" s="275">
        <f>ROUND(I110*H110,2)</f>
        <v>0</v>
      </c>
      <c r="K110" s="271" t="s">
        <v>19</v>
      </c>
      <c r="L110" s="276"/>
      <c r="M110" s="277" t="s">
        <v>19</v>
      </c>
      <c r="N110" s="278" t="s">
        <v>43</v>
      </c>
      <c r="O110" s="87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6" t="s">
        <v>745</v>
      </c>
      <c r="AT110" s="226" t="s">
        <v>648</v>
      </c>
      <c r="AU110" s="226" t="s">
        <v>81</v>
      </c>
      <c r="AY110" s="20" t="s">
        <v>187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20" t="s">
        <v>79</v>
      </c>
      <c r="BK110" s="227">
        <f>ROUND(I110*H110,2)</f>
        <v>0</v>
      </c>
      <c r="BL110" s="20" t="s">
        <v>265</v>
      </c>
      <c r="BM110" s="226" t="s">
        <v>1921</v>
      </c>
    </row>
    <row r="111" s="13" customFormat="1">
      <c r="A111" s="13"/>
      <c r="B111" s="233"/>
      <c r="C111" s="234"/>
      <c r="D111" s="235" t="s">
        <v>199</v>
      </c>
      <c r="E111" s="236" t="s">
        <v>19</v>
      </c>
      <c r="F111" s="237" t="s">
        <v>1922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199</v>
      </c>
      <c r="AU111" s="243" t="s">
        <v>81</v>
      </c>
      <c r="AV111" s="13" t="s">
        <v>79</v>
      </c>
      <c r="AW111" s="13" t="s">
        <v>33</v>
      </c>
      <c r="AX111" s="13" t="s">
        <v>72</v>
      </c>
      <c r="AY111" s="243" t="s">
        <v>187</v>
      </c>
    </row>
    <row r="112" s="14" customFormat="1">
      <c r="A112" s="14"/>
      <c r="B112" s="244"/>
      <c r="C112" s="245"/>
      <c r="D112" s="235" t="s">
        <v>199</v>
      </c>
      <c r="E112" s="246" t="s">
        <v>19</v>
      </c>
      <c r="F112" s="247" t="s">
        <v>751</v>
      </c>
      <c r="G112" s="245"/>
      <c r="H112" s="248">
        <v>19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199</v>
      </c>
      <c r="AU112" s="254" t="s">
        <v>81</v>
      </c>
      <c r="AV112" s="14" t="s">
        <v>81</v>
      </c>
      <c r="AW112" s="14" t="s">
        <v>33</v>
      </c>
      <c r="AX112" s="14" t="s">
        <v>72</v>
      </c>
      <c r="AY112" s="254" t="s">
        <v>187</v>
      </c>
    </row>
    <row r="113" s="15" customFormat="1">
      <c r="A113" s="15"/>
      <c r="B113" s="255"/>
      <c r="C113" s="256"/>
      <c r="D113" s="235" t="s">
        <v>199</v>
      </c>
      <c r="E113" s="257" t="s">
        <v>19</v>
      </c>
      <c r="F113" s="258" t="s">
        <v>210</v>
      </c>
      <c r="G113" s="256"/>
      <c r="H113" s="259">
        <v>19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199</v>
      </c>
      <c r="AU113" s="265" t="s">
        <v>81</v>
      </c>
      <c r="AV113" s="15" t="s">
        <v>195</v>
      </c>
      <c r="AW113" s="15" t="s">
        <v>33</v>
      </c>
      <c r="AX113" s="15" t="s">
        <v>79</v>
      </c>
      <c r="AY113" s="265" t="s">
        <v>187</v>
      </c>
    </row>
    <row r="114" s="2" customFormat="1" ht="24.15" customHeight="1">
      <c r="A114" s="41"/>
      <c r="B114" s="42"/>
      <c r="C114" s="269" t="s">
        <v>252</v>
      </c>
      <c r="D114" s="269" t="s">
        <v>648</v>
      </c>
      <c r="E114" s="270" t="s">
        <v>1923</v>
      </c>
      <c r="F114" s="271" t="s">
        <v>1924</v>
      </c>
      <c r="G114" s="272" t="s">
        <v>1672</v>
      </c>
      <c r="H114" s="273">
        <v>2</v>
      </c>
      <c r="I114" s="274"/>
      <c r="J114" s="275">
        <f>ROUND(I114*H114,2)</f>
        <v>0</v>
      </c>
      <c r="K114" s="271" t="s">
        <v>19</v>
      </c>
      <c r="L114" s="276"/>
      <c r="M114" s="277" t="s">
        <v>19</v>
      </c>
      <c r="N114" s="278" t="s">
        <v>43</v>
      </c>
      <c r="O114" s="87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6" t="s">
        <v>745</v>
      </c>
      <c r="AT114" s="226" t="s">
        <v>648</v>
      </c>
      <c r="AU114" s="226" t="s">
        <v>81</v>
      </c>
      <c r="AY114" s="20" t="s">
        <v>187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20" t="s">
        <v>79</v>
      </c>
      <c r="BK114" s="227">
        <f>ROUND(I114*H114,2)</f>
        <v>0</v>
      </c>
      <c r="BL114" s="20" t="s">
        <v>265</v>
      </c>
      <c r="BM114" s="226" t="s">
        <v>1925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1926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1927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81</v>
      </c>
      <c r="G117" s="245"/>
      <c r="H117" s="248">
        <v>2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5" customFormat="1">
      <c r="A118" s="15"/>
      <c r="B118" s="255"/>
      <c r="C118" s="256"/>
      <c r="D118" s="235" t="s">
        <v>199</v>
      </c>
      <c r="E118" s="257" t="s">
        <v>19</v>
      </c>
      <c r="F118" s="258" t="s">
        <v>210</v>
      </c>
      <c r="G118" s="256"/>
      <c r="H118" s="259">
        <v>2</v>
      </c>
      <c r="I118" s="260"/>
      <c r="J118" s="256"/>
      <c r="K118" s="256"/>
      <c r="L118" s="261"/>
      <c r="M118" s="262"/>
      <c r="N118" s="263"/>
      <c r="O118" s="263"/>
      <c r="P118" s="263"/>
      <c r="Q118" s="263"/>
      <c r="R118" s="263"/>
      <c r="S118" s="263"/>
      <c r="T118" s="264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5" t="s">
        <v>199</v>
      </c>
      <c r="AU118" s="265" t="s">
        <v>81</v>
      </c>
      <c r="AV118" s="15" t="s">
        <v>195</v>
      </c>
      <c r="AW118" s="15" t="s">
        <v>33</v>
      </c>
      <c r="AX118" s="15" t="s">
        <v>79</v>
      </c>
      <c r="AY118" s="265" t="s">
        <v>187</v>
      </c>
    </row>
    <row r="119" s="2" customFormat="1" ht="24.15" customHeight="1">
      <c r="A119" s="41"/>
      <c r="B119" s="42"/>
      <c r="C119" s="269" t="s">
        <v>262</v>
      </c>
      <c r="D119" s="269" t="s">
        <v>648</v>
      </c>
      <c r="E119" s="270" t="s">
        <v>1928</v>
      </c>
      <c r="F119" s="271" t="s">
        <v>1929</v>
      </c>
      <c r="G119" s="272" t="s">
        <v>1672</v>
      </c>
      <c r="H119" s="273">
        <v>27</v>
      </c>
      <c r="I119" s="274"/>
      <c r="J119" s="275">
        <f>ROUND(I119*H119,2)</f>
        <v>0</v>
      </c>
      <c r="K119" s="271" t="s">
        <v>19</v>
      </c>
      <c r="L119" s="276"/>
      <c r="M119" s="277" t="s">
        <v>19</v>
      </c>
      <c r="N119" s="278" t="s">
        <v>43</v>
      </c>
      <c r="O119" s="87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6" t="s">
        <v>745</v>
      </c>
      <c r="AT119" s="226" t="s">
        <v>648</v>
      </c>
      <c r="AU119" s="226" t="s">
        <v>81</v>
      </c>
      <c r="AY119" s="20" t="s">
        <v>187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20" t="s">
        <v>79</v>
      </c>
      <c r="BK119" s="227">
        <f>ROUND(I119*H119,2)</f>
        <v>0</v>
      </c>
      <c r="BL119" s="20" t="s">
        <v>265</v>
      </c>
      <c r="BM119" s="226" t="s">
        <v>1930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1931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1932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4" customFormat="1">
      <c r="A122" s="14"/>
      <c r="B122" s="244"/>
      <c r="C122" s="245"/>
      <c r="D122" s="235" t="s">
        <v>199</v>
      </c>
      <c r="E122" s="246" t="s">
        <v>19</v>
      </c>
      <c r="F122" s="247" t="s">
        <v>808</v>
      </c>
      <c r="G122" s="245"/>
      <c r="H122" s="248">
        <v>27</v>
      </c>
      <c r="I122" s="249"/>
      <c r="J122" s="245"/>
      <c r="K122" s="245"/>
      <c r="L122" s="250"/>
      <c r="M122" s="251"/>
      <c r="N122" s="252"/>
      <c r="O122" s="252"/>
      <c r="P122" s="252"/>
      <c r="Q122" s="252"/>
      <c r="R122" s="252"/>
      <c r="S122" s="252"/>
      <c r="T122" s="25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4" t="s">
        <v>199</v>
      </c>
      <c r="AU122" s="254" t="s">
        <v>81</v>
      </c>
      <c r="AV122" s="14" t="s">
        <v>81</v>
      </c>
      <c r="AW122" s="14" t="s">
        <v>33</v>
      </c>
      <c r="AX122" s="14" t="s">
        <v>72</v>
      </c>
      <c r="AY122" s="254" t="s">
        <v>187</v>
      </c>
    </row>
    <row r="123" s="15" customFormat="1">
      <c r="A123" s="15"/>
      <c r="B123" s="255"/>
      <c r="C123" s="256"/>
      <c r="D123" s="235" t="s">
        <v>199</v>
      </c>
      <c r="E123" s="257" t="s">
        <v>19</v>
      </c>
      <c r="F123" s="258" t="s">
        <v>210</v>
      </c>
      <c r="G123" s="256"/>
      <c r="H123" s="259">
        <v>27</v>
      </c>
      <c r="I123" s="260"/>
      <c r="J123" s="256"/>
      <c r="K123" s="256"/>
      <c r="L123" s="261"/>
      <c r="M123" s="262"/>
      <c r="N123" s="263"/>
      <c r="O123" s="263"/>
      <c r="P123" s="263"/>
      <c r="Q123" s="263"/>
      <c r="R123" s="263"/>
      <c r="S123" s="263"/>
      <c r="T123" s="26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5" t="s">
        <v>199</v>
      </c>
      <c r="AU123" s="265" t="s">
        <v>81</v>
      </c>
      <c r="AV123" s="15" t="s">
        <v>195</v>
      </c>
      <c r="AW123" s="15" t="s">
        <v>33</v>
      </c>
      <c r="AX123" s="15" t="s">
        <v>79</v>
      </c>
      <c r="AY123" s="265" t="s">
        <v>187</v>
      </c>
    </row>
    <row r="124" s="2" customFormat="1" ht="16.5" customHeight="1">
      <c r="A124" s="41"/>
      <c r="B124" s="42"/>
      <c r="C124" s="269" t="s">
        <v>188</v>
      </c>
      <c r="D124" s="269" t="s">
        <v>648</v>
      </c>
      <c r="E124" s="270" t="s">
        <v>1933</v>
      </c>
      <c r="F124" s="271" t="s">
        <v>1934</v>
      </c>
      <c r="G124" s="272" t="s">
        <v>1672</v>
      </c>
      <c r="H124" s="273">
        <v>1</v>
      </c>
      <c r="I124" s="274"/>
      <c r="J124" s="275">
        <f>ROUND(I124*H124,2)</f>
        <v>0</v>
      </c>
      <c r="K124" s="271" t="s">
        <v>19</v>
      </c>
      <c r="L124" s="276"/>
      <c r="M124" s="277" t="s">
        <v>19</v>
      </c>
      <c r="N124" s="278" t="s">
        <v>43</v>
      </c>
      <c r="O124" s="87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6" t="s">
        <v>745</v>
      </c>
      <c r="AT124" s="226" t="s">
        <v>648</v>
      </c>
      <c r="AU124" s="226" t="s">
        <v>81</v>
      </c>
      <c r="AY124" s="20" t="s">
        <v>187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20" t="s">
        <v>79</v>
      </c>
      <c r="BK124" s="227">
        <f>ROUND(I124*H124,2)</f>
        <v>0</v>
      </c>
      <c r="BL124" s="20" t="s">
        <v>265</v>
      </c>
      <c r="BM124" s="226" t="s">
        <v>1935</v>
      </c>
    </row>
    <row r="125" s="13" customFormat="1">
      <c r="A125" s="13"/>
      <c r="B125" s="233"/>
      <c r="C125" s="234"/>
      <c r="D125" s="235" t="s">
        <v>199</v>
      </c>
      <c r="E125" s="236" t="s">
        <v>19</v>
      </c>
      <c r="F125" s="237" t="s">
        <v>1934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199</v>
      </c>
      <c r="AU125" s="243" t="s">
        <v>81</v>
      </c>
      <c r="AV125" s="13" t="s">
        <v>79</v>
      </c>
      <c r="AW125" s="13" t="s">
        <v>33</v>
      </c>
      <c r="AX125" s="13" t="s">
        <v>72</v>
      </c>
      <c r="AY125" s="243" t="s">
        <v>187</v>
      </c>
    </row>
    <row r="126" s="14" customFormat="1">
      <c r="A126" s="14"/>
      <c r="B126" s="244"/>
      <c r="C126" s="245"/>
      <c r="D126" s="235" t="s">
        <v>199</v>
      </c>
      <c r="E126" s="246" t="s">
        <v>19</v>
      </c>
      <c r="F126" s="247" t="s">
        <v>79</v>
      </c>
      <c r="G126" s="245"/>
      <c r="H126" s="248">
        <v>1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199</v>
      </c>
      <c r="AU126" s="254" t="s">
        <v>81</v>
      </c>
      <c r="AV126" s="14" t="s">
        <v>81</v>
      </c>
      <c r="AW126" s="14" t="s">
        <v>33</v>
      </c>
      <c r="AX126" s="14" t="s">
        <v>72</v>
      </c>
      <c r="AY126" s="254" t="s">
        <v>187</v>
      </c>
    </row>
    <row r="127" s="15" customFormat="1">
      <c r="A127" s="15"/>
      <c r="B127" s="255"/>
      <c r="C127" s="256"/>
      <c r="D127" s="235" t="s">
        <v>199</v>
      </c>
      <c r="E127" s="257" t="s">
        <v>19</v>
      </c>
      <c r="F127" s="258" t="s">
        <v>210</v>
      </c>
      <c r="G127" s="256"/>
      <c r="H127" s="259">
        <v>1</v>
      </c>
      <c r="I127" s="260"/>
      <c r="J127" s="256"/>
      <c r="K127" s="256"/>
      <c r="L127" s="261"/>
      <c r="M127" s="262"/>
      <c r="N127" s="263"/>
      <c r="O127" s="263"/>
      <c r="P127" s="263"/>
      <c r="Q127" s="263"/>
      <c r="R127" s="263"/>
      <c r="S127" s="263"/>
      <c r="T127" s="264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5" t="s">
        <v>199</v>
      </c>
      <c r="AU127" s="265" t="s">
        <v>81</v>
      </c>
      <c r="AV127" s="15" t="s">
        <v>195</v>
      </c>
      <c r="AW127" s="15" t="s">
        <v>33</v>
      </c>
      <c r="AX127" s="15" t="s">
        <v>79</v>
      </c>
      <c r="AY127" s="265" t="s">
        <v>187</v>
      </c>
    </row>
    <row r="128" s="2" customFormat="1" ht="24.15" customHeight="1">
      <c r="A128" s="41"/>
      <c r="B128" s="42"/>
      <c r="C128" s="269" t="s">
        <v>284</v>
      </c>
      <c r="D128" s="269" t="s">
        <v>648</v>
      </c>
      <c r="E128" s="270" t="s">
        <v>1936</v>
      </c>
      <c r="F128" s="271" t="s">
        <v>1937</v>
      </c>
      <c r="G128" s="272" t="s">
        <v>1672</v>
      </c>
      <c r="H128" s="273">
        <v>73</v>
      </c>
      <c r="I128" s="274"/>
      <c r="J128" s="275">
        <f>ROUND(I128*H128,2)</f>
        <v>0</v>
      </c>
      <c r="K128" s="271" t="s">
        <v>19</v>
      </c>
      <c r="L128" s="276"/>
      <c r="M128" s="277" t="s">
        <v>19</v>
      </c>
      <c r="N128" s="278" t="s">
        <v>43</v>
      </c>
      <c r="O128" s="87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6" t="s">
        <v>745</v>
      </c>
      <c r="AT128" s="226" t="s">
        <v>648</v>
      </c>
      <c r="AU128" s="226" t="s">
        <v>81</v>
      </c>
      <c r="AY128" s="20" t="s">
        <v>187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20" t="s">
        <v>79</v>
      </c>
      <c r="BK128" s="227">
        <f>ROUND(I128*H128,2)</f>
        <v>0</v>
      </c>
      <c r="BL128" s="20" t="s">
        <v>265</v>
      </c>
      <c r="BM128" s="226" t="s">
        <v>1938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1937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1939</v>
      </c>
      <c r="G130" s="245"/>
      <c r="H130" s="248">
        <v>73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79</v>
      </c>
      <c r="AY130" s="254" t="s">
        <v>187</v>
      </c>
    </row>
    <row r="131" s="15" customFormat="1">
      <c r="A131" s="15"/>
      <c r="B131" s="255"/>
      <c r="C131" s="256"/>
      <c r="D131" s="235" t="s">
        <v>199</v>
      </c>
      <c r="E131" s="257" t="s">
        <v>19</v>
      </c>
      <c r="F131" s="258" t="s">
        <v>210</v>
      </c>
      <c r="G131" s="256"/>
      <c r="H131" s="259">
        <v>73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199</v>
      </c>
      <c r="AU131" s="265" t="s">
        <v>81</v>
      </c>
      <c r="AV131" s="15" t="s">
        <v>195</v>
      </c>
      <c r="AW131" s="15" t="s">
        <v>33</v>
      </c>
      <c r="AX131" s="15" t="s">
        <v>72</v>
      </c>
      <c r="AY131" s="265" t="s">
        <v>187</v>
      </c>
    </row>
    <row r="132" s="2" customFormat="1" ht="16.5" customHeight="1">
      <c r="A132" s="41"/>
      <c r="B132" s="42"/>
      <c r="C132" s="215" t="s">
        <v>365</v>
      </c>
      <c r="D132" s="215" t="s">
        <v>190</v>
      </c>
      <c r="E132" s="216" t="s">
        <v>1940</v>
      </c>
      <c r="F132" s="217" t="s">
        <v>1941</v>
      </c>
      <c r="G132" s="218" t="s">
        <v>383</v>
      </c>
      <c r="H132" s="219">
        <v>3150</v>
      </c>
      <c r="I132" s="220"/>
      <c r="J132" s="221">
        <f>ROUND(I132*H132,2)</f>
        <v>0</v>
      </c>
      <c r="K132" s="217" t="s">
        <v>19</v>
      </c>
      <c r="L132" s="47"/>
      <c r="M132" s="222" t="s">
        <v>19</v>
      </c>
      <c r="N132" s="223" t="s">
        <v>43</v>
      </c>
      <c r="O132" s="87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6" t="s">
        <v>265</v>
      </c>
      <c r="AT132" s="226" t="s">
        <v>190</v>
      </c>
      <c r="AU132" s="226" t="s">
        <v>81</v>
      </c>
      <c r="AY132" s="20" t="s">
        <v>187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20" t="s">
        <v>79</v>
      </c>
      <c r="BK132" s="227">
        <f>ROUND(I132*H132,2)</f>
        <v>0</v>
      </c>
      <c r="BL132" s="20" t="s">
        <v>265</v>
      </c>
      <c r="BM132" s="226" t="s">
        <v>1942</v>
      </c>
    </row>
    <row r="133" s="13" customFormat="1">
      <c r="A133" s="13"/>
      <c r="B133" s="233"/>
      <c r="C133" s="234"/>
      <c r="D133" s="235" t="s">
        <v>199</v>
      </c>
      <c r="E133" s="236" t="s">
        <v>19</v>
      </c>
      <c r="F133" s="237" t="s">
        <v>1943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199</v>
      </c>
      <c r="AU133" s="243" t="s">
        <v>81</v>
      </c>
      <c r="AV133" s="13" t="s">
        <v>79</v>
      </c>
      <c r="AW133" s="13" t="s">
        <v>33</v>
      </c>
      <c r="AX133" s="13" t="s">
        <v>72</v>
      </c>
      <c r="AY133" s="243" t="s">
        <v>187</v>
      </c>
    </row>
    <row r="134" s="13" customFormat="1">
      <c r="A134" s="13"/>
      <c r="B134" s="233"/>
      <c r="C134" s="234"/>
      <c r="D134" s="235" t="s">
        <v>199</v>
      </c>
      <c r="E134" s="236" t="s">
        <v>19</v>
      </c>
      <c r="F134" s="237" t="s">
        <v>383</v>
      </c>
      <c r="G134" s="234"/>
      <c r="H134" s="236" t="s">
        <v>19</v>
      </c>
      <c r="I134" s="238"/>
      <c r="J134" s="234"/>
      <c r="K134" s="234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199</v>
      </c>
      <c r="AU134" s="243" t="s">
        <v>81</v>
      </c>
      <c r="AV134" s="13" t="s">
        <v>79</v>
      </c>
      <c r="AW134" s="13" t="s">
        <v>33</v>
      </c>
      <c r="AX134" s="13" t="s">
        <v>72</v>
      </c>
      <c r="AY134" s="243" t="s">
        <v>187</v>
      </c>
    </row>
    <row r="135" s="14" customFormat="1">
      <c r="A135" s="14"/>
      <c r="B135" s="244"/>
      <c r="C135" s="245"/>
      <c r="D135" s="235" t="s">
        <v>199</v>
      </c>
      <c r="E135" s="246" t="s">
        <v>19</v>
      </c>
      <c r="F135" s="247" t="s">
        <v>1944</v>
      </c>
      <c r="G135" s="245"/>
      <c r="H135" s="248">
        <v>3150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199</v>
      </c>
      <c r="AU135" s="254" t="s">
        <v>81</v>
      </c>
      <c r="AV135" s="14" t="s">
        <v>81</v>
      </c>
      <c r="AW135" s="14" t="s">
        <v>33</v>
      </c>
      <c r="AX135" s="14" t="s">
        <v>72</v>
      </c>
      <c r="AY135" s="254" t="s">
        <v>187</v>
      </c>
    </row>
    <row r="136" s="15" customFormat="1">
      <c r="A136" s="15"/>
      <c r="B136" s="255"/>
      <c r="C136" s="256"/>
      <c r="D136" s="235" t="s">
        <v>199</v>
      </c>
      <c r="E136" s="257" t="s">
        <v>19</v>
      </c>
      <c r="F136" s="258" t="s">
        <v>210</v>
      </c>
      <c r="G136" s="256"/>
      <c r="H136" s="259">
        <v>3150</v>
      </c>
      <c r="I136" s="260"/>
      <c r="J136" s="256"/>
      <c r="K136" s="256"/>
      <c r="L136" s="261"/>
      <c r="M136" s="262"/>
      <c r="N136" s="263"/>
      <c r="O136" s="263"/>
      <c r="P136" s="263"/>
      <c r="Q136" s="263"/>
      <c r="R136" s="263"/>
      <c r="S136" s="263"/>
      <c r="T136" s="26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5" t="s">
        <v>199</v>
      </c>
      <c r="AU136" s="265" t="s">
        <v>81</v>
      </c>
      <c r="AV136" s="15" t="s">
        <v>195</v>
      </c>
      <c r="AW136" s="15" t="s">
        <v>33</v>
      </c>
      <c r="AX136" s="15" t="s">
        <v>79</v>
      </c>
      <c r="AY136" s="265" t="s">
        <v>187</v>
      </c>
    </row>
    <row r="137" s="2" customFormat="1" ht="16.5" customHeight="1">
      <c r="A137" s="41"/>
      <c r="B137" s="42"/>
      <c r="C137" s="269" t="s">
        <v>8</v>
      </c>
      <c r="D137" s="269" t="s">
        <v>648</v>
      </c>
      <c r="E137" s="270" t="s">
        <v>1945</v>
      </c>
      <c r="F137" s="271" t="s">
        <v>1946</v>
      </c>
      <c r="G137" s="272" t="s">
        <v>383</v>
      </c>
      <c r="H137" s="273">
        <v>675</v>
      </c>
      <c r="I137" s="274"/>
      <c r="J137" s="275">
        <f>ROUND(I137*H137,2)</f>
        <v>0</v>
      </c>
      <c r="K137" s="271" t="s">
        <v>19</v>
      </c>
      <c r="L137" s="276"/>
      <c r="M137" s="277" t="s">
        <v>19</v>
      </c>
      <c r="N137" s="278" t="s">
        <v>43</v>
      </c>
      <c r="O137" s="87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6" t="s">
        <v>745</v>
      </c>
      <c r="AT137" s="226" t="s">
        <v>648</v>
      </c>
      <c r="AU137" s="226" t="s">
        <v>81</v>
      </c>
      <c r="AY137" s="20" t="s">
        <v>187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20" t="s">
        <v>79</v>
      </c>
      <c r="BK137" s="227">
        <f>ROUND(I137*H137,2)</f>
        <v>0</v>
      </c>
      <c r="BL137" s="20" t="s">
        <v>265</v>
      </c>
      <c r="BM137" s="226" t="s">
        <v>1947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1948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3" customFormat="1">
      <c r="A139" s="13"/>
      <c r="B139" s="233"/>
      <c r="C139" s="234"/>
      <c r="D139" s="235" t="s">
        <v>199</v>
      </c>
      <c r="E139" s="236" t="s">
        <v>19</v>
      </c>
      <c r="F139" s="237" t="s">
        <v>383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199</v>
      </c>
      <c r="AU139" s="243" t="s">
        <v>81</v>
      </c>
      <c r="AV139" s="13" t="s">
        <v>79</v>
      </c>
      <c r="AW139" s="13" t="s">
        <v>33</v>
      </c>
      <c r="AX139" s="13" t="s">
        <v>72</v>
      </c>
      <c r="AY139" s="243" t="s">
        <v>187</v>
      </c>
    </row>
    <row r="140" s="14" customFormat="1">
      <c r="A140" s="14"/>
      <c r="B140" s="244"/>
      <c r="C140" s="245"/>
      <c r="D140" s="235" t="s">
        <v>199</v>
      </c>
      <c r="E140" s="246" t="s">
        <v>19</v>
      </c>
      <c r="F140" s="247" t="s">
        <v>1949</v>
      </c>
      <c r="G140" s="245"/>
      <c r="H140" s="248">
        <v>675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199</v>
      </c>
      <c r="AU140" s="254" t="s">
        <v>81</v>
      </c>
      <c r="AV140" s="14" t="s">
        <v>81</v>
      </c>
      <c r="AW140" s="14" t="s">
        <v>33</v>
      </c>
      <c r="AX140" s="14" t="s">
        <v>72</v>
      </c>
      <c r="AY140" s="254" t="s">
        <v>187</v>
      </c>
    </row>
    <row r="141" s="15" customFormat="1">
      <c r="A141" s="15"/>
      <c r="B141" s="255"/>
      <c r="C141" s="256"/>
      <c r="D141" s="235" t="s">
        <v>199</v>
      </c>
      <c r="E141" s="257" t="s">
        <v>19</v>
      </c>
      <c r="F141" s="258" t="s">
        <v>210</v>
      </c>
      <c r="G141" s="256"/>
      <c r="H141" s="259">
        <v>675</v>
      </c>
      <c r="I141" s="260"/>
      <c r="J141" s="256"/>
      <c r="K141" s="256"/>
      <c r="L141" s="261"/>
      <c r="M141" s="262"/>
      <c r="N141" s="263"/>
      <c r="O141" s="263"/>
      <c r="P141" s="263"/>
      <c r="Q141" s="263"/>
      <c r="R141" s="263"/>
      <c r="S141" s="263"/>
      <c r="T141" s="26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5" t="s">
        <v>199</v>
      </c>
      <c r="AU141" s="265" t="s">
        <v>81</v>
      </c>
      <c r="AV141" s="15" t="s">
        <v>195</v>
      </c>
      <c r="AW141" s="15" t="s">
        <v>33</v>
      </c>
      <c r="AX141" s="15" t="s">
        <v>79</v>
      </c>
      <c r="AY141" s="265" t="s">
        <v>187</v>
      </c>
    </row>
    <row r="142" s="2" customFormat="1" ht="16.5" customHeight="1">
      <c r="A142" s="41"/>
      <c r="B142" s="42"/>
      <c r="C142" s="269" t="s">
        <v>381</v>
      </c>
      <c r="D142" s="269" t="s">
        <v>648</v>
      </c>
      <c r="E142" s="270" t="s">
        <v>1950</v>
      </c>
      <c r="F142" s="271" t="s">
        <v>1951</v>
      </c>
      <c r="G142" s="272" t="s">
        <v>383</v>
      </c>
      <c r="H142" s="273">
        <v>1350</v>
      </c>
      <c r="I142" s="274"/>
      <c r="J142" s="275">
        <f>ROUND(I142*H142,2)</f>
        <v>0</v>
      </c>
      <c r="K142" s="271" t="s">
        <v>19</v>
      </c>
      <c r="L142" s="276"/>
      <c r="M142" s="277" t="s">
        <v>19</v>
      </c>
      <c r="N142" s="278" t="s">
        <v>43</v>
      </c>
      <c r="O142" s="87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6" t="s">
        <v>745</v>
      </c>
      <c r="AT142" s="226" t="s">
        <v>648</v>
      </c>
      <c r="AU142" s="226" t="s">
        <v>81</v>
      </c>
      <c r="AY142" s="20" t="s">
        <v>187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20" t="s">
        <v>79</v>
      </c>
      <c r="BK142" s="227">
        <f>ROUND(I142*H142,2)</f>
        <v>0</v>
      </c>
      <c r="BL142" s="20" t="s">
        <v>265</v>
      </c>
      <c r="BM142" s="226" t="s">
        <v>1952</v>
      </c>
    </row>
    <row r="143" s="13" customFormat="1">
      <c r="A143" s="13"/>
      <c r="B143" s="233"/>
      <c r="C143" s="234"/>
      <c r="D143" s="235" t="s">
        <v>199</v>
      </c>
      <c r="E143" s="236" t="s">
        <v>19</v>
      </c>
      <c r="F143" s="237" t="s">
        <v>1953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199</v>
      </c>
      <c r="AU143" s="243" t="s">
        <v>81</v>
      </c>
      <c r="AV143" s="13" t="s">
        <v>79</v>
      </c>
      <c r="AW143" s="13" t="s">
        <v>33</v>
      </c>
      <c r="AX143" s="13" t="s">
        <v>72</v>
      </c>
      <c r="AY143" s="243" t="s">
        <v>187</v>
      </c>
    </row>
    <row r="144" s="13" customFormat="1">
      <c r="A144" s="13"/>
      <c r="B144" s="233"/>
      <c r="C144" s="234"/>
      <c r="D144" s="235" t="s">
        <v>199</v>
      </c>
      <c r="E144" s="236" t="s">
        <v>19</v>
      </c>
      <c r="F144" s="237" t="s">
        <v>383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199</v>
      </c>
      <c r="AU144" s="243" t="s">
        <v>81</v>
      </c>
      <c r="AV144" s="13" t="s">
        <v>79</v>
      </c>
      <c r="AW144" s="13" t="s">
        <v>33</v>
      </c>
      <c r="AX144" s="13" t="s">
        <v>72</v>
      </c>
      <c r="AY144" s="243" t="s">
        <v>187</v>
      </c>
    </row>
    <row r="145" s="14" customFormat="1">
      <c r="A145" s="14"/>
      <c r="B145" s="244"/>
      <c r="C145" s="245"/>
      <c r="D145" s="235" t="s">
        <v>199</v>
      </c>
      <c r="E145" s="246" t="s">
        <v>19</v>
      </c>
      <c r="F145" s="247" t="s">
        <v>1954</v>
      </c>
      <c r="G145" s="245"/>
      <c r="H145" s="248">
        <v>1350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199</v>
      </c>
      <c r="AU145" s="254" t="s">
        <v>81</v>
      </c>
      <c r="AV145" s="14" t="s">
        <v>81</v>
      </c>
      <c r="AW145" s="14" t="s">
        <v>33</v>
      </c>
      <c r="AX145" s="14" t="s">
        <v>72</v>
      </c>
      <c r="AY145" s="254" t="s">
        <v>187</v>
      </c>
    </row>
    <row r="146" s="15" customFormat="1">
      <c r="A146" s="15"/>
      <c r="B146" s="255"/>
      <c r="C146" s="256"/>
      <c r="D146" s="235" t="s">
        <v>199</v>
      </c>
      <c r="E146" s="257" t="s">
        <v>19</v>
      </c>
      <c r="F146" s="258" t="s">
        <v>210</v>
      </c>
      <c r="G146" s="256"/>
      <c r="H146" s="259">
        <v>1350</v>
      </c>
      <c r="I146" s="260"/>
      <c r="J146" s="256"/>
      <c r="K146" s="256"/>
      <c r="L146" s="261"/>
      <c r="M146" s="262"/>
      <c r="N146" s="263"/>
      <c r="O146" s="263"/>
      <c r="P146" s="263"/>
      <c r="Q146" s="263"/>
      <c r="R146" s="263"/>
      <c r="S146" s="263"/>
      <c r="T146" s="26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5" t="s">
        <v>199</v>
      </c>
      <c r="AU146" s="265" t="s">
        <v>81</v>
      </c>
      <c r="AV146" s="15" t="s">
        <v>195</v>
      </c>
      <c r="AW146" s="15" t="s">
        <v>33</v>
      </c>
      <c r="AX146" s="15" t="s">
        <v>79</v>
      </c>
      <c r="AY146" s="265" t="s">
        <v>187</v>
      </c>
    </row>
    <row r="147" s="2" customFormat="1" ht="16.5" customHeight="1">
      <c r="A147" s="41"/>
      <c r="B147" s="42"/>
      <c r="C147" s="269" t="s">
        <v>390</v>
      </c>
      <c r="D147" s="269" t="s">
        <v>648</v>
      </c>
      <c r="E147" s="270" t="s">
        <v>1955</v>
      </c>
      <c r="F147" s="271" t="s">
        <v>1956</v>
      </c>
      <c r="G147" s="272" t="s">
        <v>383</v>
      </c>
      <c r="H147" s="273">
        <v>45</v>
      </c>
      <c r="I147" s="274"/>
      <c r="J147" s="275">
        <f>ROUND(I147*H147,2)</f>
        <v>0</v>
      </c>
      <c r="K147" s="271" t="s">
        <v>19</v>
      </c>
      <c r="L147" s="276"/>
      <c r="M147" s="277" t="s">
        <v>19</v>
      </c>
      <c r="N147" s="278" t="s">
        <v>43</v>
      </c>
      <c r="O147" s="87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6" t="s">
        <v>745</v>
      </c>
      <c r="AT147" s="226" t="s">
        <v>648</v>
      </c>
      <c r="AU147" s="226" t="s">
        <v>81</v>
      </c>
      <c r="AY147" s="20" t="s">
        <v>187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20" t="s">
        <v>79</v>
      </c>
      <c r="BK147" s="227">
        <f>ROUND(I147*H147,2)</f>
        <v>0</v>
      </c>
      <c r="BL147" s="20" t="s">
        <v>265</v>
      </c>
      <c r="BM147" s="226" t="s">
        <v>1957</v>
      </c>
    </row>
    <row r="148" s="2" customFormat="1" ht="16.5" customHeight="1">
      <c r="A148" s="41"/>
      <c r="B148" s="42"/>
      <c r="C148" s="269" t="s">
        <v>399</v>
      </c>
      <c r="D148" s="269" t="s">
        <v>648</v>
      </c>
      <c r="E148" s="270" t="s">
        <v>1958</v>
      </c>
      <c r="F148" s="271" t="s">
        <v>1959</v>
      </c>
      <c r="G148" s="272" t="s">
        <v>383</v>
      </c>
      <c r="H148" s="273">
        <v>35</v>
      </c>
      <c r="I148" s="274"/>
      <c r="J148" s="275">
        <f>ROUND(I148*H148,2)</f>
        <v>0</v>
      </c>
      <c r="K148" s="271" t="s">
        <v>19</v>
      </c>
      <c r="L148" s="276"/>
      <c r="M148" s="277" t="s">
        <v>19</v>
      </c>
      <c r="N148" s="278" t="s">
        <v>43</v>
      </c>
      <c r="O148" s="87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6" t="s">
        <v>745</v>
      </c>
      <c r="AT148" s="226" t="s">
        <v>648</v>
      </c>
      <c r="AU148" s="226" t="s">
        <v>81</v>
      </c>
      <c r="AY148" s="20" t="s">
        <v>187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20" t="s">
        <v>79</v>
      </c>
      <c r="BK148" s="227">
        <f>ROUND(I148*H148,2)</f>
        <v>0</v>
      </c>
      <c r="BL148" s="20" t="s">
        <v>265</v>
      </c>
      <c r="BM148" s="226" t="s">
        <v>1960</v>
      </c>
    </row>
    <row r="149" s="2" customFormat="1" ht="16.5" customHeight="1">
      <c r="A149" s="41"/>
      <c r="B149" s="42"/>
      <c r="C149" s="269" t="s">
        <v>265</v>
      </c>
      <c r="D149" s="269" t="s">
        <v>648</v>
      </c>
      <c r="E149" s="270" t="s">
        <v>1961</v>
      </c>
      <c r="F149" s="271" t="s">
        <v>1962</v>
      </c>
      <c r="G149" s="272" t="s">
        <v>383</v>
      </c>
      <c r="H149" s="273">
        <v>35</v>
      </c>
      <c r="I149" s="274"/>
      <c r="J149" s="275">
        <f>ROUND(I149*H149,2)</f>
        <v>0</v>
      </c>
      <c r="K149" s="271" t="s">
        <v>19</v>
      </c>
      <c r="L149" s="276"/>
      <c r="M149" s="277" t="s">
        <v>19</v>
      </c>
      <c r="N149" s="278" t="s">
        <v>43</v>
      </c>
      <c r="O149" s="87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6" t="s">
        <v>745</v>
      </c>
      <c r="AT149" s="226" t="s">
        <v>648</v>
      </c>
      <c r="AU149" s="226" t="s">
        <v>81</v>
      </c>
      <c r="AY149" s="20" t="s">
        <v>187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20" t="s">
        <v>79</v>
      </c>
      <c r="BK149" s="227">
        <f>ROUND(I149*H149,2)</f>
        <v>0</v>
      </c>
      <c r="BL149" s="20" t="s">
        <v>265</v>
      </c>
      <c r="BM149" s="226" t="s">
        <v>1963</v>
      </c>
    </row>
    <row r="150" s="2" customFormat="1" ht="16.5" customHeight="1">
      <c r="A150" s="41"/>
      <c r="B150" s="42"/>
      <c r="C150" s="269" t="s">
        <v>413</v>
      </c>
      <c r="D150" s="269" t="s">
        <v>648</v>
      </c>
      <c r="E150" s="270" t="s">
        <v>1964</v>
      </c>
      <c r="F150" s="271" t="s">
        <v>1965</v>
      </c>
      <c r="G150" s="272" t="s">
        <v>383</v>
      </c>
      <c r="H150" s="273">
        <v>35</v>
      </c>
      <c r="I150" s="274"/>
      <c r="J150" s="275">
        <f>ROUND(I150*H150,2)</f>
        <v>0</v>
      </c>
      <c r="K150" s="271" t="s">
        <v>19</v>
      </c>
      <c r="L150" s="276"/>
      <c r="M150" s="277" t="s">
        <v>19</v>
      </c>
      <c r="N150" s="278" t="s">
        <v>43</v>
      </c>
      <c r="O150" s="87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6" t="s">
        <v>745</v>
      </c>
      <c r="AT150" s="226" t="s">
        <v>648</v>
      </c>
      <c r="AU150" s="226" t="s">
        <v>81</v>
      </c>
      <c r="AY150" s="20" t="s">
        <v>187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20" t="s">
        <v>79</v>
      </c>
      <c r="BK150" s="227">
        <f>ROUND(I150*H150,2)</f>
        <v>0</v>
      </c>
      <c r="BL150" s="20" t="s">
        <v>265</v>
      </c>
      <c r="BM150" s="226" t="s">
        <v>1966</v>
      </c>
    </row>
    <row r="151" s="2" customFormat="1" ht="16.5" customHeight="1">
      <c r="A151" s="41"/>
      <c r="B151" s="42"/>
      <c r="C151" s="269" t="s">
        <v>747</v>
      </c>
      <c r="D151" s="269" t="s">
        <v>648</v>
      </c>
      <c r="E151" s="270" t="s">
        <v>1967</v>
      </c>
      <c r="F151" s="271" t="s">
        <v>1968</v>
      </c>
      <c r="G151" s="272" t="s">
        <v>1672</v>
      </c>
      <c r="H151" s="273">
        <v>5</v>
      </c>
      <c r="I151" s="274"/>
      <c r="J151" s="275">
        <f>ROUND(I151*H151,2)</f>
        <v>0</v>
      </c>
      <c r="K151" s="271" t="s">
        <v>19</v>
      </c>
      <c r="L151" s="276"/>
      <c r="M151" s="277" t="s">
        <v>19</v>
      </c>
      <c r="N151" s="278" t="s">
        <v>43</v>
      </c>
      <c r="O151" s="87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745</v>
      </c>
      <c r="AT151" s="226" t="s">
        <v>648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265</v>
      </c>
      <c r="BM151" s="226" t="s">
        <v>1969</v>
      </c>
    </row>
    <row r="152" s="2" customFormat="1" ht="16.5" customHeight="1">
      <c r="A152" s="41"/>
      <c r="B152" s="42"/>
      <c r="C152" s="269" t="s">
        <v>751</v>
      </c>
      <c r="D152" s="269" t="s">
        <v>648</v>
      </c>
      <c r="E152" s="270" t="s">
        <v>1970</v>
      </c>
      <c r="F152" s="271" t="s">
        <v>1971</v>
      </c>
      <c r="G152" s="272" t="s">
        <v>383</v>
      </c>
      <c r="H152" s="273">
        <v>10</v>
      </c>
      <c r="I152" s="274"/>
      <c r="J152" s="275">
        <f>ROUND(I152*H152,2)</f>
        <v>0</v>
      </c>
      <c r="K152" s="271" t="s">
        <v>19</v>
      </c>
      <c r="L152" s="276"/>
      <c r="M152" s="277" t="s">
        <v>19</v>
      </c>
      <c r="N152" s="278" t="s">
        <v>43</v>
      </c>
      <c r="O152" s="87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6" t="s">
        <v>745</v>
      </c>
      <c r="AT152" s="226" t="s">
        <v>648</v>
      </c>
      <c r="AU152" s="226" t="s">
        <v>81</v>
      </c>
      <c r="AY152" s="20" t="s">
        <v>187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20" t="s">
        <v>79</v>
      </c>
      <c r="BK152" s="227">
        <f>ROUND(I152*H152,2)</f>
        <v>0</v>
      </c>
      <c r="BL152" s="20" t="s">
        <v>265</v>
      </c>
      <c r="BM152" s="226" t="s">
        <v>1972</v>
      </c>
    </row>
    <row r="153" s="2" customFormat="1" ht="16.5" customHeight="1">
      <c r="A153" s="41"/>
      <c r="B153" s="42"/>
      <c r="C153" s="269" t="s">
        <v>761</v>
      </c>
      <c r="D153" s="269" t="s">
        <v>648</v>
      </c>
      <c r="E153" s="270" t="s">
        <v>1973</v>
      </c>
      <c r="F153" s="271" t="s">
        <v>1974</v>
      </c>
      <c r="G153" s="272" t="s">
        <v>383</v>
      </c>
      <c r="H153" s="273">
        <v>925</v>
      </c>
      <c r="I153" s="274"/>
      <c r="J153" s="275">
        <f>ROUND(I153*H153,2)</f>
        <v>0</v>
      </c>
      <c r="K153" s="271" t="s">
        <v>19</v>
      </c>
      <c r="L153" s="276"/>
      <c r="M153" s="277" t="s">
        <v>19</v>
      </c>
      <c r="N153" s="278" t="s">
        <v>43</v>
      </c>
      <c r="O153" s="87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6" t="s">
        <v>745</v>
      </c>
      <c r="AT153" s="226" t="s">
        <v>648</v>
      </c>
      <c r="AU153" s="226" t="s">
        <v>81</v>
      </c>
      <c r="AY153" s="20" t="s">
        <v>187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20" t="s">
        <v>79</v>
      </c>
      <c r="BK153" s="227">
        <f>ROUND(I153*H153,2)</f>
        <v>0</v>
      </c>
      <c r="BL153" s="20" t="s">
        <v>265</v>
      </c>
      <c r="BM153" s="226" t="s">
        <v>1975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1974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383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4" customFormat="1">
      <c r="A156" s="14"/>
      <c r="B156" s="244"/>
      <c r="C156" s="245"/>
      <c r="D156" s="235" t="s">
        <v>199</v>
      </c>
      <c r="E156" s="246" t="s">
        <v>19</v>
      </c>
      <c r="F156" s="247" t="s">
        <v>1976</v>
      </c>
      <c r="G156" s="245"/>
      <c r="H156" s="248">
        <v>925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199</v>
      </c>
      <c r="AU156" s="254" t="s">
        <v>81</v>
      </c>
      <c r="AV156" s="14" t="s">
        <v>81</v>
      </c>
      <c r="AW156" s="14" t="s">
        <v>33</v>
      </c>
      <c r="AX156" s="14" t="s">
        <v>72</v>
      </c>
      <c r="AY156" s="254" t="s">
        <v>187</v>
      </c>
    </row>
    <row r="157" s="15" customFormat="1">
      <c r="A157" s="15"/>
      <c r="B157" s="255"/>
      <c r="C157" s="256"/>
      <c r="D157" s="235" t="s">
        <v>199</v>
      </c>
      <c r="E157" s="257" t="s">
        <v>19</v>
      </c>
      <c r="F157" s="258" t="s">
        <v>210</v>
      </c>
      <c r="G157" s="256"/>
      <c r="H157" s="259">
        <v>925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5" t="s">
        <v>199</v>
      </c>
      <c r="AU157" s="265" t="s">
        <v>81</v>
      </c>
      <c r="AV157" s="15" t="s">
        <v>195</v>
      </c>
      <c r="AW157" s="15" t="s">
        <v>33</v>
      </c>
      <c r="AX157" s="15" t="s">
        <v>79</v>
      </c>
      <c r="AY157" s="265" t="s">
        <v>187</v>
      </c>
    </row>
    <row r="158" s="2" customFormat="1" ht="16.5" customHeight="1">
      <c r="A158" s="41"/>
      <c r="B158" s="42"/>
      <c r="C158" s="269" t="s">
        <v>7</v>
      </c>
      <c r="D158" s="269" t="s">
        <v>648</v>
      </c>
      <c r="E158" s="270" t="s">
        <v>1977</v>
      </c>
      <c r="F158" s="271" t="s">
        <v>1978</v>
      </c>
      <c r="G158" s="272" t="s">
        <v>383</v>
      </c>
      <c r="H158" s="273">
        <v>35</v>
      </c>
      <c r="I158" s="274"/>
      <c r="J158" s="275">
        <f>ROUND(I158*H158,2)</f>
        <v>0</v>
      </c>
      <c r="K158" s="271" t="s">
        <v>19</v>
      </c>
      <c r="L158" s="276"/>
      <c r="M158" s="277" t="s">
        <v>19</v>
      </c>
      <c r="N158" s="278" t="s">
        <v>43</v>
      </c>
      <c r="O158" s="87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745</v>
      </c>
      <c r="AT158" s="226" t="s">
        <v>648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265</v>
      </c>
      <c r="BM158" s="226" t="s">
        <v>1979</v>
      </c>
    </row>
    <row r="159" s="2" customFormat="1" ht="16.5" customHeight="1">
      <c r="A159" s="41"/>
      <c r="B159" s="42"/>
      <c r="C159" s="215" t="s">
        <v>772</v>
      </c>
      <c r="D159" s="215" t="s">
        <v>190</v>
      </c>
      <c r="E159" s="216" t="s">
        <v>1980</v>
      </c>
      <c r="F159" s="217" t="s">
        <v>1981</v>
      </c>
      <c r="G159" s="218" t="s">
        <v>1672</v>
      </c>
      <c r="H159" s="219">
        <v>10</v>
      </c>
      <c r="I159" s="220"/>
      <c r="J159" s="221">
        <f>ROUND(I159*H159,2)</f>
        <v>0</v>
      </c>
      <c r="K159" s="217" t="s">
        <v>19</v>
      </c>
      <c r="L159" s="47"/>
      <c r="M159" s="222" t="s">
        <v>19</v>
      </c>
      <c r="N159" s="223" t="s">
        <v>43</v>
      </c>
      <c r="O159" s="87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6" t="s">
        <v>265</v>
      </c>
      <c r="AT159" s="226" t="s">
        <v>190</v>
      </c>
      <c r="AU159" s="226" t="s">
        <v>81</v>
      </c>
      <c r="AY159" s="20" t="s">
        <v>187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20" t="s">
        <v>79</v>
      </c>
      <c r="BK159" s="227">
        <f>ROUND(I159*H159,2)</f>
        <v>0</v>
      </c>
      <c r="BL159" s="20" t="s">
        <v>265</v>
      </c>
      <c r="BM159" s="226" t="s">
        <v>1982</v>
      </c>
    </row>
    <row r="160" s="2" customFormat="1" ht="16.5" customHeight="1">
      <c r="A160" s="41"/>
      <c r="B160" s="42"/>
      <c r="C160" s="215" t="s">
        <v>777</v>
      </c>
      <c r="D160" s="215" t="s">
        <v>190</v>
      </c>
      <c r="E160" s="216" t="s">
        <v>1983</v>
      </c>
      <c r="F160" s="217" t="s">
        <v>1984</v>
      </c>
      <c r="G160" s="218" t="s">
        <v>1672</v>
      </c>
      <c r="H160" s="219">
        <v>1</v>
      </c>
      <c r="I160" s="220"/>
      <c r="J160" s="221">
        <f>ROUND(I160*H160,2)</f>
        <v>0</v>
      </c>
      <c r="K160" s="217" t="s">
        <v>19</v>
      </c>
      <c r="L160" s="47"/>
      <c r="M160" s="222" t="s">
        <v>19</v>
      </c>
      <c r="N160" s="223" t="s">
        <v>43</v>
      </c>
      <c r="O160" s="87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6" t="s">
        <v>265</v>
      </c>
      <c r="AT160" s="226" t="s">
        <v>190</v>
      </c>
      <c r="AU160" s="226" t="s">
        <v>81</v>
      </c>
      <c r="AY160" s="20" t="s">
        <v>187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20" t="s">
        <v>79</v>
      </c>
      <c r="BK160" s="227">
        <f>ROUND(I160*H160,2)</f>
        <v>0</v>
      </c>
      <c r="BL160" s="20" t="s">
        <v>265</v>
      </c>
      <c r="BM160" s="226" t="s">
        <v>1985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1986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3" customFormat="1">
      <c r="A162" s="13"/>
      <c r="B162" s="233"/>
      <c r="C162" s="234"/>
      <c r="D162" s="235" t="s">
        <v>199</v>
      </c>
      <c r="E162" s="236" t="s">
        <v>19</v>
      </c>
      <c r="F162" s="237" t="s">
        <v>1672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199</v>
      </c>
      <c r="AU162" s="243" t="s">
        <v>81</v>
      </c>
      <c r="AV162" s="13" t="s">
        <v>79</v>
      </c>
      <c r="AW162" s="13" t="s">
        <v>33</v>
      </c>
      <c r="AX162" s="13" t="s">
        <v>72</v>
      </c>
      <c r="AY162" s="243" t="s">
        <v>187</v>
      </c>
    </row>
    <row r="163" s="14" customFormat="1">
      <c r="A163" s="14"/>
      <c r="B163" s="244"/>
      <c r="C163" s="245"/>
      <c r="D163" s="235" t="s">
        <v>199</v>
      </c>
      <c r="E163" s="246" t="s">
        <v>19</v>
      </c>
      <c r="F163" s="247" t="s">
        <v>79</v>
      </c>
      <c r="G163" s="245"/>
      <c r="H163" s="248">
        <v>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199</v>
      </c>
      <c r="AU163" s="254" t="s">
        <v>81</v>
      </c>
      <c r="AV163" s="14" t="s">
        <v>81</v>
      </c>
      <c r="AW163" s="14" t="s">
        <v>33</v>
      </c>
      <c r="AX163" s="14" t="s">
        <v>72</v>
      </c>
      <c r="AY163" s="254" t="s">
        <v>187</v>
      </c>
    </row>
    <row r="164" s="15" customFormat="1">
      <c r="A164" s="15"/>
      <c r="B164" s="255"/>
      <c r="C164" s="256"/>
      <c r="D164" s="235" t="s">
        <v>199</v>
      </c>
      <c r="E164" s="257" t="s">
        <v>19</v>
      </c>
      <c r="F164" s="258" t="s">
        <v>210</v>
      </c>
      <c r="G164" s="256"/>
      <c r="H164" s="259">
        <v>1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5" t="s">
        <v>199</v>
      </c>
      <c r="AU164" s="265" t="s">
        <v>81</v>
      </c>
      <c r="AV164" s="15" t="s">
        <v>195</v>
      </c>
      <c r="AW164" s="15" t="s">
        <v>33</v>
      </c>
      <c r="AX164" s="15" t="s">
        <v>79</v>
      </c>
      <c r="AY164" s="265" t="s">
        <v>187</v>
      </c>
    </row>
    <row r="165" s="2" customFormat="1" ht="16.5" customHeight="1">
      <c r="A165" s="41"/>
      <c r="B165" s="42"/>
      <c r="C165" s="215" t="s">
        <v>781</v>
      </c>
      <c r="D165" s="215" t="s">
        <v>190</v>
      </c>
      <c r="E165" s="216" t="s">
        <v>1987</v>
      </c>
      <c r="F165" s="217" t="s">
        <v>1988</v>
      </c>
      <c r="G165" s="218" t="s">
        <v>1672</v>
      </c>
      <c r="H165" s="219">
        <v>1</v>
      </c>
      <c r="I165" s="220"/>
      <c r="J165" s="221">
        <f>ROUND(I165*H165,2)</f>
        <v>0</v>
      </c>
      <c r="K165" s="217" t="s">
        <v>19</v>
      </c>
      <c r="L165" s="47"/>
      <c r="M165" s="222" t="s">
        <v>19</v>
      </c>
      <c r="N165" s="223" t="s">
        <v>43</v>
      </c>
      <c r="O165" s="87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6" t="s">
        <v>265</v>
      </c>
      <c r="AT165" s="226" t="s">
        <v>190</v>
      </c>
      <c r="AU165" s="226" t="s">
        <v>81</v>
      </c>
      <c r="AY165" s="20" t="s">
        <v>187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20" t="s">
        <v>79</v>
      </c>
      <c r="BK165" s="227">
        <f>ROUND(I165*H165,2)</f>
        <v>0</v>
      </c>
      <c r="BL165" s="20" t="s">
        <v>265</v>
      </c>
      <c r="BM165" s="226" t="s">
        <v>1989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1988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1672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4" customFormat="1">
      <c r="A168" s="14"/>
      <c r="B168" s="244"/>
      <c r="C168" s="245"/>
      <c r="D168" s="235" t="s">
        <v>199</v>
      </c>
      <c r="E168" s="246" t="s">
        <v>19</v>
      </c>
      <c r="F168" s="247" t="s">
        <v>79</v>
      </c>
      <c r="G168" s="245"/>
      <c r="H168" s="248">
        <v>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199</v>
      </c>
      <c r="AU168" s="254" t="s">
        <v>81</v>
      </c>
      <c r="AV168" s="14" t="s">
        <v>81</v>
      </c>
      <c r="AW168" s="14" t="s">
        <v>33</v>
      </c>
      <c r="AX168" s="14" t="s">
        <v>72</v>
      </c>
      <c r="AY168" s="254" t="s">
        <v>187</v>
      </c>
    </row>
    <row r="169" s="15" customFormat="1">
      <c r="A169" s="15"/>
      <c r="B169" s="255"/>
      <c r="C169" s="256"/>
      <c r="D169" s="235" t="s">
        <v>199</v>
      </c>
      <c r="E169" s="257" t="s">
        <v>19</v>
      </c>
      <c r="F169" s="258" t="s">
        <v>210</v>
      </c>
      <c r="G169" s="256"/>
      <c r="H169" s="259">
        <v>1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5" t="s">
        <v>199</v>
      </c>
      <c r="AU169" s="265" t="s">
        <v>81</v>
      </c>
      <c r="AV169" s="15" t="s">
        <v>195</v>
      </c>
      <c r="AW169" s="15" t="s">
        <v>33</v>
      </c>
      <c r="AX169" s="15" t="s">
        <v>79</v>
      </c>
      <c r="AY169" s="265" t="s">
        <v>187</v>
      </c>
    </row>
    <row r="170" s="2" customFormat="1" ht="16.5" customHeight="1">
      <c r="A170" s="41"/>
      <c r="B170" s="42"/>
      <c r="C170" s="215" t="s">
        <v>789</v>
      </c>
      <c r="D170" s="215" t="s">
        <v>190</v>
      </c>
      <c r="E170" s="216" t="s">
        <v>1990</v>
      </c>
      <c r="F170" s="217" t="s">
        <v>1991</v>
      </c>
      <c r="G170" s="218" t="s">
        <v>1672</v>
      </c>
      <c r="H170" s="219">
        <v>1</v>
      </c>
      <c r="I170" s="220"/>
      <c r="J170" s="221">
        <f>ROUND(I170*H170,2)</f>
        <v>0</v>
      </c>
      <c r="K170" s="217" t="s">
        <v>19</v>
      </c>
      <c r="L170" s="47"/>
      <c r="M170" s="222" t="s">
        <v>19</v>
      </c>
      <c r="N170" s="223" t="s">
        <v>43</v>
      </c>
      <c r="O170" s="87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6" t="s">
        <v>265</v>
      </c>
      <c r="AT170" s="226" t="s">
        <v>190</v>
      </c>
      <c r="AU170" s="226" t="s">
        <v>81</v>
      </c>
      <c r="AY170" s="20" t="s">
        <v>187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20" t="s">
        <v>79</v>
      </c>
      <c r="BK170" s="227">
        <f>ROUND(I170*H170,2)</f>
        <v>0</v>
      </c>
      <c r="BL170" s="20" t="s">
        <v>265</v>
      </c>
      <c r="BM170" s="226" t="s">
        <v>1992</v>
      </c>
    </row>
    <row r="171" s="13" customFormat="1">
      <c r="A171" s="13"/>
      <c r="B171" s="233"/>
      <c r="C171" s="234"/>
      <c r="D171" s="235" t="s">
        <v>199</v>
      </c>
      <c r="E171" s="236" t="s">
        <v>19</v>
      </c>
      <c r="F171" s="237" t="s">
        <v>1991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199</v>
      </c>
      <c r="AU171" s="243" t="s">
        <v>81</v>
      </c>
      <c r="AV171" s="13" t="s">
        <v>79</v>
      </c>
      <c r="AW171" s="13" t="s">
        <v>33</v>
      </c>
      <c r="AX171" s="13" t="s">
        <v>72</v>
      </c>
      <c r="AY171" s="243" t="s">
        <v>187</v>
      </c>
    </row>
    <row r="172" s="13" customFormat="1">
      <c r="A172" s="13"/>
      <c r="B172" s="233"/>
      <c r="C172" s="234"/>
      <c r="D172" s="235" t="s">
        <v>199</v>
      </c>
      <c r="E172" s="236" t="s">
        <v>19</v>
      </c>
      <c r="F172" s="237" t="s">
        <v>1672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199</v>
      </c>
      <c r="AU172" s="243" t="s">
        <v>81</v>
      </c>
      <c r="AV172" s="13" t="s">
        <v>79</v>
      </c>
      <c r="AW172" s="13" t="s">
        <v>33</v>
      </c>
      <c r="AX172" s="13" t="s">
        <v>72</v>
      </c>
      <c r="AY172" s="243" t="s">
        <v>187</v>
      </c>
    </row>
    <row r="173" s="14" customFormat="1">
      <c r="A173" s="14"/>
      <c r="B173" s="244"/>
      <c r="C173" s="245"/>
      <c r="D173" s="235" t="s">
        <v>199</v>
      </c>
      <c r="E173" s="246" t="s">
        <v>19</v>
      </c>
      <c r="F173" s="247" t="s">
        <v>79</v>
      </c>
      <c r="G173" s="245"/>
      <c r="H173" s="248">
        <v>1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199</v>
      </c>
      <c r="AU173" s="254" t="s">
        <v>81</v>
      </c>
      <c r="AV173" s="14" t="s">
        <v>81</v>
      </c>
      <c r="AW173" s="14" t="s">
        <v>33</v>
      </c>
      <c r="AX173" s="14" t="s">
        <v>72</v>
      </c>
      <c r="AY173" s="254" t="s">
        <v>187</v>
      </c>
    </row>
    <row r="174" s="15" customFormat="1">
      <c r="A174" s="15"/>
      <c r="B174" s="255"/>
      <c r="C174" s="256"/>
      <c r="D174" s="235" t="s">
        <v>199</v>
      </c>
      <c r="E174" s="257" t="s">
        <v>19</v>
      </c>
      <c r="F174" s="258" t="s">
        <v>210</v>
      </c>
      <c r="G174" s="256"/>
      <c r="H174" s="259">
        <v>1</v>
      </c>
      <c r="I174" s="260"/>
      <c r="J174" s="256"/>
      <c r="K174" s="256"/>
      <c r="L174" s="261"/>
      <c r="M174" s="262"/>
      <c r="N174" s="263"/>
      <c r="O174" s="263"/>
      <c r="P174" s="263"/>
      <c r="Q174" s="263"/>
      <c r="R174" s="263"/>
      <c r="S174" s="263"/>
      <c r="T174" s="26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5" t="s">
        <v>199</v>
      </c>
      <c r="AU174" s="265" t="s">
        <v>81</v>
      </c>
      <c r="AV174" s="15" t="s">
        <v>195</v>
      </c>
      <c r="AW174" s="15" t="s">
        <v>33</v>
      </c>
      <c r="AX174" s="15" t="s">
        <v>79</v>
      </c>
      <c r="AY174" s="265" t="s">
        <v>187</v>
      </c>
    </row>
    <row r="175" s="2" customFormat="1" ht="24.15" customHeight="1">
      <c r="A175" s="41"/>
      <c r="B175" s="42"/>
      <c r="C175" s="215" t="s">
        <v>796</v>
      </c>
      <c r="D175" s="215" t="s">
        <v>190</v>
      </c>
      <c r="E175" s="216" t="s">
        <v>1993</v>
      </c>
      <c r="F175" s="217" t="s">
        <v>1994</v>
      </c>
      <c r="G175" s="218" t="s">
        <v>287</v>
      </c>
      <c r="H175" s="219">
        <v>1</v>
      </c>
      <c r="I175" s="220"/>
      <c r="J175" s="221">
        <f>ROUND(I175*H175,2)</f>
        <v>0</v>
      </c>
      <c r="K175" s="217" t="s">
        <v>651</v>
      </c>
      <c r="L175" s="47"/>
      <c r="M175" s="222" t="s">
        <v>19</v>
      </c>
      <c r="N175" s="223" t="s">
        <v>43</v>
      </c>
      <c r="O175" s="87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6" t="s">
        <v>265</v>
      </c>
      <c r="AT175" s="226" t="s">
        <v>190</v>
      </c>
      <c r="AU175" s="226" t="s">
        <v>81</v>
      </c>
      <c r="AY175" s="20" t="s">
        <v>187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20" t="s">
        <v>79</v>
      </c>
      <c r="BK175" s="227">
        <f>ROUND(I175*H175,2)</f>
        <v>0</v>
      </c>
      <c r="BL175" s="20" t="s">
        <v>265</v>
      </c>
      <c r="BM175" s="226" t="s">
        <v>1995</v>
      </c>
    </row>
    <row r="176" s="2" customFormat="1">
      <c r="A176" s="41"/>
      <c r="B176" s="42"/>
      <c r="C176" s="43"/>
      <c r="D176" s="228" t="s">
        <v>197</v>
      </c>
      <c r="E176" s="43"/>
      <c r="F176" s="229" t="s">
        <v>1996</v>
      </c>
      <c r="G176" s="43"/>
      <c r="H176" s="43"/>
      <c r="I176" s="230"/>
      <c r="J176" s="43"/>
      <c r="K176" s="43"/>
      <c r="L176" s="47"/>
      <c r="M176" s="231"/>
      <c r="N176" s="232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197</v>
      </c>
      <c r="AU176" s="20" t="s">
        <v>81</v>
      </c>
    </row>
    <row r="177" s="2" customFormat="1" ht="33" customHeight="1">
      <c r="A177" s="41"/>
      <c r="B177" s="42"/>
      <c r="C177" s="215" t="s">
        <v>808</v>
      </c>
      <c r="D177" s="215" t="s">
        <v>190</v>
      </c>
      <c r="E177" s="216" t="s">
        <v>1997</v>
      </c>
      <c r="F177" s="217" t="s">
        <v>1998</v>
      </c>
      <c r="G177" s="218" t="s">
        <v>287</v>
      </c>
      <c r="H177" s="219">
        <v>3</v>
      </c>
      <c r="I177" s="220"/>
      <c r="J177" s="221">
        <f>ROUND(I177*H177,2)</f>
        <v>0</v>
      </c>
      <c r="K177" s="217" t="s">
        <v>651</v>
      </c>
      <c r="L177" s="47"/>
      <c r="M177" s="222" t="s">
        <v>19</v>
      </c>
      <c r="N177" s="223" t="s">
        <v>43</v>
      </c>
      <c r="O177" s="87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6" t="s">
        <v>265</v>
      </c>
      <c r="AT177" s="226" t="s">
        <v>190</v>
      </c>
      <c r="AU177" s="226" t="s">
        <v>81</v>
      </c>
      <c r="AY177" s="20" t="s">
        <v>187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20" t="s">
        <v>79</v>
      </c>
      <c r="BK177" s="227">
        <f>ROUND(I177*H177,2)</f>
        <v>0</v>
      </c>
      <c r="BL177" s="20" t="s">
        <v>265</v>
      </c>
      <c r="BM177" s="226" t="s">
        <v>1999</v>
      </c>
    </row>
    <row r="178" s="2" customFormat="1">
      <c r="A178" s="41"/>
      <c r="B178" s="42"/>
      <c r="C178" s="43"/>
      <c r="D178" s="228" t="s">
        <v>197</v>
      </c>
      <c r="E178" s="43"/>
      <c r="F178" s="229" t="s">
        <v>2000</v>
      </c>
      <c r="G178" s="43"/>
      <c r="H178" s="43"/>
      <c r="I178" s="230"/>
      <c r="J178" s="43"/>
      <c r="K178" s="43"/>
      <c r="L178" s="47"/>
      <c r="M178" s="231"/>
      <c r="N178" s="232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197</v>
      </c>
      <c r="AU178" s="20" t="s">
        <v>81</v>
      </c>
    </row>
    <row r="179" s="14" customFormat="1">
      <c r="A179" s="14"/>
      <c r="B179" s="244"/>
      <c r="C179" s="245"/>
      <c r="D179" s="235" t="s">
        <v>199</v>
      </c>
      <c r="E179" s="245"/>
      <c r="F179" s="247" t="s">
        <v>2001</v>
      </c>
      <c r="G179" s="245"/>
      <c r="H179" s="248">
        <v>3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199</v>
      </c>
      <c r="AU179" s="254" t="s">
        <v>81</v>
      </c>
      <c r="AV179" s="14" t="s">
        <v>81</v>
      </c>
      <c r="AW179" s="14" t="s">
        <v>4</v>
      </c>
      <c r="AX179" s="14" t="s">
        <v>79</v>
      </c>
      <c r="AY179" s="254" t="s">
        <v>187</v>
      </c>
    </row>
    <row r="180" s="2" customFormat="1" ht="24.15" customHeight="1">
      <c r="A180" s="41"/>
      <c r="B180" s="42"/>
      <c r="C180" s="215" t="s">
        <v>812</v>
      </c>
      <c r="D180" s="215" t="s">
        <v>190</v>
      </c>
      <c r="E180" s="216" t="s">
        <v>2002</v>
      </c>
      <c r="F180" s="217" t="s">
        <v>2003</v>
      </c>
      <c r="G180" s="218" t="s">
        <v>1684</v>
      </c>
      <c r="H180" s="290"/>
      <c r="I180" s="220"/>
      <c r="J180" s="221">
        <f>ROUND(I180*H180,2)</f>
        <v>0</v>
      </c>
      <c r="K180" s="217" t="s">
        <v>194</v>
      </c>
      <c r="L180" s="47"/>
      <c r="M180" s="222" t="s">
        <v>19</v>
      </c>
      <c r="N180" s="223" t="s">
        <v>43</v>
      </c>
      <c r="O180" s="87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6" t="s">
        <v>265</v>
      </c>
      <c r="AT180" s="226" t="s">
        <v>190</v>
      </c>
      <c r="AU180" s="226" t="s">
        <v>81</v>
      </c>
      <c r="AY180" s="20" t="s">
        <v>187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20" t="s">
        <v>79</v>
      </c>
      <c r="BK180" s="227">
        <f>ROUND(I180*H180,2)</f>
        <v>0</v>
      </c>
      <c r="BL180" s="20" t="s">
        <v>265</v>
      </c>
      <c r="BM180" s="226" t="s">
        <v>2004</v>
      </c>
    </row>
    <row r="181" s="2" customFormat="1">
      <c r="A181" s="41"/>
      <c r="B181" s="42"/>
      <c r="C181" s="43"/>
      <c r="D181" s="228" t="s">
        <v>197</v>
      </c>
      <c r="E181" s="43"/>
      <c r="F181" s="229" t="s">
        <v>2005</v>
      </c>
      <c r="G181" s="43"/>
      <c r="H181" s="43"/>
      <c r="I181" s="230"/>
      <c r="J181" s="43"/>
      <c r="K181" s="43"/>
      <c r="L181" s="47"/>
      <c r="M181" s="291"/>
      <c r="N181" s="292"/>
      <c r="O181" s="293"/>
      <c r="P181" s="293"/>
      <c r="Q181" s="293"/>
      <c r="R181" s="293"/>
      <c r="S181" s="293"/>
      <c r="T181" s="294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197</v>
      </c>
      <c r="AU181" s="20" t="s">
        <v>81</v>
      </c>
    </row>
    <row r="182" s="2" customFormat="1" ht="6.96" customHeight="1">
      <c r="A182" s="41"/>
      <c r="B182" s="62"/>
      <c r="C182" s="63"/>
      <c r="D182" s="63"/>
      <c r="E182" s="63"/>
      <c r="F182" s="63"/>
      <c r="G182" s="63"/>
      <c r="H182" s="63"/>
      <c r="I182" s="63"/>
      <c r="J182" s="63"/>
      <c r="K182" s="63"/>
      <c r="L182" s="47"/>
      <c r="M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</row>
  </sheetData>
  <sheetProtection sheet="1" autoFilter="0" formatColumns="0" formatRows="0" objects="1" scenarios="1" spinCount="100000" saltValue="FfM2gvYDIgnxJWYjEAuMsU5F9+C8ErF71k6eERsaf//YSvjXjLO8hEzwtZOIL54dS05ge4sSB7YDvVIosI6suw==" hashValue="NArtP0CuZSwX2a2BFZl8onWYRC1SdNO3FscFeUC/SANubmOc959PuapAtTm7JuHVcmNqVS+u4Hhyz9eFekAYAg==" algorithmName="SHA-512" password="CC35"/>
  <autoFilter ref="C83:K181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hyperlinks>
    <hyperlink ref="F176" r:id="rId1" display="https://podminky.urs.cz/item/CS_URS_2025_01/741810003"/>
    <hyperlink ref="F178" r:id="rId2" display="https://podminky.urs.cz/item/CS_URS_2025_01/741810011"/>
    <hyperlink ref="F181" r:id="rId3" display="https://podminky.urs.cz/item/CS_URS_2025_02/9987413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2" customFormat="1" ht="12" customHeight="1">
      <c r="A8" s="41"/>
      <c r="B8" s="47"/>
      <c r="C8" s="41"/>
      <c r="D8" s="145" t="s">
        <v>157</v>
      </c>
      <c r="E8" s="41"/>
      <c r="F8" s="41"/>
      <c r="G8" s="41"/>
      <c r="H8" s="41"/>
      <c r="I8" s="41"/>
      <c r="J8" s="41"/>
      <c r="K8" s="41"/>
      <c r="L8" s="147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8" t="s">
        <v>2006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5" t="s">
        <v>18</v>
      </c>
      <c r="E11" s="41"/>
      <c r="F11" s="136" t="s">
        <v>19</v>
      </c>
      <c r="G11" s="41"/>
      <c r="H11" s="41"/>
      <c r="I11" s="145" t="s">
        <v>20</v>
      </c>
      <c r="J11" s="136" t="s">
        <v>19</v>
      </c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5" t="s">
        <v>21</v>
      </c>
      <c r="E12" s="41"/>
      <c r="F12" s="136" t="s">
        <v>161</v>
      </c>
      <c r="G12" s="41"/>
      <c r="H12" s="41"/>
      <c r="I12" s="145" t="s">
        <v>23</v>
      </c>
      <c r="J12" s="149" t="str">
        <f>'Rekapitulace stavby'!AN8</f>
        <v>28. 11. 2025</v>
      </c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25</v>
      </c>
      <c r="E14" s="41"/>
      <c r="F14" s="41"/>
      <c r="G14" s="41"/>
      <c r="H14" s="41"/>
      <c r="I14" s="145" t="s">
        <v>26</v>
      </c>
      <c r="J14" s="136" t="s">
        <v>19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5" t="s">
        <v>28</v>
      </c>
      <c r="J15" s="136" t="s">
        <v>19</v>
      </c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5" t="s">
        <v>29</v>
      </c>
      <c r="E17" s="41"/>
      <c r="F17" s="41"/>
      <c r="G17" s="41"/>
      <c r="H17" s="41"/>
      <c r="I17" s="145" t="s">
        <v>26</v>
      </c>
      <c r="J17" s="36" t="str">
        <f>'Rekapitulace stavby'!AN13</f>
        <v>Vyplň údaj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5" t="s">
        <v>28</v>
      </c>
      <c r="J18" s="36" t="str">
        <f>'Rekapitulace stavby'!AN14</f>
        <v>Vyplň údaj</v>
      </c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5" t="s">
        <v>31</v>
      </c>
      <c r="E20" s="41"/>
      <c r="F20" s="41"/>
      <c r="G20" s="41"/>
      <c r="H20" s="41"/>
      <c r="I20" s="145" t="s">
        <v>26</v>
      </c>
      <c r="J20" s="136" t="s">
        <v>19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5" t="s">
        <v>28</v>
      </c>
      <c r="J21" s="136" t="s">
        <v>19</v>
      </c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5" t="s">
        <v>34</v>
      </c>
      <c r="E23" s="41"/>
      <c r="F23" s="41"/>
      <c r="G23" s="41"/>
      <c r="H23" s="41"/>
      <c r="I23" s="145" t="s">
        <v>26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35</v>
      </c>
      <c r="F24" s="41"/>
      <c r="G24" s="41"/>
      <c r="H24" s="41"/>
      <c r="I24" s="145" t="s">
        <v>28</v>
      </c>
      <c r="J24" s="136" t="s">
        <v>19</v>
      </c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5" t="s">
        <v>36</v>
      </c>
      <c r="E26" s="41"/>
      <c r="F26" s="41"/>
      <c r="G26" s="41"/>
      <c r="H26" s="41"/>
      <c r="I26" s="41"/>
      <c r="J26" s="41"/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0"/>
      <c r="B27" s="151"/>
      <c r="C27" s="150"/>
      <c r="D27" s="150"/>
      <c r="E27" s="152" t="s">
        <v>162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4"/>
      <c r="E29" s="154"/>
      <c r="F29" s="154"/>
      <c r="G29" s="154"/>
      <c r="H29" s="154"/>
      <c r="I29" s="154"/>
      <c r="J29" s="154"/>
      <c r="K29" s="154"/>
      <c r="L29" s="147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5" t="s">
        <v>38</v>
      </c>
      <c r="E30" s="41"/>
      <c r="F30" s="41"/>
      <c r="G30" s="41"/>
      <c r="H30" s="41"/>
      <c r="I30" s="41"/>
      <c r="J30" s="156">
        <f>ROUND(J81, 2)</f>
        <v>0</v>
      </c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7" t="s">
        <v>40</v>
      </c>
      <c r="G32" s="41"/>
      <c r="H32" s="41"/>
      <c r="I32" s="157" t="s">
        <v>39</v>
      </c>
      <c r="J32" s="157" t="s">
        <v>41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8" t="s">
        <v>42</v>
      </c>
      <c r="E33" s="145" t="s">
        <v>43</v>
      </c>
      <c r="F33" s="159">
        <f>ROUND((SUM(BE81:BE173)),  2)</f>
        <v>0</v>
      </c>
      <c r="G33" s="41"/>
      <c r="H33" s="41"/>
      <c r="I33" s="160">
        <v>0.20999999999999999</v>
      </c>
      <c r="J33" s="159">
        <f>ROUND(((SUM(BE81:BE173))*I33),  2)</f>
        <v>0</v>
      </c>
      <c r="K33" s="41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5" t="s">
        <v>44</v>
      </c>
      <c r="F34" s="159">
        <f>ROUND((SUM(BF81:BF173)),  2)</f>
        <v>0</v>
      </c>
      <c r="G34" s="41"/>
      <c r="H34" s="41"/>
      <c r="I34" s="160">
        <v>0.12</v>
      </c>
      <c r="J34" s="159">
        <f>ROUND(((SUM(BF81:BF173))*I34),  2)</f>
        <v>0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5" t="s">
        <v>45</v>
      </c>
      <c r="F35" s="159">
        <f>ROUND((SUM(BG81:BG173)),  2)</f>
        <v>0</v>
      </c>
      <c r="G35" s="41"/>
      <c r="H35" s="41"/>
      <c r="I35" s="160">
        <v>0.20999999999999999</v>
      </c>
      <c r="J35" s="159">
        <f>0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5" t="s">
        <v>46</v>
      </c>
      <c r="F36" s="159">
        <f>ROUND((SUM(BH81:BH173)),  2)</f>
        <v>0</v>
      </c>
      <c r="G36" s="41"/>
      <c r="H36" s="41"/>
      <c r="I36" s="160">
        <v>0.12</v>
      </c>
      <c r="J36" s="159">
        <f>0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47</v>
      </c>
      <c r="F37" s="159">
        <f>ROUND((SUM(BI81:BI173)),  2)</f>
        <v>0</v>
      </c>
      <c r="G37" s="41"/>
      <c r="H37" s="41"/>
      <c r="I37" s="160">
        <v>0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163</v>
      </c>
      <c r="D45" s="43"/>
      <c r="E45" s="43"/>
      <c r="F45" s="43"/>
      <c r="G45" s="43"/>
      <c r="H45" s="43"/>
      <c r="I45" s="43"/>
      <c r="J45" s="43"/>
      <c r="K45" s="43"/>
      <c r="L45" s="147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2" t="str">
        <f>E7</f>
        <v>Stavební úpravy únikových cest</v>
      </c>
      <c r="F48" s="35"/>
      <c r="G48" s="35"/>
      <c r="H48" s="35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157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2025-068-05 - Slaboproud - EPS</v>
      </c>
      <c r="F50" s="43"/>
      <c r="G50" s="43"/>
      <c r="H50" s="43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7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Dům dlouhá 1, Aš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40.05" customHeight="1">
      <c r="A54" s="41"/>
      <c r="B54" s="42"/>
      <c r="C54" s="35" t="s">
        <v>25</v>
      </c>
      <c r="D54" s="43"/>
      <c r="E54" s="43"/>
      <c r="F54" s="30" t="str">
        <f>E15</f>
        <v>Město Aš,Kamenná 52, 352 01 Aš</v>
      </c>
      <c r="G54" s="43"/>
      <c r="H54" s="43"/>
      <c r="I54" s="35" t="s">
        <v>31</v>
      </c>
      <c r="J54" s="39" t="str">
        <f>E21</f>
        <v>ČOS exim s.r.o. Alešova 26, České Budějovice</v>
      </c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34</v>
      </c>
      <c r="J55" s="39" t="str">
        <f>E24</f>
        <v>Ing. Dana Mlejnková</v>
      </c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3" t="s">
        <v>164</v>
      </c>
      <c r="D57" s="174"/>
      <c r="E57" s="174"/>
      <c r="F57" s="174"/>
      <c r="G57" s="174"/>
      <c r="H57" s="174"/>
      <c r="I57" s="174"/>
      <c r="J57" s="175" t="s">
        <v>165</v>
      </c>
      <c r="K57" s="174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6" t="s">
        <v>70</v>
      </c>
      <c r="D59" s="43"/>
      <c r="E59" s="43"/>
      <c r="F59" s="43"/>
      <c r="G59" s="43"/>
      <c r="H59" s="43"/>
      <c r="I59" s="43"/>
      <c r="J59" s="105">
        <f>J81</f>
        <v>0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166</v>
      </c>
    </row>
    <row r="60" s="9" customFormat="1" ht="24.96" customHeight="1">
      <c r="A60" s="9"/>
      <c r="B60" s="177"/>
      <c r="C60" s="178"/>
      <c r="D60" s="179" t="s">
        <v>170</v>
      </c>
      <c r="E60" s="180"/>
      <c r="F60" s="180"/>
      <c r="G60" s="180"/>
      <c r="H60" s="180"/>
      <c r="I60" s="180"/>
      <c r="J60" s="181">
        <f>J82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8"/>
      <c r="D61" s="184" t="s">
        <v>2007</v>
      </c>
      <c r="E61" s="185"/>
      <c r="F61" s="185"/>
      <c r="G61" s="185"/>
      <c r="H61" s="185"/>
      <c r="I61" s="185"/>
      <c r="J61" s="186">
        <f>J83</f>
        <v>0</v>
      </c>
      <c r="K61" s="128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2" customFormat="1" ht="21.84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6.96" customHeight="1">
      <c r="A63" s="41"/>
      <c r="B63" s="62"/>
      <c r="C63" s="63"/>
      <c r="D63" s="63"/>
      <c r="E63" s="63"/>
      <c r="F63" s="63"/>
      <c r="G63" s="63"/>
      <c r="H63" s="63"/>
      <c r="I63" s="63"/>
      <c r="J63" s="63"/>
      <c r="K63" s="6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7" s="2" customFormat="1" ht="6.96" customHeight="1">
      <c r="A67" s="41"/>
      <c r="B67" s="64"/>
      <c r="C67" s="65"/>
      <c r="D67" s="65"/>
      <c r="E67" s="65"/>
      <c r="F67" s="65"/>
      <c r="G67" s="65"/>
      <c r="H67" s="65"/>
      <c r="I67" s="65"/>
      <c r="J67" s="65"/>
      <c r="K67" s="65"/>
      <c r="L67" s="147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24.96" customHeight="1">
      <c r="A68" s="41"/>
      <c r="B68" s="42"/>
      <c r="C68" s="26" t="s">
        <v>172</v>
      </c>
      <c r="D68" s="43"/>
      <c r="E68" s="43"/>
      <c r="F68" s="43"/>
      <c r="G68" s="43"/>
      <c r="H68" s="43"/>
      <c r="I68" s="43"/>
      <c r="J68" s="43"/>
      <c r="K68" s="43"/>
      <c r="L68" s="147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12" customHeight="1">
      <c r="A70" s="41"/>
      <c r="B70" s="42"/>
      <c r="C70" s="35" t="s">
        <v>16</v>
      </c>
      <c r="D70" s="43"/>
      <c r="E70" s="43"/>
      <c r="F70" s="43"/>
      <c r="G70" s="43"/>
      <c r="H70" s="43"/>
      <c r="I70" s="43"/>
      <c r="J70" s="43"/>
      <c r="K70" s="4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6.5" customHeight="1">
      <c r="A71" s="41"/>
      <c r="B71" s="42"/>
      <c r="C71" s="43"/>
      <c r="D71" s="43"/>
      <c r="E71" s="172" t="str">
        <f>E7</f>
        <v>Stavební úpravy únikových cest</v>
      </c>
      <c r="F71" s="35"/>
      <c r="G71" s="35"/>
      <c r="H71" s="35"/>
      <c r="I71" s="43"/>
      <c r="J71" s="43"/>
      <c r="K71" s="43"/>
      <c r="L71" s="147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2" customHeight="1">
      <c r="A72" s="41"/>
      <c r="B72" s="42"/>
      <c r="C72" s="35" t="s">
        <v>157</v>
      </c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6.5" customHeight="1">
      <c r="A73" s="41"/>
      <c r="B73" s="42"/>
      <c r="C73" s="43"/>
      <c r="D73" s="43"/>
      <c r="E73" s="72" t="str">
        <f>E9</f>
        <v>2025-068-05 - Slaboproud - EPS</v>
      </c>
      <c r="F73" s="43"/>
      <c r="G73" s="43"/>
      <c r="H73" s="43"/>
      <c r="I73" s="43"/>
      <c r="J73" s="43"/>
      <c r="K73" s="4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21</v>
      </c>
      <c r="D75" s="43"/>
      <c r="E75" s="43"/>
      <c r="F75" s="30" t="str">
        <f>F12</f>
        <v>Dům dlouhá 1, Aš</v>
      </c>
      <c r="G75" s="43"/>
      <c r="H75" s="43"/>
      <c r="I75" s="35" t="s">
        <v>23</v>
      </c>
      <c r="J75" s="75" t="str">
        <f>IF(J12="","",J12)</f>
        <v>28. 11. 2025</v>
      </c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40.05" customHeight="1">
      <c r="A77" s="41"/>
      <c r="B77" s="42"/>
      <c r="C77" s="35" t="s">
        <v>25</v>
      </c>
      <c r="D77" s="43"/>
      <c r="E77" s="43"/>
      <c r="F77" s="30" t="str">
        <f>E15</f>
        <v>Město Aš,Kamenná 52, 352 01 Aš</v>
      </c>
      <c r="G77" s="43"/>
      <c r="H77" s="43"/>
      <c r="I77" s="35" t="s">
        <v>31</v>
      </c>
      <c r="J77" s="39" t="str">
        <f>E21</f>
        <v>ČOS exim s.r.o. Alešova 26, České Budějovice</v>
      </c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29</v>
      </c>
      <c r="D78" s="43"/>
      <c r="E78" s="43"/>
      <c r="F78" s="30" t="str">
        <f>IF(E18="","",E18)</f>
        <v>Vyplň údaj</v>
      </c>
      <c r="G78" s="43"/>
      <c r="H78" s="43"/>
      <c r="I78" s="35" t="s">
        <v>34</v>
      </c>
      <c r="J78" s="39" t="str">
        <f>E24</f>
        <v>Ing. Dana Mlejnková</v>
      </c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0.32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1" customFormat="1" ht="29.28" customHeight="1">
      <c r="A80" s="188"/>
      <c r="B80" s="189"/>
      <c r="C80" s="190" t="s">
        <v>173</v>
      </c>
      <c r="D80" s="191" t="s">
        <v>57</v>
      </c>
      <c r="E80" s="191" t="s">
        <v>53</v>
      </c>
      <c r="F80" s="191" t="s">
        <v>54</v>
      </c>
      <c r="G80" s="191" t="s">
        <v>174</v>
      </c>
      <c r="H80" s="191" t="s">
        <v>175</v>
      </c>
      <c r="I80" s="191" t="s">
        <v>176</v>
      </c>
      <c r="J80" s="191" t="s">
        <v>165</v>
      </c>
      <c r="K80" s="192" t="s">
        <v>177</v>
      </c>
      <c r="L80" s="193"/>
      <c r="M80" s="95" t="s">
        <v>19</v>
      </c>
      <c r="N80" s="96" t="s">
        <v>42</v>
      </c>
      <c r="O80" s="96" t="s">
        <v>178</v>
      </c>
      <c r="P80" s="96" t="s">
        <v>179</v>
      </c>
      <c r="Q80" s="96" t="s">
        <v>180</v>
      </c>
      <c r="R80" s="96" t="s">
        <v>181</v>
      </c>
      <c r="S80" s="96" t="s">
        <v>182</v>
      </c>
      <c r="T80" s="97" t="s">
        <v>183</v>
      </c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</row>
    <row r="81" s="2" customFormat="1" ht="22.8" customHeight="1">
      <c r="A81" s="41"/>
      <c r="B81" s="42"/>
      <c r="C81" s="102" t="s">
        <v>184</v>
      </c>
      <c r="D81" s="43"/>
      <c r="E81" s="43"/>
      <c r="F81" s="43"/>
      <c r="G81" s="43"/>
      <c r="H81" s="43"/>
      <c r="I81" s="43"/>
      <c r="J81" s="194">
        <f>BK81</f>
        <v>0</v>
      </c>
      <c r="K81" s="43"/>
      <c r="L81" s="47"/>
      <c r="M81" s="98"/>
      <c r="N81" s="195"/>
      <c r="O81" s="99"/>
      <c r="P81" s="196">
        <f>P82</f>
        <v>0</v>
      </c>
      <c r="Q81" s="99"/>
      <c r="R81" s="196">
        <f>R82</f>
        <v>0</v>
      </c>
      <c r="S81" s="99"/>
      <c r="T81" s="197">
        <f>T82</f>
        <v>0</v>
      </c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T81" s="20" t="s">
        <v>71</v>
      </c>
      <c r="AU81" s="20" t="s">
        <v>166</v>
      </c>
      <c r="BK81" s="198">
        <f>BK82</f>
        <v>0</v>
      </c>
    </row>
    <row r="82" s="12" customFormat="1" ht="25.92" customHeight="1">
      <c r="A82" s="12"/>
      <c r="B82" s="199"/>
      <c r="C82" s="200"/>
      <c r="D82" s="201" t="s">
        <v>71</v>
      </c>
      <c r="E82" s="202" t="s">
        <v>258</v>
      </c>
      <c r="F82" s="202" t="s">
        <v>259</v>
      </c>
      <c r="G82" s="200"/>
      <c r="H82" s="200"/>
      <c r="I82" s="203"/>
      <c r="J82" s="204">
        <f>BK82</f>
        <v>0</v>
      </c>
      <c r="K82" s="200"/>
      <c r="L82" s="205"/>
      <c r="M82" s="206"/>
      <c r="N82" s="207"/>
      <c r="O82" s="207"/>
      <c r="P82" s="208">
        <f>P83</f>
        <v>0</v>
      </c>
      <c r="Q82" s="207"/>
      <c r="R82" s="208">
        <f>R83</f>
        <v>0</v>
      </c>
      <c r="S82" s="207"/>
      <c r="T82" s="209">
        <f>T83</f>
        <v>0</v>
      </c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R82" s="210" t="s">
        <v>81</v>
      </c>
      <c r="AT82" s="211" t="s">
        <v>71</v>
      </c>
      <c r="AU82" s="211" t="s">
        <v>72</v>
      </c>
      <c r="AY82" s="210" t="s">
        <v>187</v>
      </c>
      <c r="BK82" s="212">
        <f>BK83</f>
        <v>0</v>
      </c>
    </row>
    <row r="83" s="12" customFormat="1" ht="22.8" customHeight="1">
      <c r="A83" s="12"/>
      <c r="B83" s="199"/>
      <c r="C83" s="200"/>
      <c r="D83" s="201" t="s">
        <v>71</v>
      </c>
      <c r="E83" s="213" t="s">
        <v>2008</v>
      </c>
      <c r="F83" s="213" t="s">
        <v>2009</v>
      </c>
      <c r="G83" s="200"/>
      <c r="H83" s="200"/>
      <c r="I83" s="203"/>
      <c r="J83" s="214">
        <f>BK83</f>
        <v>0</v>
      </c>
      <c r="K83" s="200"/>
      <c r="L83" s="205"/>
      <c r="M83" s="206"/>
      <c r="N83" s="207"/>
      <c r="O83" s="207"/>
      <c r="P83" s="208">
        <f>SUM(P84:P173)</f>
        <v>0</v>
      </c>
      <c r="Q83" s="207"/>
      <c r="R83" s="208">
        <f>SUM(R84:R173)</f>
        <v>0</v>
      </c>
      <c r="S83" s="207"/>
      <c r="T83" s="209">
        <f>SUM(T84:T173)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0" t="s">
        <v>81</v>
      </c>
      <c r="AT83" s="211" t="s">
        <v>71</v>
      </c>
      <c r="AU83" s="211" t="s">
        <v>79</v>
      </c>
      <c r="AY83" s="210" t="s">
        <v>187</v>
      </c>
      <c r="BK83" s="212">
        <f>SUM(BK84:BK173)</f>
        <v>0</v>
      </c>
    </row>
    <row r="84" s="2" customFormat="1" ht="16.5" customHeight="1">
      <c r="A84" s="41"/>
      <c r="B84" s="42"/>
      <c r="C84" s="269" t="s">
        <v>79</v>
      </c>
      <c r="D84" s="269" t="s">
        <v>648</v>
      </c>
      <c r="E84" s="270" t="s">
        <v>2010</v>
      </c>
      <c r="F84" s="271" t="s">
        <v>2011</v>
      </c>
      <c r="G84" s="272" t="s">
        <v>1672</v>
      </c>
      <c r="H84" s="273">
        <v>1</v>
      </c>
      <c r="I84" s="274"/>
      <c r="J84" s="275">
        <f>ROUND(I84*H84,2)</f>
        <v>0</v>
      </c>
      <c r="K84" s="271" t="s">
        <v>19</v>
      </c>
      <c r="L84" s="276"/>
      <c r="M84" s="277" t="s">
        <v>19</v>
      </c>
      <c r="N84" s="278" t="s">
        <v>43</v>
      </c>
      <c r="O84" s="87"/>
      <c r="P84" s="224">
        <f>O84*H84</f>
        <v>0</v>
      </c>
      <c r="Q84" s="224">
        <v>0</v>
      </c>
      <c r="R84" s="224">
        <f>Q84*H84</f>
        <v>0</v>
      </c>
      <c r="S84" s="224">
        <v>0</v>
      </c>
      <c r="T84" s="225">
        <f>S84*H84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R84" s="226" t="s">
        <v>745</v>
      </c>
      <c r="AT84" s="226" t="s">
        <v>648</v>
      </c>
      <c r="AU84" s="226" t="s">
        <v>81</v>
      </c>
      <c r="AY84" s="20" t="s">
        <v>187</v>
      </c>
      <c r="BE84" s="227">
        <f>IF(N84="základní",J84,0)</f>
        <v>0</v>
      </c>
      <c r="BF84" s="227">
        <f>IF(N84="snížená",J84,0)</f>
        <v>0</v>
      </c>
      <c r="BG84" s="227">
        <f>IF(N84="zákl. přenesená",J84,0)</f>
        <v>0</v>
      </c>
      <c r="BH84" s="227">
        <f>IF(N84="sníž. přenesená",J84,0)</f>
        <v>0</v>
      </c>
      <c r="BI84" s="227">
        <f>IF(N84="nulová",J84,0)</f>
        <v>0</v>
      </c>
      <c r="BJ84" s="20" t="s">
        <v>79</v>
      </c>
      <c r="BK84" s="227">
        <f>ROUND(I84*H84,2)</f>
        <v>0</v>
      </c>
      <c r="BL84" s="20" t="s">
        <v>265</v>
      </c>
      <c r="BM84" s="226" t="s">
        <v>2012</v>
      </c>
    </row>
    <row r="85" s="2" customFormat="1">
      <c r="A85" s="41"/>
      <c r="B85" s="42"/>
      <c r="C85" s="43"/>
      <c r="D85" s="235" t="s">
        <v>2013</v>
      </c>
      <c r="E85" s="43"/>
      <c r="F85" s="295" t="s">
        <v>2014</v>
      </c>
      <c r="G85" s="43"/>
      <c r="H85" s="43"/>
      <c r="I85" s="230"/>
      <c r="J85" s="43"/>
      <c r="K85" s="43"/>
      <c r="L85" s="47"/>
      <c r="M85" s="231"/>
      <c r="N85" s="232"/>
      <c r="O85" s="87"/>
      <c r="P85" s="87"/>
      <c r="Q85" s="87"/>
      <c r="R85" s="87"/>
      <c r="S85" s="87"/>
      <c r="T85" s="88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T85" s="20" t="s">
        <v>2013</v>
      </c>
      <c r="AU85" s="20" t="s">
        <v>81</v>
      </c>
    </row>
    <row r="86" s="2" customFormat="1" ht="16.5" customHeight="1">
      <c r="A86" s="41"/>
      <c r="B86" s="42"/>
      <c r="C86" s="269" t="s">
        <v>81</v>
      </c>
      <c r="D86" s="269" t="s">
        <v>648</v>
      </c>
      <c r="E86" s="270" t="s">
        <v>2015</v>
      </c>
      <c r="F86" s="271" t="s">
        <v>2016</v>
      </c>
      <c r="G86" s="272" t="s">
        <v>1672</v>
      </c>
      <c r="H86" s="273">
        <v>2</v>
      </c>
      <c r="I86" s="274"/>
      <c r="J86" s="275">
        <f>ROUND(I86*H86,2)</f>
        <v>0</v>
      </c>
      <c r="K86" s="271" t="s">
        <v>19</v>
      </c>
      <c r="L86" s="276"/>
      <c r="M86" s="277" t="s">
        <v>19</v>
      </c>
      <c r="N86" s="278" t="s">
        <v>43</v>
      </c>
      <c r="O86" s="87"/>
      <c r="P86" s="224">
        <f>O86*H86</f>
        <v>0</v>
      </c>
      <c r="Q86" s="224">
        <v>0</v>
      </c>
      <c r="R86" s="224">
        <f>Q86*H86</f>
        <v>0</v>
      </c>
      <c r="S86" s="224">
        <v>0</v>
      </c>
      <c r="T86" s="225">
        <f>S86*H86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R86" s="226" t="s">
        <v>745</v>
      </c>
      <c r="AT86" s="226" t="s">
        <v>648</v>
      </c>
      <c r="AU86" s="226" t="s">
        <v>81</v>
      </c>
      <c r="AY86" s="20" t="s">
        <v>187</v>
      </c>
      <c r="BE86" s="227">
        <f>IF(N86="základní",J86,0)</f>
        <v>0</v>
      </c>
      <c r="BF86" s="227">
        <f>IF(N86="snížená",J86,0)</f>
        <v>0</v>
      </c>
      <c r="BG86" s="227">
        <f>IF(N86="zákl. přenesená",J86,0)</f>
        <v>0</v>
      </c>
      <c r="BH86" s="227">
        <f>IF(N86="sníž. přenesená",J86,0)</f>
        <v>0</v>
      </c>
      <c r="BI86" s="227">
        <f>IF(N86="nulová",J86,0)</f>
        <v>0</v>
      </c>
      <c r="BJ86" s="20" t="s">
        <v>79</v>
      </c>
      <c r="BK86" s="227">
        <f>ROUND(I86*H86,2)</f>
        <v>0</v>
      </c>
      <c r="BL86" s="20" t="s">
        <v>265</v>
      </c>
      <c r="BM86" s="226" t="s">
        <v>2017</v>
      </c>
    </row>
    <row r="87" s="2" customFormat="1">
      <c r="A87" s="41"/>
      <c r="B87" s="42"/>
      <c r="C87" s="43"/>
      <c r="D87" s="235" t="s">
        <v>2013</v>
      </c>
      <c r="E87" s="43"/>
      <c r="F87" s="295" t="s">
        <v>2018</v>
      </c>
      <c r="G87" s="43"/>
      <c r="H87" s="43"/>
      <c r="I87" s="230"/>
      <c r="J87" s="43"/>
      <c r="K87" s="43"/>
      <c r="L87" s="47"/>
      <c r="M87" s="231"/>
      <c r="N87" s="232"/>
      <c r="O87" s="87"/>
      <c r="P87" s="87"/>
      <c r="Q87" s="87"/>
      <c r="R87" s="87"/>
      <c r="S87" s="87"/>
      <c r="T87" s="88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2013</v>
      </c>
      <c r="AU87" s="20" t="s">
        <v>81</v>
      </c>
    </row>
    <row r="88" s="2" customFormat="1" ht="16.5" customHeight="1">
      <c r="A88" s="41"/>
      <c r="B88" s="42"/>
      <c r="C88" s="269" t="s">
        <v>230</v>
      </c>
      <c r="D88" s="269" t="s">
        <v>648</v>
      </c>
      <c r="E88" s="270" t="s">
        <v>2019</v>
      </c>
      <c r="F88" s="271" t="s">
        <v>2020</v>
      </c>
      <c r="G88" s="272" t="s">
        <v>1672</v>
      </c>
      <c r="H88" s="273">
        <v>1</v>
      </c>
      <c r="I88" s="274"/>
      <c r="J88" s="275">
        <f>ROUND(I88*H88,2)</f>
        <v>0</v>
      </c>
      <c r="K88" s="271" t="s">
        <v>19</v>
      </c>
      <c r="L88" s="276"/>
      <c r="M88" s="277" t="s">
        <v>19</v>
      </c>
      <c r="N88" s="278" t="s">
        <v>43</v>
      </c>
      <c r="O88" s="87"/>
      <c r="P88" s="224">
        <f>O88*H88</f>
        <v>0</v>
      </c>
      <c r="Q88" s="224">
        <v>0</v>
      </c>
      <c r="R88" s="224">
        <f>Q88*H88</f>
        <v>0</v>
      </c>
      <c r="S88" s="224">
        <v>0</v>
      </c>
      <c r="T88" s="225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6" t="s">
        <v>745</v>
      </c>
      <c r="AT88" s="226" t="s">
        <v>648</v>
      </c>
      <c r="AU88" s="226" t="s">
        <v>81</v>
      </c>
      <c r="AY88" s="20" t="s">
        <v>187</v>
      </c>
      <c r="BE88" s="227">
        <f>IF(N88="základní",J88,0)</f>
        <v>0</v>
      </c>
      <c r="BF88" s="227">
        <f>IF(N88="snížená",J88,0)</f>
        <v>0</v>
      </c>
      <c r="BG88" s="227">
        <f>IF(N88="zákl. přenesená",J88,0)</f>
        <v>0</v>
      </c>
      <c r="BH88" s="227">
        <f>IF(N88="sníž. přenesená",J88,0)</f>
        <v>0</v>
      </c>
      <c r="BI88" s="227">
        <f>IF(N88="nulová",J88,0)</f>
        <v>0</v>
      </c>
      <c r="BJ88" s="20" t="s">
        <v>79</v>
      </c>
      <c r="BK88" s="227">
        <f>ROUND(I88*H88,2)</f>
        <v>0</v>
      </c>
      <c r="BL88" s="20" t="s">
        <v>265</v>
      </c>
      <c r="BM88" s="226" t="s">
        <v>2021</v>
      </c>
    </row>
    <row r="89" s="2" customFormat="1">
      <c r="A89" s="41"/>
      <c r="B89" s="42"/>
      <c r="C89" s="43"/>
      <c r="D89" s="235" t="s">
        <v>2013</v>
      </c>
      <c r="E89" s="43"/>
      <c r="F89" s="295" t="s">
        <v>2022</v>
      </c>
      <c r="G89" s="43"/>
      <c r="H89" s="43"/>
      <c r="I89" s="230"/>
      <c r="J89" s="43"/>
      <c r="K89" s="43"/>
      <c r="L89" s="47"/>
      <c r="M89" s="231"/>
      <c r="N89" s="232"/>
      <c r="O89" s="87"/>
      <c r="P89" s="87"/>
      <c r="Q89" s="87"/>
      <c r="R89" s="87"/>
      <c r="S89" s="87"/>
      <c r="T89" s="88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2013</v>
      </c>
      <c r="AU89" s="20" t="s">
        <v>81</v>
      </c>
    </row>
    <row r="90" s="2" customFormat="1" ht="16.5" customHeight="1">
      <c r="A90" s="41"/>
      <c r="B90" s="42"/>
      <c r="C90" s="269" t="s">
        <v>195</v>
      </c>
      <c r="D90" s="269" t="s">
        <v>648</v>
      </c>
      <c r="E90" s="270" t="s">
        <v>2023</v>
      </c>
      <c r="F90" s="271" t="s">
        <v>2024</v>
      </c>
      <c r="G90" s="272" t="s">
        <v>1672</v>
      </c>
      <c r="H90" s="273">
        <v>1</v>
      </c>
      <c r="I90" s="274"/>
      <c r="J90" s="275">
        <f>ROUND(I90*H90,2)</f>
        <v>0</v>
      </c>
      <c r="K90" s="271" t="s">
        <v>19</v>
      </c>
      <c r="L90" s="276"/>
      <c r="M90" s="277" t="s">
        <v>19</v>
      </c>
      <c r="N90" s="278" t="s">
        <v>43</v>
      </c>
      <c r="O90" s="87"/>
      <c r="P90" s="224">
        <f>O90*H90</f>
        <v>0</v>
      </c>
      <c r="Q90" s="224">
        <v>0</v>
      </c>
      <c r="R90" s="224">
        <f>Q90*H90</f>
        <v>0</v>
      </c>
      <c r="S90" s="224">
        <v>0</v>
      </c>
      <c r="T90" s="225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6" t="s">
        <v>745</v>
      </c>
      <c r="AT90" s="226" t="s">
        <v>648</v>
      </c>
      <c r="AU90" s="226" t="s">
        <v>81</v>
      </c>
      <c r="AY90" s="20" t="s">
        <v>187</v>
      </c>
      <c r="BE90" s="227">
        <f>IF(N90="základní",J90,0)</f>
        <v>0</v>
      </c>
      <c r="BF90" s="227">
        <f>IF(N90="snížená",J90,0)</f>
        <v>0</v>
      </c>
      <c r="BG90" s="227">
        <f>IF(N90="zákl. přenesená",J90,0)</f>
        <v>0</v>
      </c>
      <c r="BH90" s="227">
        <f>IF(N90="sníž. přenesená",J90,0)</f>
        <v>0</v>
      </c>
      <c r="BI90" s="227">
        <f>IF(N90="nulová",J90,0)</f>
        <v>0</v>
      </c>
      <c r="BJ90" s="20" t="s">
        <v>79</v>
      </c>
      <c r="BK90" s="227">
        <f>ROUND(I90*H90,2)</f>
        <v>0</v>
      </c>
      <c r="BL90" s="20" t="s">
        <v>265</v>
      </c>
      <c r="BM90" s="226" t="s">
        <v>2025</v>
      </c>
    </row>
    <row r="91" s="2" customFormat="1">
      <c r="A91" s="41"/>
      <c r="B91" s="42"/>
      <c r="C91" s="43"/>
      <c r="D91" s="235" t="s">
        <v>2013</v>
      </c>
      <c r="E91" s="43"/>
      <c r="F91" s="295" t="s">
        <v>2026</v>
      </c>
      <c r="G91" s="43"/>
      <c r="H91" s="43"/>
      <c r="I91" s="230"/>
      <c r="J91" s="43"/>
      <c r="K91" s="43"/>
      <c r="L91" s="47"/>
      <c r="M91" s="231"/>
      <c r="N91" s="232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2013</v>
      </c>
      <c r="AU91" s="20" t="s">
        <v>81</v>
      </c>
    </row>
    <row r="92" s="2" customFormat="1" ht="16.5" customHeight="1">
      <c r="A92" s="41"/>
      <c r="B92" s="42"/>
      <c r="C92" s="269" t="s">
        <v>240</v>
      </c>
      <c r="D92" s="269" t="s">
        <v>648</v>
      </c>
      <c r="E92" s="270" t="s">
        <v>2027</v>
      </c>
      <c r="F92" s="271" t="s">
        <v>2028</v>
      </c>
      <c r="G92" s="272" t="s">
        <v>1672</v>
      </c>
      <c r="H92" s="273">
        <v>1</v>
      </c>
      <c r="I92" s="274"/>
      <c r="J92" s="275">
        <f>ROUND(I92*H92,2)</f>
        <v>0</v>
      </c>
      <c r="K92" s="271" t="s">
        <v>19</v>
      </c>
      <c r="L92" s="276"/>
      <c r="M92" s="277" t="s">
        <v>19</v>
      </c>
      <c r="N92" s="278" t="s">
        <v>43</v>
      </c>
      <c r="O92" s="87"/>
      <c r="P92" s="224">
        <f>O92*H92</f>
        <v>0</v>
      </c>
      <c r="Q92" s="224">
        <v>0</v>
      </c>
      <c r="R92" s="224">
        <f>Q92*H92</f>
        <v>0</v>
      </c>
      <c r="S92" s="224">
        <v>0</v>
      </c>
      <c r="T92" s="225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6" t="s">
        <v>745</v>
      </c>
      <c r="AT92" s="226" t="s">
        <v>648</v>
      </c>
      <c r="AU92" s="226" t="s">
        <v>81</v>
      </c>
      <c r="AY92" s="20" t="s">
        <v>187</v>
      </c>
      <c r="BE92" s="227">
        <f>IF(N92="základní",J92,0)</f>
        <v>0</v>
      </c>
      <c r="BF92" s="227">
        <f>IF(N92="snížená",J92,0)</f>
        <v>0</v>
      </c>
      <c r="BG92" s="227">
        <f>IF(N92="zákl. přenesená",J92,0)</f>
        <v>0</v>
      </c>
      <c r="BH92" s="227">
        <f>IF(N92="sníž. přenesená",J92,0)</f>
        <v>0</v>
      </c>
      <c r="BI92" s="227">
        <f>IF(N92="nulová",J92,0)</f>
        <v>0</v>
      </c>
      <c r="BJ92" s="20" t="s">
        <v>79</v>
      </c>
      <c r="BK92" s="227">
        <f>ROUND(I92*H92,2)</f>
        <v>0</v>
      </c>
      <c r="BL92" s="20" t="s">
        <v>265</v>
      </c>
      <c r="BM92" s="226" t="s">
        <v>2029</v>
      </c>
    </row>
    <row r="93" s="2" customFormat="1">
      <c r="A93" s="41"/>
      <c r="B93" s="42"/>
      <c r="C93" s="43"/>
      <c r="D93" s="235" t="s">
        <v>2013</v>
      </c>
      <c r="E93" s="43"/>
      <c r="F93" s="295" t="s">
        <v>2030</v>
      </c>
      <c r="G93" s="43"/>
      <c r="H93" s="43"/>
      <c r="I93" s="230"/>
      <c r="J93" s="43"/>
      <c r="K93" s="43"/>
      <c r="L93" s="47"/>
      <c r="M93" s="231"/>
      <c r="N93" s="232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2013</v>
      </c>
      <c r="AU93" s="20" t="s">
        <v>81</v>
      </c>
    </row>
    <row r="94" s="2" customFormat="1" ht="16.5" customHeight="1">
      <c r="A94" s="41"/>
      <c r="B94" s="42"/>
      <c r="C94" s="269" t="s">
        <v>246</v>
      </c>
      <c r="D94" s="269" t="s">
        <v>648</v>
      </c>
      <c r="E94" s="270" t="s">
        <v>2031</v>
      </c>
      <c r="F94" s="271" t="s">
        <v>2032</v>
      </c>
      <c r="G94" s="272" t="s">
        <v>1672</v>
      </c>
      <c r="H94" s="273">
        <v>1</v>
      </c>
      <c r="I94" s="274"/>
      <c r="J94" s="275">
        <f>ROUND(I94*H94,2)</f>
        <v>0</v>
      </c>
      <c r="K94" s="271" t="s">
        <v>19</v>
      </c>
      <c r="L94" s="276"/>
      <c r="M94" s="277" t="s">
        <v>19</v>
      </c>
      <c r="N94" s="278" t="s">
        <v>43</v>
      </c>
      <c r="O94" s="87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6" t="s">
        <v>745</v>
      </c>
      <c r="AT94" s="226" t="s">
        <v>648</v>
      </c>
      <c r="AU94" s="226" t="s">
        <v>81</v>
      </c>
      <c r="AY94" s="20" t="s">
        <v>187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20" t="s">
        <v>79</v>
      </c>
      <c r="BK94" s="227">
        <f>ROUND(I94*H94,2)</f>
        <v>0</v>
      </c>
      <c r="BL94" s="20" t="s">
        <v>265</v>
      </c>
      <c r="BM94" s="226" t="s">
        <v>2033</v>
      </c>
    </row>
    <row r="95" s="2" customFormat="1">
      <c r="A95" s="41"/>
      <c r="B95" s="42"/>
      <c r="C95" s="43"/>
      <c r="D95" s="235" t="s">
        <v>2013</v>
      </c>
      <c r="E95" s="43"/>
      <c r="F95" s="295" t="s">
        <v>2034</v>
      </c>
      <c r="G95" s="43"/>
      <c r="H95" s="43"/>
      <c r="I95" s="230"/>
      <c r="J95" s="43"/>
      <c r="K95" s="43"/>
      <c r="L95" s="47"/>
      <c r="M95" s="231"/>
      <c r="N95" s="232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2013</v>
      </c>
      <c r="AU95" s="20" t="s">
        <v>81</v>
      </c>
    </row>
    <row r="96" s="2" customFormat="1" ht="16.5" customHeight="1">
      <c r="A96" s="41"/>
      <c r="B96" s="42"/>
      <c r="C96" s="269" t="s">
        <v>252</v>
      </c>
      <c r="D96" s="269" t="s">
        <v>648</v>
      </c>
      <c r="E96" s="270" t="s">
        <v>2035</v>
      </c>
      <c r="F96" s="271" t="s">
        <v>2036</v>
      </c>
      <c r="G96" s="272" t="s">
        <v>1672</v>
      </c>
      <c r="H96" s="273">
        <v>1</v>
      </c>
      <c r="I96" s="274"/>
      <c r="J96" s="275">
        <f>ROUND(I96*H96,2)</f>
        <v>0</v>
      </c>
      <c r="K96" s="271" t="s">
        <v>19</v>
      </c>
      <c r="L96" s="276"/>
      <c r="M96" s="277" t="s">
        <v>19</v>
      </c>
      <c r="N96" s="278" t="s">
        <v>43</v>
      </c>
      <c r="O96" s="87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6" t="s">
        <v>745</v>
      </c>
      <c r="AT96" s="226" t="s">
        <v>648</v>
      </c>
      <c r="AU96" s="226" t="s">
        <v>81</v>
      </c>
      <c r="AY96" s="20" t="s">
        <v>187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20" t="s">
        <v>79</v>
      </c>
      <c r="BK96" s="227">
        <f>ROUND(I96*H96,2)</f>
        <v>0</v>
      </c>
      <c r="BL96" s="20" t="s">
        <v>265</v>
      </c>
      <c r="BM96" s="226" t="s">
        <v>2037</v>
      </c>
    </row>
    <row r="97" s="2" customFormat="1">
      <c r="A97" s="41"/>
      <c r="B97" s="42"/>
      <c r="C97" s="43"/>
      <c r="D97" s="235" t="s">
        <v>2013</v>
      </c>
      <c r="E97" s="43"/>
      <c r="F97" s="295" t="s">
        <v>2038</v>
      </c>
      <c r="G97" s="43"/>
      <c r="H97" s="43"/>
      <c r="I97" s="230"/>
      <c r="J97" s="43"/>
      <c r="K97" s="43"/>
      <c r="L97" s="47"/>
      <c r="M97" s="231"/>
      <c r="N97" s="232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2013</v>
      </c>
      <c r="AU97" s="20" t="s">
        <v>81</v>
      </c>
    </row>
    <row r="98" s="2" customFormat="1" ht="16.5" customHeight="1">
      <c r="A98" s="41"/>
      <c r="B98" s="42"/>
      <c r="C98" s="269" t="s">
        <v>262</v>
      </c>
      <c r="D98" s="269" t="s">
        <v>648</v>
      </c>
      <c r="E98" s="270" t="s">
        <v>2039</v>
      </c>
      <c r="F98" s="271" t="s">
        <v>2040</v>
      </c>
      <c r="G98" s="272" t="s">
        <v>1672</v>
      </c>
      <c r="H98" s="273">
        <v>1</v>
      </c>
      <c r="I98" s="274"/>
      <c r="J98" s="275">
        <f>ROUND(I98*H98,2)</f>
        <v>0</v>
      </c>
      <c r="K98" s="271" t="s">
        <v>19</v>
      </c>
      <c r="L98" s="276"/>
      <c r="M98" s="277" t="s">
        <v>19</v>
      </c>
      <c r="N98" s="278" t="s">
        <v>43</v>
      </c>
      <c r="O98" s="87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6" t="s">
        <v>745</v>
      </c>
      <c r="AT98" s="226" t="s">
        <v>648</v>
      </c>
      <c r="AU98" s="226" t="s">
        <v>81</v>
      </c>
      <c r="AY98" s="20" t="s">
        <v>187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20" t="s">
        <v>79</v>
      </c>
      <c r="BK98" s="227">
        <f>ROUND(I98*H98,2)</f>
        <v>0</v>
      </c>
      <c r="BL98" s="20" t="s">
        <v>265</v>
      </c>
      <c r="BM98" s="226" t="s">
        <v>2041</v>
      </c>
    </row>
    <row r="99" s="2" customFormat="1">
      <c r="A99" s="41"/>
      <c r="B99" s="42"/>
      <c r="C99" s="43"/>
      <c r="D99" s="235" t="s">
        <v>2013</v>
      </c>
      <c r="E99" s="43"/>
      <c r="F99" s="295" t="s">
        <v>2042</v>
      </c>
      <c r="G99" s="43"/>
      <c r="H99" s="43"/>
      <c r="I99" s="230"/>
      <c r="J99" s="43"/>
      <c r="K99" s="43"/>
      <c r="L99" s="47"/>
      <c r="M99" s="231"/>
      <c r="N99" s="232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2013</v>
      </c>
      <c r="AU99" s="20" t="s">
        <v>81</v>
      </c>
    </row>
    <row r="100" s="2" customFormat="1" ht="16.5" customHeight="1">
      <c r="A100" s="41"/>
      <c r="B100" s="42"/>
      <c r="C100" s="269" t="s">
        <v>188</v>
      </c>
      <c r="D100" s="269" t="s">
        <v>648</v>
      </c>
      <c r="E100" s="270" t="s">
        <v>2043</v>
      </c>
      <c r="F100" s="271" t="s">
        <v>2044</v>
      </c>
      <c r="G100" s="272" t="s">
        <v>1672</v>
      </c>
      <c r="H100" s="273">
        <v>1</v>
      </c>
      <c r="I100" s="274"/>
      <c r="J100" s="275">
        <f>ROUND(I100*H100,2)</f>
        <v>0</v>
      </c>
      <c r="K100" s="271" t="s">
        <v>19</v>
      </c>
      <c r="L100" s="276"/>
      <c r="M100" s="277" t="s">
        <v>19</v>
      </c>
      <c r="N100" s="278" t="s">
        <v>43</v>
      </c>
      <c r="O100" s="87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6" t="s">
        <v>745</v>
      </c>
      <c r="AT100" s="226" t="s">
        <v>648</v>
      </c>
      <c r="AU100" s="226" t="s">
        <v>81</v>
      </c>
      <c r="AY100" s="20" t="s">
        <v>187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20" t="s">
        <v>79</v>
      </c>
      <c r="BK100" s="227">
        <f>ROUND(I100*H100,2)</f>
        <v>0</v>
      </c>
      <c r="BL100" s="20" t="s">
        <v>265</v>
      </c>
      <c r="BM100" s="226" t="s">
        <v>2045</v>
      </c>
    </row>
    <row r="101" s="2" customFormat="1">
      <c r="A101" s="41"/>
      <c r="B101" s="42"/>
      <c r="C101" s="43"/>
      <c r="D101" s="235" t="s">
        <v>2013</v>
      </c>
      <c r="E101" s="43"/>
      <c r="F101" s="295" t="s">
        <v>2046</v>
      </c>
      <c r="G101" s="43"/>
      <c r="H101" s="43"/>
      <c r="I101" s="230"/>
      <c r="J101" s="43"/>
      <c r="K101" s="43"/>
      <c r="L101" s="47"/>
      <c r="M101" s="231"/>
      <c r="N101" s="232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2013</v>
      </c>
      <c r="AU101" s="20" t="s">
        <v>81</v>
      </c>
    </row>
    <row r="102" s="2" customFormat="1" ht="16.5" customHeight="1">
      <c r="A102" s="41"/>
      <c r="B102" s="42"/>
      <c r="C102" s="269" t="s">
        <v>284</v>
      </c>
      <c r="D102" s="269" t="s">
        <v>648</v>
      </c>
      <c r="E102" s="270" t="s">
        <v>2047</v>
      </c>
      <c r="F102" s="271" t="s">
        <v>2048</v>
      </c>
      <c r="G102" s="272" t="s">
        <v>1672</v>
      </c>
      <c r="H102" s="273">
        <v>200</v>
      </c>
      <c r="I102" s="274"/>
      <c r="J102" s="275">
        <f>ROUND(I102*H102,2)</f>
        <v>0</v>
      </c>
      <c r="K102" s="271" t="s">
        <v>19</v>
      </c>
      <c r="L102" s="276"/>
      <c r="M102" s="277" t="s">
        <v>19</v>
      </c>
      <c r="N102" s="278" t="s">
        <v>43</v>
      </c>
      <c r="O102" s="87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6" t="s">
        <v>745</v>
      </c>
      <c r="AT102" s="226" t="s">
        <v>648</v>
      </c>
      <c r="AU102" s="226" t="s">
        <v>81</v>
      </c>
      <c r="AY102" s="20" t="s">
        <v>187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20" t="s">
        <v>79</v>
      </c>
      <c r="BK102" s="227">
        <f>ROUND(I102*H102,2)</f>
        <v>0</v>
      </c>
      <c r="BL102" s="20" t="s">
        <v>265</v>
      </c>
      <c r="BM102" s="226" t="s">
        <v>2049</v>
      </c>
    </row>
    <row r="103" s="2" customFormat="1">
      <c r="A103" s="41"/>
      <c r="B103" s="42"/>
      <c r="C103" s="43"/>
      <c r="D103" s="235" t="s">
        <v>2013</v>
      </c>
      <c r="E103" s="43"/>
      <c r="F103" s="295" t="s">
        <v>2050</v>
      </c>
      <c r="G103" s="43"/>
      <c r="H103" s="43"/>
      <c r="I103" s="230"/>
      <c r="J103" s="43"/>
      <c r="K103" s="43"/>
      <c r="L103" s="47"/>
      <c r="M103" s="231"/>
      <c r="N103" s="232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2013</v>
      </c>
      <c r="AU103" s="20" t="s">
        <v>81</v>
      </c>
    </row>
    <row r="104" s="2" customFormat="1" ht="16.5" customHeight="1">
      <c r="A104" s="41"/>
      <c r="B104" s="42"/>
      <c r="C104" s="269" t="s">
        <v>365</v>
      </c>
      <c r="D104" s="269" t="s">
        <v>648</v>
      </c>
      <c r="E104" s="270" t="s">
        <v>2051</v>
      </c>
      <c r="F104" s="271" t="s">
        <v>2052</v>
      </c>
      <c r="G104" s="272" t="s">
        <v>1672</v>
      </c>
      <c r="H104" s="273">
        <v>148</v>
      </c>
      <c r="I104" s="274"/>
      <c r="J104" s="275">
        <f>ROUND(I104*H104,2)</f>
        <v>0</v>
      </c>
      <c r="K104" s="271" t="s">
        <v>19</v>
      </c>
      <c r="L104" s="276"/>
      <c r="M104" s="277" t="s">
        <v>19</v>
      </c>
      <c r="N104" s="278" t="s">
        <v>43</v>
      </c>
      <c r="O104" s="87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6" t="s">
        <v>745</v>
      </c>
      <c r="AT104" s="226" t="s">
        <v>648</v>
      </c>
      <c r="AU104" s="226" t="s">
        <v>81</v>
      </c>
      <c r="AY104" s="20" t="s">
        <v>187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20" t="s">
        <v>79</v>
      </c>
      <c r="BK104" s="227">
        <f>ROUND(I104*H104,2)</f>
        <v>0</v>
      </c>
      <c r="BL104" s="20" t="s">
        <v>265</v>
      </c>
      <c r="BM104" s="226" t="s">
        <v>2053</v>
      </c>
    </row>
    <row r="105" s="2" customFormat="1">
      <c r="A105" s="41"/>
      <c r="B105" s="42"/>
      <c r="C105" s="43"/>
      <c r="D105" s="235" t="s">
        <v>2013</v>
      </c>
      <c r="E105" s="43"/>
      <c r="F105" s="295" t="s">
        <v>2054</v>
      </c>
      <c r="G105" s="43"/>
      <c r="H105" s="43"/>
      <c r="I105" s="230"/>
      <c r="J105" s="43"/>
      <c r="K105" s="43"/>
      <c r="L105" s="47"/>
      <c r="M105" s="231"/>
      <c r="N105" s="232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2013</v>
      </c>
      <c r="AU105" s="20" t="s">
        <v>81</v>
      </c>
    </row>
    <row r="106" s="2" customFormat="1" ht="16.5" customHeight="1">
      <c r="A106" s="41"/>
      <c r="B106" s="42"/>
      <c r="C106" s="269" t="s">
        <v>8</v>
      </c>
      <c r="D106" s="269" t="s">
        <v>648</v>
      </c>
      <c r="E106" s="270" t="s">
        <v>2055</v>
      </c>
      <c r="F106" s="271" t="s">
        <v>2056</v>
      </c>
      <c r="G106" s="272" t="s">
        <v>1672</v>
      </c>
      <c r="H106" s="273">
        <v>348</v>
      </c>
      <c r="I106" s="274"/>
      <c r="J106" s="275">
        <f>ROUND(I106*H106,2)</f>
        <v>0</v>
      </c>
      <c r="K106" s="271" t="s">
        <v>19</v>
      </c>
      <c r="L106" s="276"/>
      <c r="M106" s="277" t="s">
        <v>19</v>
      </c>
      <c r="N106" s="278" t="s">
        <v>43</v>
      </c>
      <c r="O106" s="87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6" t="s">
        <v>745</v>
      </c>
      <c r="AT106" s="226" t="s">
        <v>648</v>
      </c>
      <c r="AU106" s="226" t="s">
        <v>81</v>
      </c>
      <c r="AY106" s="20" t="s">
        <v>187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20" t="s">
        <v>79</v>
      </c>
      <c r="BK106" s="227">
        <f>ROUND(I106*H106,2)</f>
        <v>0</v>
      </c>
      <c r="BL106" s="20" t="s">
        <v>265</v>
      </c>
      <c r="BM106" s="226" t="s">
        <v>2057</v>
      </c>
    </row>
    <row r="107" s="2" customFormat="1">
      <c r="A107" s="41"/>
      <c r="B107" s="42"/>
      <c r="C107" s="43"/>
      <c r="D107" s="235" t="s">
        <v>2013</v>
      </c>
      <c r="E107" s="43"/>
      <c r="F107" s="295" t="s">
        <v>2058</v>
      </c>
      <c r="G107" s="43"/>
      <c r="H107" s="43"/>
      <c r="I107" s="230"/>
      <c r="J107" s="43"/>
      <c r="K107" s="43"/>
      <c r="L107" s="47"/>
      <c r="M107" s="231"/>
      <c r="N107" s="232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2013</v>
      </c>
      <c r="AU107" s="20" t="s">
        <v>81</v>
      </c>
    </row>
    <row r="108" s="2" customFormat="1" ht="16.5" customHeight="1">
      <c r="A108" s="41"/>
      <c r="B108" s="42"/>
      <c r="C108" s="269" t="s">
        <v>381</v>
      </c>
      <c r="D108" s="269" t="s">
        <v>648</v>
      </c>
      <c r="E108" s="270" t="s">
        <v>2059</v>
      </c>
      <c r="F108" s="271" t="s">
        <v>2060</v>
      </c>
      <c r="G108" s="272" t="s">
        <v>1672</v>
      </c>
      <c r="H108" s="273">
        <v>40</v>
      </c>
      <c r="I108" s="274"/>
      <c r="J108" s="275">
        <f>ROUND(I108*H108,2)</f>
        <v>0</v>
      </c>
      <c r="K108" s="271" t="s">
        <v>19</v>
      </c>
      <c r="L108" s="276"/>
      <c r="M108" s="277" t="s">
        <v>19</v>
      </c>
      <c r="N108" s="278" t="s">
        <v>43</v>
      </c>
      <c r="O108" s="87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6" t="s">
        <v>745</v>
      </c>
      <c r="AT108" s="226" t="s">
        <v>648</v>
      </c>
      <c r="AU108" s="226" t="s">
        <v>81</v>
      </c>
      <c r="AY108" s="20" t="s">
        <v>187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20" t="s">
        <v>79</v>
      </c>
      <c r="BK108" s="227">
        <f>ROUND(I108*H108,2)</f>
        <v>0</v>
      </c>
      <c r="BL108" s="20" t="s">
        <v>265</v>
      </c>
      <c r="BM108" s="226" t="s">
        <v>2061</v>
      </c>
    </row>
    <row r="109" s="2" customFormat="1">
      <c r="A109" s="41"/>
      <c r="B109" s="42"/>
      <c r="C109" s="43"/>
      <c r="D109" s="235" t="s">
        <v>2013</v>
      </c>
      <c r="E109" s="43"/>
      <c r="F109" s="295" t="s">
        <v>2062</v>
      </c>
      <c r="G109" s="43"/>
      <c r="H109" s="43"/>
      <c r="I109" s="230"/>
      <c r="J109" s="43"/>
      <c r="K109" s="43"/>
      <c r="L109" s="47"/>
      <c r="M109" s="231"/>
      <c r="N109" s="232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2013</v>
      </c>
      <c r="AU109" s="20" t="s">
        <v>81</v>
      </c>
    </row>
    <row r="110" s="2" customFormat="1" ht="16.5" customHeight="1">
      <c r="A110" s="41"/>
      <c r="B110" s="42"/>
      <c r="C110" s="269" t="s">
        <v>390</v>
      </c>
      <c r="D110" s="269" t="s">
        <v>648</v>
      </c>
      <c r="E110" s="270" t="s">
        <v>2063</v>
      </c>
      <c r="F110" s="271" t="s">
        <v>2064</v>
      </c>
      <c r="G110" s="272" t="s">
        <v>1672</v>
      </c>
      <c r="H110" s="273">
        <v>40</v>
      </c>
      <c r="I110" s="274"/>
      <c r="J110" s="275">
        <f>ROUND(I110*H110,2)</f>
        <v>0</v>
      </c>
      <c r="K110" s="271" t="s">
        <v>19</v>
      </c>
      <c r="L110" s="276"/>
      <c r="M110" s="277" t="s">
        <v>19</v>
      </c>
      <c r="N110" s="278" t="s">
        <v>43</v>
      </c>
      <c r="O110" s="87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6" t="s">
        <v>745</v>
      </c>
      <c r="AT110" s="226" t="s">
        <v>648</v>
      </c>
      <c r="AU110" s="226" t="s">
        <v>81</v>
      </c>
      <c r="AY110" s="20" t="s">
        <v>187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20" t="s">
        <v>79</v>
      </c>
      <c r="BK110" s="227">
        <f>ROUND(I110*H110,2)</f>
        <v>0</v>
      </c>
      <c r="BL110" s="20" t="s">
        <v>265</v>
      </c>
      <c r="BM110" s="226" t="s">
        <v>2065</v>
      </c>
    </row>
    <row r="111" s="2" customFormat="1">
      <c r="A111" s="41"/>
      <c r="B111" s="42"/>
      <c r="C111" s="43"/>
      <c r="D111" s="235" t="s">
        <v>2013</v>
      </c>
      <c r="E111" s="43"/>
      <c r="F111" s="295" t="s">
        <v>2066</v>
      </c>
      <c r="G111" s="43"/>
      <c r="H111" s="43"/>
      <c r="I111" s="230"/>
      <c r="J111" s="43"/>
      <c r="K111" s="43"/>
      <c r="L111" s="47"/>
      <c r="M111" s="231"/>
      <c r="N111" s="232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2013</v>
      </c>
      <c r="AU111" s="20" t="s">
        <v>81</v>
      </c>
    </row>
    <row r="112" s="2" customFormat="1" ht="16.5" customHeight="1">
      <c r="A112" s="41"/>
      <c r="B112" s="42"/>
      <c r="C112" s="269" t="s">
        <v>399</v>
      </c>
      <c r="D112" s="269" t="s">
        <v>648</v>
      </c>
      <c r="E112" s="270" t="s">
        <v>2067</v>
      </c>
      <c r="F112" s="271" t="s">
        <v>2068</v>
      </c>
      <c r="G112" s="272" t="s">
        <v>1672</v>
      </c>
      <c r="H112" s="273">
        <v>40</v>
      </c>
      <c r="I112" s="274"/>
      <c r="J112" s="275">
        <f>ROUND(I112*H112,2)</f>
        <v>0</v>
      </c>
      <c r="K112" s="271" t="s">
        <v>19</v>
      </c>
      <c r="L112" s="276"/>
      <c r="M112" s="277" t="s">
        <v>19</v>
      </c>
      <c r="N112" s="278" t="s">
        <v>43</v>
      </c>
      <c r="O112" s="87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6" t="s">
        <v>745</v>
      </c>
      <c r="AT112" s="226" t="s">
        <v>648</v>
      </c>
      <c r="AU112" s="226" t="s">
        <v>81</v>
      </c>
      <c r="AY112" s="20" t="s">
        <v>187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20" t="s">
        <v>79</v>
      </c>
      <c r="BK112" s="227">
        <f>ROUND(I112*H112,2)</f>
        <v>0</v>
      </c>
      <c r="BL112" s="20" t="s">
        <v>265</v>
      </c>
      <c r="BM112" s="226" t="s">
        <v>2069</v>
      </c>
    </row>
    <row r="113" s="2" customFormat="1">
      <c r="A113" s="41"/>
      <c r="B113" s="42"/>
      <c r="C113" s="43"/>
      <c r="D113" s="235" t="s">
        <v>2013</v>
      </c>
      <c r="E113" s="43"/>
      <c r="F113" s="295" t="s">
        <v>2070</v>
      </c>
      <c r="G113" s="43"/>
      <c r="H113" s="43"/>
      <c r="I113" s="230"/>
      <c r="J113" s="43"/>
      <c r="K113" s="43"/>
      <c r="L113" s="47"/>
      <c r="M113" s="231"/>
      <c r="N113" s="232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2013</v>
      </c>
      <c r="AU113" s="20" t="s">
        <v>81</v>
      </c>
    </row>
    <row r="114" s="2" customFormat="1" ht="16.5" customHeight="1">
      <c r="A114" s="41"/>
      <c r="B114" s="42"/>
      <c r="C114" s="269" t="s">
        <v>265</v>
      </c>
      <c r="D114" s="269" t="s">
        <v>648</v>
      </c>
      <c r="E114" s="270" t="s">
        <v>2071</v>
      </c>
      <c r="F114" s="271" t="s">
        <v>2072</v>
      </c>
      <c r="G114" s="272" t="s">
        <v>1672</v>
      </c>
      <c r="H114" s="273">
        <v>1</v>
      </c>
      <c r="I114" s="274"/>
      <c r="J114" s="275">
        <f>ROUND(I114*H114,2)</f>
        <v>0</v>
      </c>
      <c r="K114" s="271" t="s">
        <v>19</v>
      </c>
      <c r="L114" s="276"/>
      <c r="M114" s="277" t="s">
        <v>19</v>
      </c>
      <c r="N114" s="278" t="s">
        <v>43</v>
      </c>
      <c r="O114" s="87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6" t="s">
        <v>745</v>
      </c>
      <c r="AT114" s="226" t="s">
        <v>648</v>
      </c>
      <c r="AU114" s="226" t="s">
        <v>81</v>
      </c>
      <c r="AY114" s="20" t="s">
        <v>187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20" t="s">
        <v>79</v>
      </c>
      <c r="BK114" s="227">
        <f>ROUND(I114*H114,2)</f>
        <v>0</v>
      </c>
      <c r="BL114" s="20" t="s">
        <v>265</v>
      </c>
      <c r="BM114" s="226" t="s">
        <v>2073</v>
      </c>
    </row>
    <row r="115" s="2" customFormat="1">
      <c r="A115" s="41"/>
      <c r="B115" s="42"/>
      <c r="C115" s="43"/>
      <c r="D115" s="235" t="s">
        <v>2013</v>
      </c>
      <c r="E115" s="43"/>
      <c r="F115" s="295" t="s">
        <v>2074</v>
      </c>
      <c r="G115" s="43"/>
      <c r="H115" s="43"/>
      <c r="I115" s="230"/>
      <c r="J115" s="43"/>
      <c r="K115" s="43"/>
      <c r="L115" s="47"/>
      <c r="M115" s="231"/>
      <c r="N115" s="232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2013</v>
      </c>
      <c r="AU115" s="20" t="s">
        <v>81</v>
      </c>
    </row>
    <row r="116" s="2" customFormat="1" ht="16.5" customHeight="1">
      <c r="A116" s="41"/>
      <c r="B116" s="42"/>
      <c r="C116" s="269" t="s">
        <v>413</v>
      </c>
      <c r="D116" s="269" t="s">
        <v>648</v>
      </c>
      <c r="E116" s="270" t="s">
        <v>2075</v>
      </c>
      <c r="F116" s="271" t="s">
        <v>2076</v>
      </c>
      <c r="G116" s="272" t="s">
        <v>1672</v>
      </c>
      <c r="H116" s="273">
        <v>2</v>
      </c>
      <c r="I116" s="274"/>
      <c r="J116" s="275">
        <f>ROUND(I116*H116,2)</f>
        <v>0</v>
      </c>
      <c r="K116" s="271" t="s">
        <v>19</v>
      </c>
      <c r="L116" s="276"/>
      <c r="M116" s="277" t="s">
        <v>19</v>
      </c>
      <c r="N116" s="278" t="s">
        <v>43</v>
      </c>
      <c r="O116" s="87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6" t="s">
        <v>745</v>
      </c>
      <c r="AT116" s="226" t="s">
        <v>648</v>
      </c>
      <c r="AU116" s="226" t="s">
        <v>81</v>
      </c>
      <c r="AY116" s="20" t="s">
        <v>187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20" t="s">
        <v>79</v>
      </c>
      <c r="BK116" s="227">
        <f>ROUND(I116*H116,2)</f>
        <v>0</v>
      </c>
      <c r="BL116" s="20" t="s">
        <v>265</v>
      </c>
      <c r="BM116" s="226" t="s">
        <v>2077</v>
      </c>
    </row>
    <row r="117" s="2" customFormat="1">
      <c r="A117" s="41"/>
      <c r="B117" s="42"/>
      <c r="C117" s="43"/>
      <c r="D117" s="235" t="s">
        <v>2013</v>
      </c>
      <c r="E117" s="43"/>
      <c r="F117" s="295" t="s">
        <v>2078</v>
      </c>
      <c r="G117" s="43"/>
      <c r="H117" s="43"/>
      <c r="I117" s="230"/>
      <c r="J117" s="43"/>
      <c r="K117" s="43"/>
      <c r="L117" s="47"/>
      <c r="M117" s="231"/>
      <c r="N117" s="232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2013</v>
      </c>
      <c r="AU117" s="20" t="s">
        <v>81</v>
      </c>
    </row>
    <row r="118" s="2" customFormat="1" ht="16.5" customHeight="1">
      <c r="A118" s="41"/>
      <c r="B118" s="42"/>
      <c r="C118" s="269" t="s">
        <v>747</v>
      </c>
      <c r="D118" s="269" t="s">
        <v>648</v>
      </c>
      <c r="E118" s="270" t="s">
        <v>2079</v>
      </c>
      <c r="F118" s="271" t="s">
        <v>2080</v>
      </c>
      <c r="G118" s="272" t="s">
        <v>1672</v>
      </c>
      <c r="H118" s="273">
        <v>11</v>
      </c>
      <c r="I118" s="274"/>
      <c r="J118" s="275">
        <f>ROUND(I118*H118,2)</f>
        <v>0</v>
      </c>
      <c r="K118" s="271" t="s">
        <v>19</v>
      </c>
      <c r="L118" s="276"/>
      <c r="M118" s="277" t="s">
        <v>19</v>
      </c>
      <c r="N118" s="278" t="s">
        <v>43</v>
      </c>
      <c r="O118" s="87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6" t="s">
        <v>745</v>
      </c>
      <c r="AT118" s="226" t="s">
        <v>648</v>
      </c>
      <c r="AU118" s="226" t="s">
        <v>81</v>
      </c>
      <c r="AY118" s="20" t="s">
        <v>187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20" t="s">
        <v>79</v>
      </c>
      <c r="BK118" s="227">
        <f>ROUND(I118*H118,2)</f>
        <v>0</v>
      </c>
      <c r="BL118" s="20" t="s">
        <v>265</v>
      </c>
      <c r="BM118" s="226" t="s">
        <v>2081</v>
      </c>
    </row>
    <row r="119" s="2" customFormat="1">
      <c r="A119" s="41"/>
      <c r="B119" s="42"/>
      <c r="C119" s="43"/>
      <c r="D119" s="235" t="s">
        <v>2013</v>
      </c>
      <c r="E119" s="43"/>
      <c r="F119" s="295" t="s">
        <v>2082</v>
      </c>
      <c r="G119" s="43"/>
      <c r="H119" s="43"/>
      <c r="I119" s="230"/>
      <c r="J119" s="43"/>
      <c r="K119" s="43"/>
      <c r="L119" s="47"/>
      <c r="M119" s="231"/>
      <c r="N119" s="232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2013</v>
      </c>
      <c r="AU119" s="20" t="s">
        <v>81</v>
      </c>
    </row>
    <row r="120" s="2" customFormat="1" ht="16.5" customHeight="1">
      <c r="A120" s="41"/>
      <c r="B120" s="42"/>
      <c r="C120" s="269" t="s">
        <v>751</v>
      </c>
      <c r="D120" s="269" t="s">
        <v>648</v>
      </c>
      <c r="E120" s="270" t="s">
        <v>2083</v>
      </c>
      <c r="F120" s="271" t="s">
        <v>2084</v>
      </c>
      <c r="G120" s="272" t="s">
        <v>1672</v>
      </c>
      <c r="H120" s="273">
        <v>5</v>
      </c>
      <c r="I120" s="274"/>
      <c r="J120" s="275">
        <f>ROUND(I120*H120,2)</f>
        <v>0</v>
      </c>
      <c r="K120" s="271" t="s">
        <v>19</v>
      </c>
      <c r="L120" s="276"/>
      <c r="M120" s="277" t="s">
        <v>19</v>
      </c>
      <c r="N120" s="278" t="s">
        <v>43</v>
      </c>
      <c r="O120" s="87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6" t="s">
        <v>745</v>
      </c>
      <c r="AT120" s="226" t="s">
        <v>648</v>
      </c>
      <c r="AU120" s="226" t="s">
        <v>81</v>
      </c>
      <c r="AY120" s="20" t="s">
        <v>187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20" t="s">
        <v>79</v>
      </c>
      <c r="BK120" s="227">
        <f>ROUND(I120*H120,2)</f>
        <v>0</v>
      </c>
      <c r="BL120" s="20" t="s">
        <v>265</v>
      </c>
      <c r="BM120" s="226" t="s">
        <v>2085</v>
      </c>
    </row>
    <row r="121" s="2" customFormat="1">
      <c r="A121" s="41"/>
      <c r="B121" s="42"/>
      <c r="C121" s="43"/>
      <c r="D121" s="235" t="s">
        <v>2013</v>
      </c>
      <c r="E121" s="43"/>
      <c r="F121" s="295" t="s">
        <v>2086</v>
      </c>
      <c r="G121" s="43"/>
      <c r="H121" s="43"/>
      <c r="I121" s="230"/>
      <c r="J121" s="43"/>
      <c r="K121" s="43"/>
      <c r="L121" s="47"/>
      <c r="M121" s="231"/>
      <c r="N121" s="232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2013</v>
      </c>
      <c r="AU121" s="20" t="s">
        <v>81</v>
      </c>
    </row>
    <row r="122" s="2" customFormat="1" ht="16.5" customHeight="1">
      <c r="A122" s="41"/>
      <c r="B122" s="42"/>
      <c r="C122" s="269" t="s">
        <v>761</v>
      </c>
      <c r="D122" s="269" t="s">
        <v>648</v>
      </c>
      <c r="E122" s="270" t="s">
        <v>2087</v>
      </c>
      <c r="F122" s="271" t="s">
        <v>2088</v>
      </c>
      <c r="G122" s="272" t="s">
        <v>1672</v>
      </c>
      <c r="H122" s="273">
        <v>16</v>
      </c>
      <c r="I122" s="274"/>
      <c r="J122" s="275">
        <f>ROUND(I122*H122,2)</f>
        <v>0</v>
      </c>
      <c r="K122" s="271" t="s">
        <v>19</v>
      </c>
      <c r="L122" s="276"/>
      <c r="M122" s="277" t="s">
        <v>19</v>
      </c>
      <c r="N122" s="278" t="s">
        <v>43</v>
      </c>
      <c r="O122" s="87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6" t="s">
        <v>745</v>
      </c>
      <c r="AT122" s="226" t="s">
        <v>648</v>
      </c>
      <c r="AU122" s="226" t="s">
        <v>81</v>
      </c>
      <c r="AY122" s="20" t="s">
        <v>187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20" t="s">
        <v>79</v>
      </c>
      <c r="BK122" s="227">
        <f>ROUND(I122*H122,2)</f>
        <v>0</v>
      </c>
      <c r="BL122" s="20" t="s">
        <v>265</v>
      </c>
      <c r="BM122" s="226" t="s">
        <v>2089</v>
      </c>
    </row>
    <row r="123" s="2" customFormat="1">
      <c r="A123" s="41"/>
      <c r="B123" s="42"/>
      <c r="C123" s="43"/>
      <c r="D123" s="235" t="s">
        <v>2013</v>
      </c>
      <c r="E123" s="43"/>
      <c r="F123" s="295" t="s">
        <v>2090</v>
      </c>
      <c r="G123" s="43"/>
      <c r="H123" s="43"/>
      <c r="I123" s="230"/>
      <c r="J123" s="43"/>
      <c r="K123" s="43"/>
      <c r="L123" s="47"/>
      <c r="M123" s="231"/>
      <c r="N123" s="232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2013</v>
      </c>
      <c r="AU123" s="20" t="s">
        <v>81</v>
      </c>
    </row>
    <row r="124" s="2" customFormat="1" ht="16.5" customHeight="1">
      <c r="A124" s="41"/>
      <c r="B124" s="42"/>
      <c r="C124" s="269" t="s">
        <v>7</v>
      </c>
      <c r="D124" s="269" t="s">
        <v>648</v>
      </c>
      <c r="E124" s="270" t="s">
        <v>2091</v>
      </c>
      <c r="F124" s="271" t="s">
        <v>2092</v>
      </c>
      <c r="G124" s="272" t="s">
        <v>1672</v>
      </c>
      <c r="H124" s="273">
        <v>18</v>
      </c>
      <c r="I124" s="274"/>
      <c r="J124" s="275">
        <f>ROUND(I124*H124,2)</f>
        <v>0</v>
      </c>
      <c r="K124" s="271" t="s">
        <v>19</v>
      </c>
      <c r="L124" s="276"/>
      <c r="M124" s="277" t="s">
        <v>19</v>
      </c>
      <c r="N124" s="278" t="s">
        <v>43</v>
      </c>
      <c r="O124" s="87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6" t="s">
        <v>745</v>
      </c>
      <c r="AT124" s="226" t="s">
        <v>648</v>
      </c>
      <c r="AU124" s="226" t="s">
        <v>81</v>
      </c>
      <c r="AY124" s="20" t="s">
        <v>187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20" t="s">
        <v>79</v>
      </c>
      <c r="BK124" s="227">
        <f>ROUND(I124*H124,2)</f>
        <v>0</v>
      </c>
      <c r="BL124" s="20" t="s">
        <v>265</v>
      </c>
      <c r="BM124" s="226" t="s">
        <v>2093</v>
      </c>
    </row>
    <row r="125" s="2" customFormat="1">
      <c r="A125" s="41"/>
      <c r="B125" s="42"/>
      <c r="C125" s="43"/>
      <c r="D125" s="235" t="s">
        <v>2013</v>
      </c>
      <c r="E125" s="43"/>
      <c r="F125" s="295" t="s">
        <v>2094</v>
      </c>
      <c r="G125" s="43"/>
      <c r="H125" s="43"/>
      <c r="I125" s="230"/>
      <c r="J125" s="43"/>
      <c r="K125" s="43"/>
      <c r="L125" s="47"/>
      <c r="M125" s="231"/>
      <c r="N125" s="232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2013</v>
      </c>
      <c r="AU125" s="20" t="s">
        <v>81</v>
      </c>
    </row>
    <row r="126" s="2" customFormat="1" ht="16.5" customHeight="1">
      <c r="A126" s="41"/>
      <c r="B126" s="42"/>
      <c r="C126" s="269" t="s">
        <v>772</v>
      </c>
      <c r="D126" s="269" t="s">
        <v>648</v>
      </c>
      <c r="E126" s="270" t="s">
        <v>2095</v>
      </c>
      <c r="F126" s="271" t="s">
        <v>2096</v>
      </c>
      <c r="G126" s="272" t="s">
        <v>1672</v>
      </c>
      <c r="H126" s="273">
        <v>1</v>
      </c>
      <c r="I126" s="274"/>
      <c r="J126" s="275">
        <f>ROUND(I126*H126,2)</f>
        <v>0</v>
      </c>
      <c r="K126" s="271" t="s">
        <v>19</v>
      </c>
      <c r="L126" s="276"/>
      <c r="M126" s="277" t="s">
        <v>19</v>
      </c>
      <c r="N126" s="278" t="s">
        <v>43</v>
      </c>
      <c r="O126" s="87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6" t="s">
        <v>745</v>
      </c>
      <c r="AT126" s="226" t="s">
        <v>648</v>
      </c>
      <c r="AU126" s="226" t="s">
        <v>81</v>
      </c>
      <c r="AY126" s="20" t="s">
        <v>187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20" t="s">
        <v>79</v>
      </c>
      <c r="BK126" s="227">
        <f>ROUND(I126*H126,2)</f>
        <v>0</v>
      </c>
      <c r="BL126" s="20" t="s">
        <v>265</v>
      </c>
      <c r="BM126" s="226" t="s">
        <v>2097</v>
      </c>
    </row>
    <row r="127" s="2" customFormat="1">
      <c r="A127" s="41"/>
      <c r="B127" s="42"/>
      <c r="C127" s="43"/>
      <c r="D127" s="235" t="s">
        <v>2013</v>
      </c>
      <c r="E127" s="43"/>
      <c r="F127" s="295" t="s">
        <v>2098</v>
      </c>
      <c r="G127" s="43"/>
      <c r="H127" s="43"/>
      <c r="I127" s="230"/>
      <c r="J127" s="43"/>
      <c r="K127" s="43"/>
      <c r="L127" s="47"/>
      <c r="M127" s="231"/>
      <c r="N127" s="232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2013</v>
      </c>
      <c r="AU127" s="20" t="s">
        <v>81</v>
      </c>
    </row>
    <row r="128" s="2" customFormat="1" ht="16.5" customHeight="1">
      <c r="A128" s="41"/>
      <c r="B128" s="42"/>
      <c r="C128" s="269" t="s">
        <v>777</v>
      </c>
      <c r="D128" s="269" t="s">
        <v>648</v>
      </c>
      <c r="E128" s="270" t="s">
        <v>2099</v>
      </c>
      <c r="F128" s="271" t="s">
        <v>2100</v>
      </c>
      <c r="G128" s="272" t="s">
        <v>383</v>
      </c>
      <c r="H128" s="273">
        <v>3500</v>
      </c>
      <c r="I128" s="274"/>
      <c r="J128" s="275">
        <f>ROUND(I128*H128,2)</f>
        <v>0</v>
      </c>
      <c r="K128" s="271" t="s">
        <v>19</v>
      </c>
      <c r="L128" s="276"/>
      <c r="M128" s="277" t="s">
        <v>19</v>
      </c>
      <c r="N128" s="278" t="s">
        <v>43</v>
      </c>
      <c r="O128" s="87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6" t="s">
        <v>745</v>
      </c>
      <c r="AT128" s="226" t="s">
        <v>648</v>
      </c>
      <c r="AU128" s="226" t="s">
        <v>81</v>
      </c>
      <c r="AY128" s="20" t="s">
        <v>187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20" t="s">
        <v>79</v>
      </c>
      <c r="BK128" s="227">
        <f>ROUND(I128*H128,2)</f>
        <v>0</v>
      </c>
      <c r="BL128" s="20" t="s">
        <v>265</v>
      </c>
      <c r="BM128" s="226" t="s">
        <v>2101</v>
      </c>
    </row>
    <row r="129" s="2" customFormat="1">
      <c r="A129" s="41"/>
      <c r="B129" s="42"/>
      <c r="C129" s="43"/>
      <c r="D129" s="235" t="s">
        <v>2013</v>
      </c>
      <c r="E129" s="43"/>
      <c r="F129" s="295" t="s">
        <v>2102</v>
      </c>
      <c r="G129" s="43"/>
      <c r="H129" s="43"/>
      <c r="I129" s="230"/>
      <c r="J129" s="43"/>
      <c r="K129" s="43"/>
      <c r="L129" s="47"/>
      <c r="M129" s="231"/>
      <c r="N129" s="232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2013</v>
      </c>
      <c r="AU129" s="20" t="s">
        <v>81</v>
      </c>
    </row>
    <row r="130" s="2" customFormat="1" ht="16.5" customHeight="1">
      <c r="A130" s="41"/>
      <c r="B130" s="42"/>
      <c r="C130" s="269" t="s">
        <v>781</v>
      </c>
      <c r="D130" s="269" t="s">
        <v>648</v>
      </c>
      <c r="E130" s="270" t="s">
        <v>2103</v>
      </c>
      <c r="F130" s="271" t="s">
        <v>2104</v>
      </c>
      <c r="G130" s="272" t="s">
        <v>383</v>
      </c>
      <c r="H130" s="273">
        <v>850</v>
      </c>
      <c r="I130" s="274"/>
      <c r="J130" s="275">
        <f>ROUND(I130*H130,2)</f>
        <v>0</v>
      </c>
      <c r="K130" s="271" t="s">
        <v>19</v>
      </c>
      <c r="L130" s="276"/>
      <c r="M130" s="277" t="s">
        <v>19</v>
      </c>
      <c r="N130" s="278" t="s">
        <v>43</v>
      </c>
      <c r="O130" s="87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6" t="s">
        <v>745</v>
      </c>
      <c r="AT130" s="226" t="s">
        <v>648</v>
      </c>
      <c r="AU130" s="226" t="s">
        <v>81</v>
      </c>
      <c r="AY130" s="20" t="s">
        <v>187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20" t="s">
        <v>79</v>
      </c>
      <c r="BK130" s="227">
        <f>ROUND(I130*H130,2)</f>
        <v>0</v>
      </c>
      <c r="BL130" s="20" t="s">
        <v>265</v>
      </c>
      <c r="BM130" s="226" t="s">
        <v>2105</v>
      </c>
    </row>
    <row r="131" s="2" customFormat="1">
      <c r="A131" s="41"/>
      <c r="B131" s="42"/>
      <c r="C131" s="43"/>
      <c r="D131" s="235" t="s">
        <v>2013</v>
      </c>
      <c r="E131" s="43"/>
      <c r="F131" s="295" t="s">
        <v>2106</v>
      </c>
      <c r="G131" s="43"/>
      <c r="H131" s="43"/>
      <c r="I131" s="230"/>
      <c r="J131" s="43"/>
      <c r="K131" s="43"/>
      <c r="L131" s="47"/>
      <c r="M131" s="231"/>
      <c r="N131" s="232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2013</v>
      </c>
      <c r="AU131" s="20" t="s">
        <v>81</v>
      </c>
    </row>
    <row r="132" s="2" customFormat="1" ht="16.5" customHeight="1">
      <c r="A132" s="41"/>
      <c r="B132" s="42"/>
      <c r="C132" s="269" t="s">
        <v>789</v>
      </c>
      <c r="D132" s="269" t="s">
        <v>648</v>
      </c>
      <c r="E132" s="270" t="s">
        <v>2107</v>
      </c>
      <c r="F132" s="271" t="s">
        <v>2108</v>
      </c>
      <c r="G132" s="272" t="s">
        <v>383</v>
      </c>
      <c r="H132" s="273">
        <v>500</v>
      </c>
      <c r="I132" s="274"/>
      <c r="J132" s="275">
        <f>ROUND(I132*H132,2)</f>
        <v>0</v>
      </c>
      <c r="K132" s="271" t="s">
        <v>19</v>
      </c>
      <c r="L132" s="276"/>
      <c r="M132" s="277" t="s">
        <v>19</v>
      </c>
      <c r="N132" s="278" t="s">
        <v>43</v>
      </c>
      <c r="O132" s="87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6" t="s">
        <v>745</v>
      </c>
      <c r="AT132" s="226" t="s">
        <v>648</v>
      </c>
      <c r="AU132" s="226" t="s">
        <v>81</v>
      </c>
      <c r="AY132" s="20" t="s">
        <v>187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20" t="s">
        <v>79</v>
      </c>
      <c r="BK132" s="227">
        <f>ROUND(I132*H132,2)</f>
        <v>0</v>
      </c>
      <c r="BL132" s="20" t="s">
        <v>265</v>
      </c>
      <c r="BM132" s="226" t="s">
        <v>2109</v>
      </c>
    </row>
    <row r="133" s="2" customFormat="1">
      <c r="A133" s="41"/>
      <c r="B133" s="42"/>
      <c r="C133" s="43"/>
      <c r="D133" s="235" t="s">
        <v>2013</v>
      </c>
      <c r="E133" s="43"/>
      <c r="F133" s="295" t="s">
        <v>2110</v>
      </c>
      <c r="G133" s="43"/>
      <c r="H133" s="43"/>
      <c r="I133" s="230"/>
      <c r="J133" s="43"/>
      <c r="K133" s="43"/>
      <c r="L133" s="47"/>
      <c r="M133" s="231"/>
      <c r="N133" s="232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2013</v>
      </c>
      <c r="AU133" s="20" t="s">
        <v>81</v>
      </c>
    </row>
    <row r="134" s="2" customFormat="1" ht="16.5" customHeight="1">
      <c r="A134" s="41"/>
      <c r="B134" s="42"/>
      <c r="C134" s="269" t="s">
        <v>796</v>
      </c>
      <c r="D134" s="269" t="s">
        <v>648</v>
      </c>
      <c r="E134" s="270" t="s">
        <v>2111</v>
      </c>
      <c r="F134" s="271" t="s">
        <v>2112</v>
      </c>
      <c r="G134" s="272" t="s">
        <v>383</v>
      </c>
      <c r="H134" s="273">
        <v>60</v>
      </c>
      <c r="I134" s="274"/>
      <c r="J134" s="275">
        <f>ROUND(I134*H134,2)</f>
        <v>0</v>
      </c>
      <c r="K134" s="271" t="s">
        <v>19</v>
      </c>
      <c r="L134" s="276"/>
      <c r="M134" s="277" t="s">
        <v>19</v>
      </c>
      <c r="N134" s="278" t="s">
        <v>43</v>
      </c>
      <c r="O134" s="87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6" t="s">
        <v>745</v>
      </c>
      <c r="AT134" s="226" t="s">
        <v>648</v>
      </c>
      <c r="AU134" s="226" t="s">
        <v>81</v>
      </c>
      <c r="AY134" s="20" t="s">
        <v>187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20" t="s">
        <v>79</v>
      </c>
      <c r="BK134" s="227">
        <f>ROUND(I134*H134,2)</f>
        <v>0</v>
      </c>
      <c r="BL134" s="20" t="s">
        <v>265</v>
      </c>
      <c r="BM134" s="226" t="s">
        <v>2113</v>
      </c>
    </row>
    <row r="135" s="2" customFormat="1">
      <c r="A135" s="41"/>
      <c r="B135" s="42"/>
      <c r="C135" s="43"/>
      <c r="D135" s="235" t="s">
        <v>2013</v>
      </c>
      <c r="E135" s="43"/>
      <c r="F135" s="295" t="s">
        <v>2114</v>
      </c>
      <c r="G135" s="43"/>
      <c r="H135" s="43"/>
      <c r="I135" s="230"/>
      <c r="J135" s="43"/>
      <c r="K135" s="43"/>
      <c r="L135" s="47"/>
      <c r="M135" s="231"/>
      <c r="N135" s="232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2013</v>
      </c>
      <c r="AU135" s="20" t="s">
        <v>81</v>
      </c>
    </row>
    <row r="136" s="2" customFormat="1" ht="16.5" customHeight="1">
      <c r="A136" s="41"/>
      <c r="B136" s="42"/>
      <c r="C136" s="269" t="s">
        <v>808</v>
      </c>
      <c r="D136" s="269" t="s">
        <v>648</v>
      </c>
      <c r="E136" s="270" t="s">
        <v>2115</v>
      </c>
      <c r="F136" s="271" t="s">
        <v>2116</v>
      </c>
      <c r="G136" s="272" t="s">
        <v>383</v>
      </c>
      <c r="H136" s="273">
        <v>1620</v>
      </c>
      <c r="I136" s="274"/>
      <c r="J136" s="275">
        <f>ROUND(I136*H136,2)</f>
        <v>0</v>
      </c>
      <c r="K136" s="271" t="s">
        <v>19</v>
      </c>
      <c r="L136" s="276"/>
      <c r="M136" s="277" t="s">
        <v>19</v>
      </c>
      <c r="N136" s="278" t="s">
        <v>43</v>
      </c>
      <c r="O136" s="87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6" t="s">
        <v>745</v>
      </c>
      <c r="AT136" s="226" t="s">
        <v>648</v>
      </c>
      <c r="AU136" s="226" t="s">
        <v>81</v>
      </c>
      <c r="AY136" s="20" t="s">
        <v>187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20" t="s">
        <v>79</v>
      </c>
      <c r="BK136" s="227">
        <f>ROUND(I136*H136,2)</f>
        <v>0</v>
      </c>
      <c r="BL136" s="20" t="s">
        <v>265</v>
      </c>
      <c r="BM136" s="226" t="s">
        <v>2117</v>
      </c>
    </row>
    <row r="137" s="2" customFormat="1">
      <c r="A137" s="41"/>
      <c r="B137" s="42"/>
      <c r="C137" s="43"/>
      <c r="D137" s="235" t="s">
        <v>2013</v>
      </c>
      <c r="E137" s="43"/>
      <c r="F137" s="295" t="s">
        <v>2118</v>
      </c>
      <c r="G137" s="43"/>
      <c r="H137" s="43"/>
      <c r="I137" s="230"/>
      <c r="J137" s="43"/>
      <c r="K137" s="43"/>
      <c r="L137" s="47"/>
      <c r="M137" s="231"/>
      <c r="N137" s="232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2013</v>
      </c>
      <c r="AU137" s="20" t="s">
        <v>81</v>
      </c>
    </row>
    <row r="138" s="2" customFormat="1" ht="16.5" customHeight="1">
      <c r="A138" s="41"/>
      <c r="B138" s="42"/>
      <c r="C138" s="269" t="s">
        <v>812</v>
      </c>
      <c r="D138" s="269" t="s">
        <v>648</v>
      </c>
      <c r="E138" s="270" t="s">
        <v>2119</v>
      </c>
      <c r="F138" s="271" t="s">
        <v>2120</v>
      </c>
      <c r="G138" s="272" t="s">
        <v>383</v>
      </c>
      <c r="H138" s="273">
        <v>300</v>
      </c>
      <c r="I138" s="274"/>
      <c r="J138" s="275">
        <f>ROUND(I138*H138,2)</f>
        <v>0</v>
      </c>
      <c r="K138" s="271" t="s">
        <v>19</v>
      </c>
      <c r="L138" s="276"/>
      <c r="M138" s="277" t="s">
        <v>19</v>
      </c>
      <c r="N138" s="278" t="s">
        <v>43</v>
      </c>
      <c r="O138" s="87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6" t="s">
        <v>745</v>
      </c>
      <c r="AT138" s="226" t="s">
        <v>648</v>
      </c>
      <c r="AU138" s="226" t="s">
        <v>81</v>
      </c>
      <c r="AY138" s="20" t="s">
        <v>187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20" t="s">
        <v>79</v>
      </c>
      <c r="BK138" s="227">
        <f>ROUND(I138*H138,2)</f>
        <v>0</v>
      </c>
      <c r="BL138" s="20" t="s">
        <v>265</v>
      </c>
      <c r="BM138" s="226" t="s">
        <v>2121</v>
      </c>
    </row>
    <row r="139" s="2" customFormat="1">
      <c r="A139" s="41"/>
      <c r="B139" s="42"/>
      <c r="C139" s="43"/>
      <c r="D139" s="235" t="s">
        <v>2013</v>
      </c>
      <c r="E139" s="43"/>
      <c r="F139" s="295" t="s">
        <v>2122</v>
      </c>
      <c r="G139" s="43"/>
      <c r="H139" s="43"/>
      <c r="I139" s="230"/>
      <c r="J139" s="43"/>
      <c r="K139" s="43"/>
      <c r="L139" s="47"/>
      <c r="M139" s="231"/>
      <c r="N139" s="232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2013</v>
      </c>
      <c r="AU139" s="20" t="s">
        <v>81</v>
      </c>
    </row>
    <row r="140" s="2" customFormat="1" ht="16.5" customHeight="1">
      <c r="A140" s="41"/>
      <c r="B140" s="42"/>
      <c r="C140" s="269" t="s">
        <v>816</v>
      </c>
      <c r="D140" s="269" t="s">
        <v>648</v>
      </c>
      <c r="E140" s="270" t="s">
        <v>2123</v>
      </c>
      <c r="F140" s="271" t="s">
        <v>2124</v>
      </c>
      <c r="G140" s="272" t="s">
        <v>383</v>
      </c>
      <c r="H140" s="273">
        <v>30</v>
      </c>
      <c r="I140" s="274"/>
      <c r="J140" s="275">
        <f>ROUND(I140*H140,2)</f>
        <v>0</v>
      </c>
      <c r="K140" s="271" t="s">
        <v>19</v>
      </c>
      <c r="L140" s="276"/>
      <c r="M140" s="277" t="s">
        <v>19</v>
      </c>
      <c r="N140" s="278" t="s">
        <v>43</v>
      </c>
      <c r="O140" s="87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6" t="s">
        <v>745</v>
      </c>
      <c r="AT140" s="226" t="s">
        <v>648</v>
      </c>
      <c r="AU140" s="226" t="s">
        <v>81</v>
      </c>
      <c r="AY140" s="20" t="s">
        <v>187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20" t="s">
        <v>79</v>
      </c>
      <c r="BK140" s="227">
        <f>ROUND(I140*H140,2)</f>
        <v>0</v>
      </c>
      <c r="BL140" s="20" t="s">
        <v>265</v>
      </c>
      <c r="BM140" s="226" t="s">
        <v>2125</v>
      </c>
    </row>
    <row r="141" s="2" customFormat="1">
      <c r="A141" s="41"/>
      <c r="B141" s="42"/>
      <c r="C141" s="43"/>
      <c r="D141" s="235" t="s">
        <v>2013</v>
      </c>
      <c r="E141" s="43"/>
      <c r="F141" s="295" t="s">
        <v>2126</v>
      </c>
      <c r="G141" s="43"/>
      <c r="H141" s="43"/>
      <c r="I141" s="230"/>
      <c r="J141" s="43"/>
      <c r="K141" s="43"/>
      <c r="L141" s="47"/>
      <c r="M141" s="231"/>
      <c r="N141" s="232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2013</v>
      </c>
      <c r="AU141" s="20" t="s">
        <v>81</v>
      </c>
    </row>
    <row r="142" s="2" customFormat="1" ht="16.5" customHeight="1">
      <c r="A142" s="41"/>
      <c r="B142" s="42"/>
      <c r="C142" s="269" t="s">
        <v>821</v>
      </c>
      <c r="D142" s="269" t="s">
        <v>648</v>
      </c>
      <c r="E142" s="270" t="s">
        <v>2127</v>
      </c>
      <c r="F142" s="271" t="s">
        <v>2128</v>
      </c>
      <c r="G142" s="272" t="s">
        <v>1672</v>
      </c>
      <c r="H142" s="273">
        <v>330</v>
      </c>
      <c r="I142" s="274"/>
      <c r="J142" s="275">
        <f>ROUND(I142*H142,2)</f>
        <v>0</v>
      </c>
      <c r="K142" s="271" t="s">
        <v>19</v>
      </c>
      <c r="L142" s="276"/>
      <c r="M142" s="277" t="s">
        <v>19</v>
      </c>
      <c r="N142" s="278" t="s">
        <v>43</v>
      </c>
      <c r="O142" s="87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6" t="s">
        <v>745</v>
      </c>
      <c r="AT142" s="226" t="s">
        <v>648</v>
      </c>
      <c r="AU142" s="226" t="s">
        <v>81</v>
      </c>
      <c r="AY142" s="20" t="s">
        <v>187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20" t="s">
        <v>79</v>
      </c>
      <c r="BK142" s="227">
        <f>ROUND(I142*H142,2)</f>
        <v>0</v>
      </c>
      <c r="BL142" s="20" t="s">
        <v>265</v>
      </c>
      <c r="BM142" s="226" t="s">
        <v>2129</v>
      </c>
    </row>
    <row r="143" s="2" customFormat="1">
      <c r="A143" s="41"/>
      <c r="B143" s="42"/>
      <c r="C143" s="43"/>
      <c r="D143" s="235" t="s">
        <v>2013</v>
      </c>
      <c r="E143" s="43"/>
      <c r="F143" s="295" t="s">
        <v>2130</v>
      </c>
      <c r="G143" s="43"/>
      <c r="H143" s="43"/>
      <c r="I143" s="230"/>
      <c r="J143" s="43"/>
      <c r="K143" s="43"/>
      <c r="L143" s="47"/>
      <c r="M143" s="231"/>
      <c r="N143" s="232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2013</v>
      </c>
      <c r="AU143" s="20" t="s">
        <v>81</v>
      </c>
    </row>
    <row r="144" s="2" customFormat="1" ht="16.5" customHeight="1">
      <c r="A144" s="41"/>
      <c r="B144" s="42"/>
      <c r="C144" s="269" t="s">
        <v>825</v>
      </c>
      <c r="D144" s="269" t="s">
        <v>648</v>
      </c>
      <c r="E144" s="270" t="s">
        <v>2131</v>
      </c>
      <c r="F144" s="271" t="s">
        <v>2132</v>
      </c>
      <c r="G144" s="272" t="s">
        <v>1672</v>
      </c>
      <c r="H144" s="273">
        <v>3000</v>
      </c>
      <c r="I144" s="274"/>
      <c r="J144" s="275">
        <f>ROUND(I144*H144,2)</f>
        <v>0</v>
      </c>
      <c r="K144" s="271" t="s">
        <v>19</v>
      </c>
      <c r="L144" s="276"/>
      <c r="M144" s="277" t="s">
        <v>19</v>
      </c>
      <c r="N144" s="278" t="s">
        <v>43</v>
      </c>
      <c r="O144" s="87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6" t="s">
        <v>745</v>
      </c>
      <c r="AT144" s="226" t="s">
        <v>648</v>
      </c>
      <c r="AU144" s="226" t="s">
        <v>81</v>
      </c>
      <c r="AY144" s="20" t="s">
        <v>187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20" t="s">
        <v>79</v>
      </c>
      <c r="BK144" s="227">
        <f>ROUND(I144*H144,2)</f>
        <v>0</v>
      </c>
      <c r="BL144" s="20" t="s">
        <v>265</v>
      </c>
      <c r="BM144" s="226" t="s">
        <v>2133</v>
      </c>
    </row>
    <row r="145" s="2" customFormat="1">
      <c r="A145" s="41"/>
      <c r="B145" s="42"/>
      <c r="C145" s="43"/>
      <c r="D145" s="235" t="s">
        <v>2013</v>
      </c>
      <c r="E145" s="43"/>
      <c r="F145" s="295" t="s">
        <v>2134</v>
      </c>
      <c r="G145" s="43"/>
      <c r="H145" s="43"/>
      <c r="I145" s="230"/>
      <c r="J145" s="43"/>
      <c r="K145" s="43"/>
      <c r="L145" s="47"/>
      <c r="M145" s="231"/>
      <c r="N145" s="232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2013</v>
      </c>
      <c r="AU145" s="20" t="s">
        <v>81</v>
      </c>
    </row>
    <row r="146" s="2" customFormat="1" ht="16.5" customHeight="1">
      <c r="A146" s="41"/>
      <c r="B146" s="42"/>
      <c r="C146" s="269" t="s">
        <v>745</v>
      </c>
      <c r="D146" s="269" t="s">
        <v>648</v>
      </c>
      <c r="E146" s="270" t="s">
        <v>2135</v>
      </c>
      <c r="F146" s="271" t="s">
        <v>2136</v>
      </c>
      <c r="G146" s="272" t="s">
        <v>1672</v>
      </c>
      <c r="H146" s="273">
        <v>3800</v>
      </c>
      <c r="I146" s="274"/>
      <c r="J146" s="275">
        <f>ROUND(I146*H146,2)</f>
        <v>0</v>
      </c>
      <c r="K146" s="271" t="s">
        <v>19</v>
      </c>
      <c r="L146" s="276"/>
      <c r="M146" s="277" t="s">
        <v>19</v>
      </c>
      <c r="N146" s="278" t="s">
        <v>43</v>
      </c>
      <c r="O146" s="87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6" t="s">
        <v>745</v>
      </c>
      <c r="AT146" s="226" t="s">
        <v>648</v>
      </c>
      <c r="AU146" s="226" t="s">
        <v>81</v>
      </c>
      <c r="AY146" s="20" t="s">
        <v>187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20" t="s">
        <v>79</v>
      </c>
      <c r="BK146" s="227">
        <f>ROUND(I146*H146,2)</f>
        <v>0</v>
      </c>
      <c r="BL146" s="20" t="s">
        <v>265</v>
      </c>
      <c r="BM146" s="226" t="s">
        <v>2137</v>
      </c>
    </row>
    <row r="147" s="2" customFormat="1">
      <c r="A147" s="41"/>
      <c r="B147" s="42"/>
      <c r="C147" s="43"/>
      <c r="D147" s="235" t="s">
        <v>2013</v>
      </c>
      <c r="E147" s="43"/>
      <c r="F147" s="295" t="s">
        <v>2138</v>
      </c>
      <c r="G147" s="43"/>
      <c r="H147" s="43"/>
      <c r="I147" s="230"/>
      <c r="J147" s="43"/>
      <c r="K147" s="43"/>
      <c r="L147" s="47"/>
      <c r="M147" s="231"/>
      <c r="N147" s="232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2013</v>
      </c>
      <c r="AU147" s="20" t="s">
        <v>81</v>
      </c>
    </row>
    <row r="148" s="2" customFormat="1" ht="16.5" customHeight="1">
      <c r="A148" s="41"/>
      <c r="B148" s="42"/>
      <c r="C148" s="269" t="s">
        <v>838</v>
      </c>
      <c r="D148" s="269" t="s">
        <v>648</v>
      </c>
      <c r="E148" s="270" t="s">
        <v>2139</v>
      </c>
      <c r="F148" s="271" t="s">
        <v>2140</v>
      </c>
      <c r="G148" s="272" t="s">
        <v>1672</v>
      </c>
      <c r="H148" s="273">
        <v>100</v>
      </c>
      <c r="I148" s="274"/>
      <c r="J148" s="275">
        <f>ROUND(I148*H148,2)</f>
        <v>0</v>
      </c>
      <c r="K148" s="271" t="s">
        <v>19</v>
      </c>
      <c r="L148" s="276"/>
      <c r="M148" s="277" t="s">
        <v>19</v>
      </c>
      <c r="N148" s="278" t="s">
        <v>43</v>
      </c>
      <c r="O148" s="87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6" t="s">
        <v>745</v>
      </c>
      <c r="AT148" s="226" t="s">
        <v>648</v>
      </c>
      <c r="AU148" s="226" t="s">
        <v>81</v>
      </c>
      <c r="AY148" s="20" t="s">
        <v>187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20" t="s">
        <v>79</v>
      </c>
      <c r="BK148" s="227">
        <f>ROUND(I148*H148,2)</f>
        <v>0</v>
      </c>
      <c r="BL148" s="20" t="s">
        <v>265</v>
      </c>
      <c r="BM148" s="226" t="s">
        <v>2141</v>
      </c>
    </row>
    <row r="149" s="2" customFormat="1">
      <c r="A149" s="41"/>
      <c r="B149" s="42"/>
      <c r="C149" s="43"/>
      <c r="D149" s="235" t="s">
        <v>2013</v>
      </c>
      <c r="E149" s="43"/>
      <c r="F149" s="295" t="s">
        <v>2142</v>
      </c>
      <c r="G149" s="43"/>
      <c r="H149" s="43"/>
      <c r="I149" s="230"/>
      <c r="J149" s="43"/>
      <c r="K149" s="43"/>
      <c r="L149" s="47"/>
      <c r="M149" s="231"/>
      <c r="N149" s="232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2013</v>
      </c>
      <c r="AU149" s="20" t="s">
        <v>81</v>
      </c>
    </row>
    <row r="150" s="2" customFormat="1" ht="16.5" customHeight="1">
      <c r="A150" s="41"/>
      <c r="B150" s="42"/>
      <c r="C150" s="269" t="s">
        <v>842</v>
      </c>
      <c r="D150" s="269" t="s">
        <v>648</v>
      </c>
      <c r="E150" s="270" t="s">
        <v>2143</v>
      </c>
      <c r="F150" s="271" t="s">
        <v>2144</v>
      </c>
      <c r="G150" s="272" t="s">
        <v>1672</v>
      </c>
      <c r="H150" s="273">
        <v>80</v>
      </c>
      <c r="I150" s="274"/>
      <c r="J150" s="275">
        <f>ROUND(I150*H150,2)</f>
        <v>0</v>
      </c>
      <c r="K150" s="271" t="s">
        <v>19</v>
      </c>
      <c r="L150" s="276"/>
      <c r="M150" s="277" t="s">
        <v>19</v>
      </c>
      <c r="N150" s="278" t="s">
        <v>43</v>
      </c>
      <c r="O150" s="87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6" t="s">
        <v>745</v>
      </c>
      <c r="AT150" s="226" t="s">
        <v>648</v>
      </c>
      <c r="AU150" s="226" t="s">
        <v>81</v>
      </c>
      <c r="AY150" s="20" t="s">
        <v>187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20" t="s">
        <v>79</v>
      </c>
      <c r="BK150" s="227">
        <f>ROUND(I150*H150,2)</f>
        <v>0</v>
      </c>
      <c r="BL150" s="20" t="s">
        <v>265</v>
      </c>
      <c r="BM150" s="226" t="s">
        <v>2145</v>
      </c>
    </row>
    <row r="151" s="2" customFormat="1">
      <c r="A151" s="41"/>
      <c r="B151" s="42"/>
      <c r="C151" s="43"/>
      <c r="D151" s="235" t="s">
        <v>2013</v>
      </c>
      <c r="E151" s="43"/>
      <c r="F151" s="295" t="s">
        <v>2146</v>
      </c>
      <c r="G151" s="43"/>
      <c r="H151" s="43"/>
      <c r="I151" s="230"/>
      <c r="J151" s="43"/>
      <c r="K151" s="43"/>
      <c r="L151" s="47"/>
      <c r="M151" s="231"/>
      <c r="N151" s="232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2013</v>
      </c>
      <c r="AU151" s="20" t="s">
        <v>81</v>
      </c>
    </row>
    <row r="152" s="2" customFormat="1" ht="16.5" customHeight="1">
      <c r="A152" s="41"/>
      <c r="B152" s="42"/>
      <c r="C152" s="269" t="s">
        <v>849</v>
      </c>
      <c r="D152" s="269" t="s">
        <v>648</v>
      </c>
      <c r="E152" s="270" t="s">
        <v>2147</v>
      </c>
      <c r="F152" s="271" t="s">
        <v>2148</v>
      </c>
      <c r="G152" s="272" t="s">
        <v>1672</v>
      </c>
      <c r="H152" s="273">
        <v>500</v>
      </c>
      <c r="I152" s="274"/>
      <c r="J152" s="275">
        <f>ROUND(I152*H152,2)</f>
        <v>0</v>
      </c>
      <c r="K152" s="271" t="s">
        <v>19</v>
      </c>
      <c r="L152" s="276"/>
      <c r="M152" s="277" t="s">
        <v>19</v>
      </c>
      <c r="N152" s="278" t="s">
        <v>43</v>
      </c>
      <c r="O152" s="87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6" t="s">
        <v>745</v>
      </c>
      <c r="AT152" s="226" t="s">
        <v>648</v>
      </c>
      <c r="AU152" s="226" t="s">
        <v>81</v>
      </c>
      <c r="AY152" s="20" t="s">
        <v>187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20" t="s">
        <v>79</v>
      </c>
      <c r="BK152" s="227">
        <f>ROUND(I152*H152,2)</f>
        <v>0</v>
      </c>
      <c r="BL152" s="20" t="s">
        <v>265</v>
      </c>
      <c r="BM152" s="226" t="s">
        <v>2149</v>
      </c>
    </row>
    <row r="153" s="2" customFormat="1">
      <c r="A153" s="41"/>
      <c r="B153" s="42"/>
      <c r="C153" s="43"/>
      <c r="D153" s="235" t="s">
        <v>2013</v>
      </c>
      <c r="E153" s="43"/>
      <c r="F153" s="295" t="s">
        <v>2150</v>
      </c>
      <c r="G153" s="43"/>
      <c r="H153" s="43"/>
      <c r="I153" s="230"/>
      <c r="J153" s="43"/>
      <c r="K153" s="43"/>
      <c r="L153" s="47"/>
      <c r="M153" s="231"/>
      <c r="N153" s="232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2013</v>
      </c>
      <c r="AU153" s="20" t="s">
        <v>81</v>
      </c>
    </row>
    <row r="154" s="2" customFormat="1" ht="16.5" customHeight="1">
      <c r="A154" s="41"/>
      <c r="B154" s="42"/>
      <c r="C154" s="269" t="s">
        <v>862</v>
      </c>
      <c r="D154" s="269" t="s">
        <v>648</v>
      </c>
      <c r="E154" s="270" t="s">
        <v>2151</v>
      </c>
      <c r="F154" s="271" t="s">
        <v>2152</v>
      </c>
      <c r="G154" s="272" t="s">
        <v>1672</v>
      </c>
      <c r="H154" s="273">
        <v>4480</v>
      </c>
      <c r="I154" s="274"/>
      <c r="J154" s="275">
        <f>ROUND(I154*H154,2)</f>
        <v>0</v>
      </c>
      <c r="K154" s="271" t="s">
        <v>19</v>
      </c>
      <c r="L154" s="276"/>
      <c r="M154" s="277" t="s">
        <v>19</v>
      </c>
      <c r="N154" s="278" t="s">
        <v>43</v>
      </c>
      <c r="O154" s="87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6" t="s">
        <v>745</v>
      </c>
      <c r="AT154" s="226" t="s">
        <v>648</v>
      </c>
      <c r="AU154" s="226" t="s">
        <v>81</v>
      </c>
      <c r="AY154" s="20" t="s">
        <v>187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20" t="s">
        <v>79</v>
      </c>
      <c r="BK154" s="227">
        <f>ROUND(I154*H154,2)</f>
        <v>0</v>
      </c>
      <c r="BL154" s="20" t="s">
        <v>265</v>
      </c>
      <c r="BM154" s="226" t="s">
        <v>2153</v>
      </c>
    </row>
    <row r="155" s="2" customFormat="1">
      <c r="A155" s="41"/>
      <c r="B155" s="42"/>
      <c r="C155" s="43"/>
      <c r="D155" s="235" t="s">
        <v>2013</v>
      </c>
      <c r="E155" s="43"/>
      <c r="F155" s="295" t="s">
        <v>2154</v>
      </c>
      <c r="G155" s="43"/>
      <c r="H155" s="43"/>
      <c r="I155" s="230"/>
      <c r="J155" s="43"/>
      <c r="K155" s="43"/>
      <c r="L155" s="47"/>
      <c r="M155" s="231"/>
      <c r="N155" s="232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2013</v>
      </c>
      <c r="AU155" s="20" t="s">
        <v>81</v>
      </c>
    </row>
    <row r="156" s="2" customFormat="1" ht="16.5" customHeight="1">
      <c r="A156" s="41"/>
      <c r="B156" s="42"/>
      <c r="C156" s="269" t="s">
        <v>867</v>
      </c>
      <c r="D156" s="269" t="s">
        <v>648</v>
      </c>
      <c r="E156" s="270" t="s">
        <v>2155</v>
      </c>
      <c r="F156" s="271" t="s">
        <v>2156</v>
      </c>
      <c r="G156" s="272" t="s">
        <v>1672</v>
      </c>
      <c r="H156" s="273">
        <v>30</v>
      </c>
      <c r="I156" s="274"/>
      <c r="J156" s="275">
        <f>ROUND(I156*H156,2)</f>
        <v>0</v>
      </c>
      <c r="K156" s="271" t="s">
        <v>19</v>
      </c>
      <c r="L156" s="276"/>
      <c r="M156" s="277" t="s">
        <v>19</v>
      </c>
      <c r="N156" s="278" t="s">
        <v>43</v>
      </c>
      <c r="O156" s="87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6" t="s">
        <v>745</v>
      </c>
      <c r="AT156" s="226" t="s">
        <v>648</v>
      </c>
      <c r="AU156" s="226" t="s">
        <v>81</v>
      </c>
      <c r="AY156" s="20" t="s">
        <v>187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20" t="s">
        <v>79</v>
      </c>
      <c r="BK156" s="227">
        <f>ROUND(I156*H156,2)</f>
        <v>0</v>
      </c>
      <c r="BL156" s="20" t="s">
        <v>265</v>
      </c>
      <c r="BM156" s="226" t="s">
        <v>2157</v>
      </c>
    </row>
    <row r="157" s="2" customFormat="1">
      <c r="A157" s="41"/>
      <c r="B157" s="42"/>
      <c r="C157" s="43"/>
      <c r="D157" s="235" t="s">
        <v>2013</v>
      </c>
      <c r="E157" s="43"/>
      <c r="F157" s="295" t="s">
        <v>2158</v>
      </c>
      <c r="G157" s="43"/>
      <c r="H157" s="43"/>
      <c r="I157" s="230"/>
      <c r="J157" s="43"/>
      <c r="K157" s="43"/>
      <c r="L157" s="47"/>
      <c r="M157" s="231"/>
      <c r="N157" s="232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2013</v>
      </c>
      <c r="AU157" s="20" t="s">
        <v>81</v>
      </c>
    </row>
    <row r="158" s="2" customFormat="1" ht="24.15" customHeight="1">
      <c r="A158" s="41"/>
      <c r="B158" s="42"/>
      <c r="C158" s="215" t="s">
        <v>882</v>
      </c>
      <c r="D158" s="215" t="s">
        <v>190</v>
      </c>
      <c r="E158" s="216" t="s">
        <v>2159</v>
      </c>
      <c r="F158" s="217" t="s">
        <v>2160</v>
      </c>
      <c r="G158" s="218" t="s">
        <v>1672</v>
      </c>
      <c r="H158" s="219">
        <v>1</v>
      </c>
      <c r="I158" s="220"/>
      <c r="J158" s="221">
        <f>ROUND(I158*H158,2)</f>
        <v>0</v>
      </c>
      <c r="K158" s="217" t="s">
        <v>19</v>
      </c>
      <c r="L158" s="47"/>
      <c r="M158" s="222" t="s">
        <v>19</v>
      </c>
      <c r="N158" s="223" t="s">
        <v>43</v>
      </c>
      <c r="O158" s="87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265</v>
      </c>
      <c r="AT158" s="226" t="s">
        <v>190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265</v>
      </c>
      <c r="BM158" s="226" t="s">
        <v>2161</v>
      </c>
    </row>
    <row r="159" s="2" customFormat="1">
      <c r="A159" s="41"/>
      <c r="B159" s="42"/>
      <c r="C159" s="43"/>
      <c r="D159" s="235" t="s">
        <v>2013</v>
      </c>
      <c r="E159" s="43"/>
      <c r="F159" s="295" t="s">
        <v>2162</v>
      </c>
      <c r="G159" s="43"/>
      <c r="H159" s="43"/>
      <c r="I159" s="230"/>
      <c r="J159" s="43"/>
      <c r="K159" s="43"/>
      <c r="L159" s="47"/>
      <c r="M159" s="231"/>
      <c r="N159" s="232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2013</v>
      </c>
      <c r="AU159" s="20" t="s">
        <v>81</v>
      </c>
    </row>
    <row r="160" s="2" customFormat="1" ht="24.15" customHeight="1">
      <c r="A160" s="41"/>
      <c r="B160" s="42"/>
      <c r="C160" s="215" t="s">
        <v>886</v>
      </c>
      <c r="D160" s="215" t="s">
        <v>190</v>
      </c>
      <c r="E160" s="216" t="s">
        <v>2163</v>
      </c>
      <c r="F160" s="217" t="s">
        <v>2164</v>
      </c>
      <c r="G160" s="218" t="s">
        <v>2165</v>
      </c>
      <c r="H160" s="219">
        <v>724</v>
      </c>
      <c r="I160" s="220"/>
      <c r="J160" s="221">
        <f>ROUND(I160*H160,2)</f>
        <v>0</v>
      </c>
      <c r="K160" s="217" t="s">
        <v>19</v>
      </c>
      <c r="L160" s="47"/>
      <c r="M160" s="222" t="s">
        <v>19</v>
      </c>
      <c r="N160" s="223" t="s">
        <v>43</v>
      </c>
      <c r="O160" s="87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6" t="s">
        <v>265</v>
      </c>
      <c r="AT160" s="226" t="s">
        <v>190</v>
      </c>
      <c r="AU160" s="226" t="s">
        <v>81</v>
      </c>
      <c r="AY160" s="20" t="s">
        <v>187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20" t="s">
        <v>79</v>
      </c>
      <c r="BK160" s="227">
        <f>ROUND(I160*H160,2)</f>
        <v>0</v>
      </c>
      <c r="BL160" s="20" t="s">
        <v>265</v>
      </c>
      <c r="BM160" s="226" t="s">
        <v>2166</v>
      </c>
    </row>
    <row r="161" s="2" customFormat="1">
      <c r="A161" s="41"/>
      <c r="B161" s="42"/>
      <c r="C161" s="43"/>
      <c r="D161" s="235" t="s">
        <v>2013</v>
      </c>
      <c r="E161" s="43"/>
      <c r="F161" s="295" t="s">
        <v>2167</v>
      </c>
      <c r="G161" s="43"/>
      <c r="H161" s="43"/>
      <c r="I161" s="230"/>
      <c r="J161" s="43"/>
      <c r="K161" s="43"/>
      <c r="L161" s="47"/>
      <c r="M161" s="231"/>
      <c r="N161" s="232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2013</v>
      </c>
      <c r="AU161" s="20" t="s">
        <v>81</v>
      </c>
    </row>
    <row r="162" s="2" customFormat="1" ht="24.15" customHeight="1">
      <c r="A162" s="41"/>
      <c r="B162" s="42"/>
      <c r="C162" s="215" t="s">
        <v>903</v>
      </c>
      <c r="D162" s="215" t="s">
        <v>190</v>
      </c>
      <c r="E162" s="216" t="s">
        <v>2168</v>
      </c>
      <c r="F162" s="217" t="s">
        <v>2169</v>
      </c>
      <c r="G162" s="218" t="s">
        <v>2165</v>
      </c>
      <c r="H162" s="219">
        <v>64</v>
      </c>
      <c r="I162" s="220"/>
      <c r="J162" s="221">
        <f>ROUND(I162*H162,2)</f>
        <v>0</v>
      </c>
      <c r="K162" s="217" t="s">
        <v>19</v>
      </c>
      <c r="L162" s="47"/>
      <c r="M162" s="222" t="s">
        <v>19</v>
      </c>
      <c r="N162" s="223" t="s">
        <v>43</v>
      </c>
      <c r="O162" s="87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6" t="s">
        <v>265</v>
      </c>
      <c r="AT162" s="226" t="s">
        <v>190</v>
      </c>
      <c r="AU162" s="226" t="s">
        <v>81</v>
      </c>
      <c r="AY162" s="20" t="s">
        <v>187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20" t="s">
        <v>79</v>
      </c>
      <c r="BK162" s="227">
        <f>ROUND(I162*H162,2)</f>
        <v>0</v>
      </c>
      <c r="BL162" s="20" t="s">
        <v>265</v>
      </c>
      <c r="BM162" s="226" t="s">
        <v>2170</v>
      </c>
    </row>
    <row r="163" s="2" customFormat="1">
      <c r="A163" s="41"/>
      <c r="B163" s="42"/>
      <c r="C163" s="43"/>
      <c r="D163" s="235" t="s">
        <v>2013</v>
      </c>
      <c r="E163" s="43"/>
      <c r="F163" s="295" t="s">
        <v>2171</v>
      </c>
      <c r="G163" s="43"/>
      <c r="H163" s="43"/>
      <c r="I163" s="230"/>
      <c r="J163" s="43"/>
      <c r="K163" s="43"/>
      <c r="L163" s="47"/>
      <c r="M163" s="231"/>
      <c r="N163" s="232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2013</v>
      </c>
      <c r="AU163" s="20" t="s">
        <v>81</v>
      </c>
    </row>
    <row r="164" s="2" customFormat="1" ht="24.15" customHeight="1">
      <c r="A164" s="41"/>
      <c r="B164" s="42"/>
      <c r="C164" s="215" t="s">
        <v>908</v>
      </c>
      <c r="D164" s="215" t="s">
        <v>190</v>
      </c>
      <c r="E164" s="216" t="s">
        <v>2172</v>
      </c>
      <c r="F164" s="217" t="s">
        <v>2173</v>
      </c>
      <c r="G164" s="218" t="s">
        <v>2165</v>
      </c>
      <c r="H164" s="219">
        <v>16</v>
      </c>
      <c r="I164" s="220"/>
      <c r="J164" s="221">
        <f>ROUND(I164*H164,2)</f>
        <v>0</v>
      </c>
      <c r="K164" s="217" t="s">
        <v>19</v>
      </c>
      <c r="L164" s="47"/>
      <c r="M164" s="222" t="s">
        <v>19</v>
      </c>
      <c r="N164" s="223" t="s">
        <v>43</v>
      </c>
      <c r="O164" s="87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6" t="s">
        <v>265</v>
      </c>
      <c r="AT164" s="226" t="s">
        <v>190</v>
      </c>
      <c r="AU164" s="226" t="s">
        <v>81</v>
      </c>
      <c r="AY164" s="20" t="s">
        <v>187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20" t="s">
        <v>79</v>
      </c>
      <c r="BK164" s="227">
        <f>ROUND(I164*H164,2)</f>
        <v>0</v>
      </c>
      <c r="BL164" s="20" t="s">
        <v>265</v>
      </c>
      <c r="BM164" s="226" t="s">
        <v>2174</v>
      </c>
    </row>
    <row r="165" s="2" customFormat="1">
      <c r="A165" s="41"/>
      <c r="B165" s="42"/>
      <c r="C165" s="43"/>
      <c r="D165" s="235" t="s">
        <v>2013</v>
      </c>
      <c r="E165" s="43"/>
      <c r="F165" s="295" t="s">
        <v>2175</v>
      </c>
      <c r="G165" s="43"/>
      <c r="H165" s="43"/>
      <c r="I165" s="230"/>
      <c r="J165" s="43"/>
      <c r="K165" s="43"/>
      <c r="L165" s="47"/>
      <c r="M165" s="231"/>
      <c r="N165" s="232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2013</v>
      </c>
      <c r="AU165" s="20" t="s">
        <v>81</v>
      </c>
    </row>
    <row r="166" s="2" customFormat="1" ht="24.15" customHeight="1">
      <c r="A166" s="41"/>
      <c r="B166" s="42"/>
      <c r="C166" s="215" t="s">
        <v>913</v>
      </c>
      <c r="D166" s="215" t="s">
        <v>190</v>
      </c>
      <c r="E166" s="216" t="s">
        <v>2176</v>
      </c>
      <c r="F166" s="217" t="s">
        <v>2177</v>
      </c>
      <c r="G166" s="218" t="s">
        <v>2165</v>
      </c>
      <c r="H166" s="219">
        <v>16</v>
      </c>
      <c r="I166" s="220"/>
      <c r="J166" s="221">
        <f>ROUND(I166*H166,2)</f>
        <v>0</v>
      </c>
      <c r="K166" s="217" t="s">
        <v>19</v>
      </c>
      <c r="L166" s="47"/>
      <c r="M166" s="222" t="s">
        <v>19</v>
      </c>
      <c r="N166" s="223" t="s">
        <v>43</v>
      </c>
      <c r="O166" s="87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6" t="s">
        <v>265</v>
      </c>
      <c r="AT166" s="226" t="s">
        <v>190</v>
      </c>
      <c r="AU166" s="226" t="s">
        <v>81</v>
      </c>
      <c r="AY166" s="20" t="s">
        <v>187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20" t="s">
        <v>79</v>
      </c>
      <c r="BK166" s="227">
        <f>ROUND(I166*H166,2)</f>
        <v>0</v>
      </c>
      <c r="BL166" s="20" t="s">
        <v>265</v>
      </c>
      <c r="BM166" s="226" t="s">
        <v>2178</v>
      </c>
    </row>
    <row r="167" s="2" customFormat="1">
      <c r="A167" s="41"/>
      <c r="B167" s="42"/>
      <c r="C167" s="43"/>
      <c r="D167" s="235" t="s">
        <v>2013</v>
      </c>
      <c r="E167" s="43"/>
      <c r="F167" s="295" t="s">
        <v>2179</v>
      </c>
      <c r="G167" s="43"/>
      <c r="H167" s="43"/>
      <c r="I167" s="230"/>
      <c r="J167" s="43"/>
      <c r="K167" s="43"/>
      <c r="L167" s="47"/>
      <c r="M167" s="231"/>
      <c r="N167" s="232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2013</v>
      </c>
      <c r="AU167" s="20" t="s">
        <v>81</v>
      </c>
    </row>
    <row r="168" s="2" customFormat="1" ht="24.15" customHeight="1">
      <c r="A168" s="41"/>
      <c r="B168" s="42"/>
      <c r="C168" s="215" t="s">
        <v>2180</v>
      </c>
      <c r="D168" s="215" t="s">
        <v>190</v>
      </c>
      <c r="E168" s="216" t="s">
        <v>2181</v>
      </c>
      <c r="F168" s="217" t="s">
        <v>2182</v>
      </c>
      <c r="G168" s="218" t="s">
        <v>1672</v>
      </c>
      <c r="H168" s="219">
        <v>1</v>
      </c>
      <c r="I168" s="220"/>
      <c r="J168" s="221">
        <f>ROUND(I168*H168,2)</f>
        <v>0</v>
      </c>
      <c r="K168" s="217" t="s">
        <v>19</v>
      </c>
      <c r="L168" s="47"/>
      <c r="M168" s="222" t="s">
        <v>19</v>
      </c>
      <c r="N168" s="223" t="s">
        <v>43</v>
      </c>
      <c r="O168" s="87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6" t="s">
        <v>265</v>
      </c>
      <c r="AT168" s="226" t="s">
        <v>190</v>
      </c>
      <c r="AU168" s="226" t="s">
        <v>81</v>
      </c>
      <c r="AY168" s="20" t="s">
        <v>187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20" t="s">
        <v>79</v>
      </c>
      <c r="BK168" s="227">
        <f>ROUND(I168*H168,2)</f>
        <v>0</v>
      </c>
      <c r="BL168" s="20" t="s">
        <v>265</v>
      </c>
      <c r="BM168" s="226" t="s">
        <v>2183</v>
      </c>
    </row>
    <row r="169" s="2" customFormat="1">
      <c r="A169" s="41"/>
      <c r="B169" s="42"/>
      <c r="C169" s="43"/>
      <c r="D169" s="235" t="s">
        <v>2013</v>
      </c>
      <c r="E169" s="43"/>
      <c r="F169" s="295" t="s">
        <v>2184</v>
      </c>
      <c r="G169" s="43"/>
      <c r="H169" s="43"/>
      <c r="I169" s="230"/>
      <c r="J169" s="43"/>
      <c r="K169" s="43"/>
      <c r="L169" s="47"/>
      <c r="M169" s="231"/>
      <c r="N169" s="232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2013</v>
      </c>
      <c r="AU169" s="20" t="s">
        <v>81</v>
      </c>
    </row>
    <row r="170" s="2" customFormat="1" ht="24.15" customHeight="1">
      <c r="A170" s="41"/>
      <c r="B170" s="42"/>
      <c r="C170" s="215" t="s">
        <v>2185</v>
      </c>
      <c r="D170" s="215" t="s">
        <v>190</v>
      </c>
      <c r="E170" s="216" t="s">
        <v>2186</v>
      </c>
      <c r="F170" s="217" t="s">
        <v>2187</v>
      </c>
      <c r="G170" s="218" t="s">
        <v>1672</v>
      </c>
      <c r="H170" s="219">
        <v>1</v>
      </c>
      <c r="I170" s="220"/>
      <c r="J170" s="221">
        <f>ROUND(I170*H170,2)</f>
        <v>0</v>
      </c>
      <c r="K170" s="217" t="s">
        <v>19</v>
      </c>
      <c r="L170" s="47"/>
      <c r="M170" s="222" t="s">
        <v>19</v>
      </c>
      <c r="N170" s="223" t="s">
        <v>43</v>
      </c>
      <c r="O170" s="87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6" t="s">
        <v>265</v>
      </c>
      <c r="AT170" s="226" t="s">
        <v>190</v>
      </c>
      <c r="AU170" s="226" t="s">
        <v>81</v>
      </c>
      <c r="AY170" s="20" t="s">
        <v>187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20" t="s">
        <v>79</v>
      </c>
      <c r="BK170" s="227">
        <f>ROUND(I170*H170,2)</f>
        <v>0</v>
      </c>
      <c r="BL170" s="20" t="s">
        <v>265</v>
      </c>
      <c r="BM170" s="226" t="s">
        <v>2188</v>
      </c>
    </row>
    <row r="171" s="2" customFormat="1">
      <c r="A171" s="41"/>
      <c r="B171" s="42"/>
      <c r="C171" s="43"/>
      <c r="D171" s="235" t="s">
        <v>2013</v>
      </c>
      <c r="E171" s="43"/>
      <c r="F171" s="295" t="s">
        <v>2189</v>
      </c>
      <c r="G171" s="43"/>
      <c r="H171" s="43"/>
      <c r="I171" s="230"/>
      <c r="J171" s="43"/>
      <c r="K171" s="43"/>
      <c r="L171" s="47"/>
      <c r="M171" s="231"/>
      <c r="N171" s="232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2013</v>
      </c>
      <c r="AU171" s="20" t="s">
        <v>81</v>
      </c>
    </row>
    <row r="172" s="2" customFormat="1" ht="24.15" customHeight="1">
      <c r="A172" s="41"/>
      <c r="B172" s="42"/>
      <c r="C172" s="215" t="s">
        <v>2190</v>
      </c>
      <c r="D172" s="215" t="s">
        <v>190</v>
      </c>
      <c r="E172" s="216" t="s">
        <v>2191</v>
      </c>
      <c r="F172" s="217" t="s">
        <v>2192</v>
      </c>
      <c r="G172" s="218" t="s">
        <v>1672</v>
      </c>
      <c r="H172" s="219">
        <v>1</v>
      </c>
      <c r="I172" s="220"/>
      <c r="J172" s="221">
        <f>ROUND(I172*H172,2)</f>
        <v>0</v>
      </c>
      <c r="K172" s="217" t="s">
        <v>19</v>
      </c>
      <c r="L172" s="47"/>
      <c r="M172" s="222" t="s">
        <v>19</v>
      </c>
      <c r="N172" s="223" t="s">
        <v>43</v>
      </c>
      <c r="O172" s="87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6" t="s">
        <v>265</v>
      </c>
      <c r="AT172" s="226" t="s">
        <v>190</v>
      </c>
      <c r="AU172" s="226" t="s">
        <v>81</v>
      </c>
      <c r="AY172" s="20" t="s">
        <v>187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20" t="s">
        <v>79</v>
      </c>
      <c r="BK172" s="227">
        <f>ROUND(I172*H172,2)</f>
        <v>0</v>
      </c>
      <c r="BL172" s="20" t="s">
        <v>265</v>
      </c>
      <c r="BM172" s="226" t="s">
        <v>2193</v>
      </c>
    </row>
    <row r="173" s="2" customFormat="1">
      <c r="A173" s="41"/>
      <c r="B173" s="42"/>
      <c r="C173" s="43"/>
      <c r="D173" s="235" t="s">
        <v>2013</v>
      </c>
      <c r="E173" s="43"/>
      <c r="F173" s="295" t="s">
        <v>2194</v>
      </c>
      <c r="G173" s="43"/>
      <c r="H173" s="43"/>
      <c r="I173" s="230"/>
      <c r="J173" s="43"/>
      <c r="K173" s="43"/>
      <c r="L173" s="47"/>
      <c r="M173" s="291"/>
      <c r="N173" s="292"/>
      <c r="O173" s="293"/>
      <c r="P173" s="293"/>
      <c r="Q173" s="293"/>
      <c r="R173" s="293"/>
      <c r="S173" s="293"/>
      <c r="T173" s="294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2013</v>
      </c>
      <c r="AU173" s="20" t="s">
        <v>81</v>
      </c>
    </row>
    <row r="174" s="2" customFormat="1" ht="6.96" customHeight="1">
      <c r="A174" s="41"/>
      <c r="B174" s="62"/>
      <c r="C174" s="63"/>
      <c r="D174" s="63"/>
      <c r="E174" s="63"/>
      <c r="F174" s="63"/>
      <c r="G174" s="63"/>
      <c r="H174" s="63"/>
      <c r="I174" s="63"/>
      <c r="J174" s="63"/>
      <c r="K174" s="63"/>
      <c r="L174" s="47"/>
      <c r="M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</row>
  </sheetData>
  <sheetProtection sheet="1" autoFilter="0" formatColumns="0" formatRows="0" objects="1" scenarios="1" spinCount="100000" saltValue="W8JYszyvDCHxWD5fCdwwGIApTfyXzRpqLYD7tf9T/IZGggMtMtELGIZ+xU8WKqCK5ljFRg6ylsym+sJ4pOKpig==" hashValue="SPVJPo70wDEqe5PjsHlo6oVzkGh1IY5CIh23R1ws9ssHDqviVryfTenF5pn2sELwoDbPpkI3vyVSXOUlRgCPGQ==" algorithmName="SHA-512" password="CC35"/>
  <autoFilter ref="C80:K173"/>
  <mergeCells count="9">
    <mergeCell ref="E7:H7"/>
    <mergeCell ref="E9:H9"/>
    <mergeCell ref="E18:H18"/>
    <mergeCell ref="E27:H27"/>
    <mergeCell ref="E48:H48"/>
    <mergeCell ref="E50:H50"/>
    <mergeCell ref="E71:H71"/>
    <mergeCell ref="E73:H7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2" customFormat="1" ht="12" customHeight="1">
      <c r="A8" s="41"/>
      <c r="B8" s="47"/>
      <c r="C8" s="41"/>
      <c r="D8" s="145" t="s">
        <v>157</v>
      </c>
      <c r="E8" s="41"/>
      <c r="F8" s="41"/>
      <c r="G8" s="41"/>
      <c r="H8" s="41"/>
      <c r="I8" s="41"/>
      <c r="J8" s="41"/>
      <c r="K8" s="41"/>
      <c r="L8" s="147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8" t="s">
        <v>2195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5" t="s">
        <v>18</v>
      </c>
      <c r="E11" s="41"/>
      <c r="F11" s="136" t="s">
        <v>19</v>
      </c>
      <c r="G11" s="41"/>
      <c r="H11" s="41"/>
      <c r="I11" s="145" t="s">
        <v>20</v>
      </c>
      <c r="J11" s="136" t="s">
        <v>19</v>
      </c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5" t="s">
        <v>21</v>
      </c>
      <c r="E12" s="41"/>
      <c r="F12" s="136" t="s">
        <v>161</v>
      </c>
      <c r="G12" s="41"/>
      <c r="H12" s="41"/>
      <c r="I12" s="145" t="s">
        <v>23</v>
      </c>
      <c r="J12" s="149" t="str">
        <f>'Rekapitulace stavby'!AN8</f>
        <v>28. 11. 2025</v>
      </c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25</v>
      </c>
      <c r="E14" s="41"/>
      <c r="F14" s="41"/>
      <c r="G14" s="41"/>
      <c r="H14" s="41"/>
      <c r="I14" s="145" t="s">
        <v>26</v>
      </c>
      <c r="J14" s="136" t="s">
        <v>19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5" t="s">
        <v>28</v>
      </c>
      <c r="J15" s="136" t="s">
        <v>19</v>
      </c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5" t="s">
        <v>29</v>
      </c>
      <c r="E17" s="41"/>
      <c r="F17" s="41"/>
      <c r="G17" s="41"/>
      <c r="H17" s="41"/>
      <c r="I17" s="145" t="s">
        <v>26</v>
      </c>
      <c r="J17" s="36" t="str">
        <f>'Rekapitulace stavby'!AN13</f>
        <v>Vyplň údaj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5" t="s">
        <v>28</v>
      </c>
      <c r="J18" s="36" t="str">
        <f>'Rekapitulace stavby'!AN14</f>
        <v>Vyplň údaj</v>
      </c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5" t="s">
        <v>31</v>
      </c>
      <c r="E20" s="41"/>
      <c r="F20" s="41"/>
      <c r="G20" s="41"/>
      <c r="H20" s="41"/>
      <c r="I20" s="145" t="s">
        <v>26</v>
      </c>
      <c r="J20" s="136" t="s">
        <v>19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5" t="s">
        <v>28</v>
      </c>
      <c r="J21" s="136" t="s">
        <v>19</v>
      </c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5" t="s">
        <v>34</v>
      </c>
      <c r="E23" s="41"/>
      <c r="F23" s="41"/>
      <c r="G23" s="41"/>
      <c r="H23" s="41"/>
      <c r="I23" s="145" t="s">
        <v>26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35</v>
      </c>
      <c r="F24" s="41"/>
      <c r="G24" s="41"/>
      <c r="H24" s="41"/>
      <c r="I24" s="145" t="s">
        <v>28</v>
      </c>
      <c r="J24" s="136" t="s">
        <v>19</v>
      </c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5" t="s">
        <v>36</v>
      </c>
      <c r="E26" s="41"/>
      <c r="F26" s="41"/>
      <c r="G26" s="41"/>
      <c r="H26" s="41"/>
      <c r="I26" s="41"/>
      <c r="J26" s="41"/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0"/>
      <c r="B27" s="151"/>
      <c r="C27" s="150"/>
      <c r="D27" s="150"/>
      <c r="E27" s="152" t="s">
        <v>162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4"/>
      <c r="E29" s="154"/>
      <c r="F29" s="154"/>
      <c r="G29" s="154"/>
      <c r="H29" s="154"/>
      <c r="I29" s="154"/>
      <c r="J29" s="154"/>
      <c r="K29" s="154"/>
      <c r="L29" s="147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5" t="s">
        <v>38</v>
      </c>
      <c r="E30" s="41"/>
      <c r="F30" s="41"/>
      <c r="G30" s="41"/>
      <c r="H30" s="41"/>
      <c r="I30" s="41"/>
      <c r="J30" s="156">
        <f>ROUND(J85, 2)</f>
        <v>0</v>
      </c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7" t="s">
        <v>40</v>
      </c>
      <c r="G32" s="41"/>
      <c r="H32" s="41"/>
      <c r="I32" s="157" t="s">
        <v>39</v>
      </c>
      <c r="J32" s="157" t="s">
        <v>41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8" t="s">
        <v>42</v>
      </c>
      <c r="E33" s="145" t="s">
        <v>43</v>
      </c>
      <c r="F33" s="159">
        <f>ROUND((SUM(BE85:BE107)),  2)</f>
        <v>0</v>
      </c>
      <c r="G33" s="41"/>
      <c r="H33" s="41"/>
      <c r="I33" s="160">
        <v>0.20999999999999999</v>
      </c>
      <c r="J33" s="159">
        <f>ROUND(((SUM(BE85:BE107))*I33),  2)</f>
        <v>0</v>
      </c>
      <c r="K33" s="41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5" t="s">
        <v>44</v>
      </c>
      <c r="F34" s="159">
        <f>ROUND((SUM(BF85:BF107)),  2)</f>
        <v>0</v>
      </c>
      <c r="G34" s="41"/>
      <c r="H34" s="41"/>
      <c r="I34" s="160">
        <v>0.12</v>
      </c>
      <c r="J34" s="159">
        <f>ROUND(((SUM(BF85:BF107))*I34),  2)</f>
        <v>0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5" t="s">
        <v>45</v>
      </c>
      <c r="F35" s="159">
        <f>ROUND((SUM(BG85:BG107)),  2)</f>
        <v>0</v>
      </c>
      <c r="G35" s="41"/>
      <c r="H35" s="41"/>
      <c r="I35" s="160">
        <v>0.20999999999999999</v>
      </c>
      <c r="J35" s="159">
        <f>0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5" t="s">
        <v>46</v>
      </c>
      <c r="F36" s="159">
        <f>ROUND((SUM(BH85:BH107)),  2)</f>
        <v>0</v>
      </c>
      <c r="G36" s="41"/>
      <c r="H36" s="41"/>
      <c r="I36" s="160">
        <v>0.12</v>
      </c>
      <c r="J36" s="159">
        <f>0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47</v>
      </c>
      <c r="F37" s="159">
        <f>ROUND((SUM(BI85:BI107)),  2)</f>
        <v>0</v>
      </c>
      <c r="G37" s="41"/>
      <c r="H37" s="41"/>
      <c r="I37" s="160">
        <v>0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163</v>
      </c>
      <c r="D45" s="43"/>
      <c r="E45" s="43"/>
      <c r="F45" s="43"/>
      <c r="G45" s="43"/>
      <c r="H45" s="43"/>
      <c r="I45" s="43"/>
      <c r="J45" s="43"/>
      <c r="K45" s="43"/>
      <c r="L45" s="147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2" t="str">
        <f>E7</f>
        <v>Stavební úpravy únikových cest</v>
      </c>
      <c r="F48" s="35"/>
      <c r="G48" s="35"/>
      <c r="H48" s="35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157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2025-068-06 - VRN- vedlejší rozpočtové náklady</v>
      </c>
      <c r="F50" s="43"/>
      <c r="G50" s="43"/>
      <c r="H50" s="43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7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Dům dlouhá 1, Aš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40.05" customHeight="1">
      <c r="A54" s="41"/>
      <c r="B54" s="42"/>
      <c r="C54" s="35" t="s">
        <v>25</v>
      </c>
      <c r="D54" s="43"/>
      <c r="E54" s="43"/>
      <c r="F54" s="30" t="str">
        <f>E15</f>
        <v>Město Aš,Kamenná 52, 352 01 Aš</v>
      </c>
      <c r="G54" s="43"/>
      <c r="H54" s="43"/>
      <c r="I54" s="35" t="s">
        <v>31</v>
      </c>
      <c r="J54" s="39" t="str">
        <f>E21</f>
        <v>ČOS exim s.r.o. Alešova 26, České Budějovice</v>
      </c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34</v>
      </c>
      <c r="J55" s="39" t="str">
        <f>E24</f>
        <v>Ing. Dana Mlejnková</v>
      </c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3" t="s">
        <v>164</v>
      </c>
      <c r="D57" s="174"/>
      <c r="E57" s="174"/>
      <c r="F57" s="174"/>
      <c r="G57" s="174"/>
      <c r="H57" s="174"/>
      <c r="I57" s="174"/>
      <c r="J57" s="175" t="s">
        <v>165</v>
      </c>
      <c r="K57" s="174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6" t="s">
        <v>70</v>
      </c>
      <c r="D59" s="43"/>
      <c r="E59" s="43"/>
      <c r="F59" s="43"/>
      <c r="G59" s="43"/>
      <c r="H59" s="43"/>
      <c r="I59" s="43"/>
      <c r="J59" s="105">
        <f>J85</f>
        <v>0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166</v>
      </c>
    </row>
    <row r="60" s="9" customFormat="1" ht="24.96" customHeight="1">
      <c r="A60" s="9"/>
      <c r="B60" s="177"/>
      <c r="C60" s="178"/>
      <c r="D60" s="179" t="s">
        <v>2196</v>
      </c>
      <c r="E60" s="180"/>
      <c r="F60" s="180"/>
      <c r="G60" s="180"/>
      <c r="H60" s="180"/>
      <c r="I60" s="180"/>
      <c r="J60" s="181">
        <f>J86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8"/>
      <c r="D61" s="184" t="s">
        <v>2197</v>
      </c>
      <c r="E61" s="185"/>
      <c r="F61" s="185"/>
      <c r="G61" s="185"/>
      <c r="H61" s="185"/>
      <c r="I61" s="185"/>
      <c r="J61" s="186">
        <f>J87</f>
        <v>0</v>
      </c>
      <c r="K61" s="128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3"/>
      <c r="C62" s="128"/>
      <c r="D62" s="184" t="s">
        <v>2198</v>
      </c>
      <c r="E62" s="185"/>
      <c r="F62" s="185"/>
      <c r="G62" s="185"/>
      <c r="H62" s="185"/>
      <c r="I62" s="185"/>
      <c r="J62" s="186">
        <f>J90</f>
        <v>0</v>
      </c>
      <c r="K62" s="128"/>
      <c r="L62" s="18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3"/>
      <c r="C63" s="128"/>
      <c r="D63" s="184" t="s">
        <v>2199</v>
      </c>
      <c r="E63" s="185"/>
      <c r="F63" s="185"/>
      <c r="G63" s="185"/>
      <c r="H63" s="185"/>
      <c r="I63" s="185"/>
      <c r="J63" s="186">
        <f>J95</f>
        <v>0</v>
      </c>
      <c r="K63" s="128"/>
      <c r="L63" s="18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3"/>
      <c r="C64" s="128"/>
      <c r="D64" s="184" t="s">
        <v>2200</v>
      </c>
      <c r="E64" s="185"/>
      <c r="F64" s="185"/>
      <c r="G64" s="185"/>
      <c r="H64" s="185"/>
      <c r="I64" s="185"/>
      <c r="J64" s="186">
        <f>J102</f>
        <v>0</v>
      </c>
      <c r="K64" s="128"/>
      <c r="L64" s="187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3"/>
      <c r="C65" s="128"/>
      <c r="D65" s="184" t="s">
        <v>2201</v>
      </c>
      <c r="E65" s="185"/>
      <c r="F65" s="185"/>
      <c r="G65" s="185"/>
      <c r="H65" s="185"/>
      <c r="I65" s="185"/>
      <c r="J65" s="186">
        <f>J105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7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7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7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172</v>
      </c>
      <c r="D72" s="43"/>
      <c r="E72" s="43"/>
      <c r="F72" s="43"/>
      <c r="G72" s="43"/>
      <c r="H72" s="43"/>
      <c r="I72" s="43"/>
      <c r="J72" s="43"/>
      <c r="K72" s="43"/>
      <c r="L72" s="147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7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2" t="str">
        <f>E7</f>
        <v>Stavební úpravy únikových cest</v>
      </c>
      <c r="F75" s="35"/>
      <c r="G75" s="35"/>
      <c r="H75" s="35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157</v>
      </c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72" t="str">
        <f>E9</f>
        <v>2025-068-06 - VRN- vedlejší rozpočtové náklady</v>
      </c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21</v>
      </c>
      <c r="D79" s="43"/>
      <c r="E79" s="43"/>
      <c r="F79" s="30" t="str">
        <f>F12</f>
        <v>Dům dlouhá 1, Aš</v>
      </c>
      <c r="G79" s="43"/>
      <c r="H79" s="43"/>
      <c r="I79" s="35" t="s">
        <v>23</v>
      </c>
      <c r="J79" s="75" t="str">
        <f>IF(J12="","",J12)</f>
        <v>28. 11. 2025</v>
      </c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40.05" customHeight="1">
      <c r="A81" s="41"/>
      <c r="B81" s="42"/>
      <c r="C81" s="35" t="s">
        <v>25</v>
      </c>
      <c r="D81" s="43"/>
      <c r="E81" s="43"/>
      <c r="F81" s="30" t="str">
        <f>E15</f>
        <v>Město Aš,Kamenná 52, 352 01 Aš</v>
      </c>
      <c r="G81" s="43"/>
      <c r="H81" s="43"/>
      <c r="I81" s="35" t="s">
        <v>31</v>
      </c>
      <c r="J81" s="39" t="str">
        <f>E21</f>
        <v>ČOS exim s.r.o. Alešova 26, České Budějovice</v>
      </c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29</v>
      </c>
      <c r="D82" s="43"/>
      <c r="E82" s="43"/>
      <c r="F82" s="30" t="str">
        <f>IF(E18="","",E18)</f>
        <v>Vyplň údaj</v>
      </c>
      <c r="G82" s="43"/>
      <c r="H82" s="43"/>
      <c r="I82" s="35" t="s">
        <v>34</v>
      </c>
      <c r="J82" s="39" t="str">
        <f>E24</f>
        <v>Ing. Dana Mlejnková</v>
      </c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0.32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1" customFormat="1" ht="29.28" customHeight="1">
      <c r="A84" s="188"/>
      <c r="B84" s="189"/>
      <c r="C84" s="190" t="s">
        <v>173</v>
      </c>
      <c r="D84" s="191" t="s">
        <v>57</v>
      </c>
      <c r="E84" s="191" t="s">
        <v>53</v>
      </c>
      <c r="F84" s="191" t="s">
        <v>54</v>
      </c>
      <c r="G84" s="191" t="s">
        <v>174</v>
      </c>
      <c r="H84" s="191" t="s">
        <v>175</v>
      </c>
      <c r="I84" s="191" t="s">
        <v>176</v>
      </c>
      <c r="J84" s="191" t="s">
        <v>165</v>
      </c>
      <c r="K84" s="192" t="s">
        <v>177</v>
      </c>
      <c r="L84" s="193"/>
      <c r="M84" s="95" t="s">
        <v>19</v>
      </c>
      <c r="N84" s="96" t="s">
        <v>42</v>
      </c>
      <c r="O84" s="96" t="s">
        <v>178</v>
      </c>
      <c r="P84" s="96" t="s">
        <v>179</v>
      </c>
      <c r="Q84" s="96" t="s">
        <v>180</v>
      </c>
      <c r="R84" s="96" t="s">
        <v>181</v>
      </c>
      <c r="S84" s="96" t="s">
        <v>182</v>
      </c>
      <c r="T84" s="97" t="s">
        <v>183</v>
      </c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</row>
    <row r="85" s="2" customFormat="1" ht="22.8" customHeight="1">
      <c r="A85" s="41"/>
      <c r="B85" s="42"/>
      <c r="C85" s="102" t="s">
        <v>184</v>
      </c>
      <c r="D85" s="43"/>
      <c r="E85" s="43"/>
      <c r="F85" s="43"/>
      <c r="G85" s="43"/>
      <c r="H85" s="43"/>
      <c r="I85" s="43"/>
      <c r="J85" s="194">
        <f>BK85</f>
        <v>0</v>
      </c>
      <c r="K85" s="43"/>
      <c r="L85" s="47"/>
      <c r="M85" s="98"/>
      <c r="N85" s="195"/>
      <c r="O85" s="99"/>
      <c r="P85" s="196">
        <f>P86</f>
        <v>0</v>
      </c>
      <c r="Q85" s="99"/>
      <c r="R85" s="196">
        <f>R86</f>
        <v>0</v>
      </c>
      <c r="S85" s="99"/>
      <c r="T85" s="197">
        <f>T86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T85" s="20" t="s">
        <v>71</v>
      </c>
      <c r="AU85" s="20" t="s">
        <v>166</v>
      </c>
      <c r="BK85" s="198">
        <f>BK86</f>
        <v>0</v>
      </c>
    </row>
    <row r="86" s="12" customFormat="1" ht="25.92" customHeight="1">
      <c r="A86" s="12"/>
      <c r="B86" s="199"/>
      <c r="C86" s="200"/>
      <c r="D86" s="201" t="s">
        <v>71</v>
      </c>
      <c r="E86" s="202" t="s">
        <v>2202</v>
      </c>
      <c r="F86" s="202" t="s">
        <v>2203</v>
      </c>
      <c r="G86" s="200"/>
      <c r="H86" s="200"/>
      <c r="I86" s="203"/>
      <c r="J86" s="204">
        <f>BK86</f>
        <v>0</v>
      </c>
      <c r="K86" s="200"/>
      <c r="L86" s="205"/>
      <c r="M86" s="206"/>
      <c r="N86" s="207"/>
      <c r="O86" s="207"/>
      <c r="P86" s="208">
        <f>P87+P90+P95+P102+P105</f>
        <v>0</v>
      </c>
      <c r="Q86" s="207"/>
      <c r="R86" s="208">
        <f>R87+R90+R95+R102+R105</f>
        <v>0</v>
      </c>
      <c r="S86" s="207"/>
      <c r="T86" s="209">
        <f>T87+T90+T95+T102+T105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10" t="s">
        <v>240</v>
      </c>
      <c r="AT86" s="211" t="s">
        <v>71</v>
      </c>
      <c r="AU86" s="211" t="s">
        <v>72</v>
      </c>
      <c r="AY86" s="210" t="s">
        <v>187</v>
      </c>
      <c r="BK86" s="212">
        <f>BK87+BK90+BK95+BK102+BK105</f>
        <v>0</v>
      </c>
    </row>
    <row r="87" s="12" customFormat="1" ht="22.8" customHeight="1">
      <c r="A87" s="12"/>
      <c r="B87" s="199"/>
      <c r="C87" s="200"/>
      <c r="D87" s="201" t="s">
        <v>71</v>
      </c>
      <c r="E87" s="213" t="s">
        <v>2204</v>
      </c>
      <c r="F87" s="213" t="s">
        <v>2205</v>
      </c>
      <c r="G87" s="200"/>
      <c r="H87" s="200"/>
      <c r="I87" s="203"/>
      <c r="J87" s="214">
        <f>BK87</f>
        <v>0</v>
      </c>
      <c r="K87" s="200"/>
      <c r="L87" s="205"/>
      <c r="M87" s="206"/>
      <c r="N87" s="207"/>
      <c r="O87" s="207"/>
      <c r="P87" s="208">
        <f>SUM(P88:P89)</f>
        <v>0</v>
      </c>
      <c r="Q87" s="207"/>
      <c r="R87" s="208">
        <f>SUM(R88:R89)</f>
        <v>0</v>
      </c>
      <c r="S87" s="207"/>
      <c r="T87" s="209">
        <f>SUM(T88:T89)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0" t="s">
        <v>240</v>
      </c>
      <c r="AT87" s="211" t="s">
        <v>71</v>
      </c>
      <c r="AU87" s="211" t="s">
        <v>79</v>
      </c>
      <c r="AY87" s="210" t="s">
        <v>187</v>
      </c>
      <c r="BK87" s="212">
        <f>SUM(BK88:BK89)</f>
        <v>0</v>
      </c>
    </row>
    <row r="88" s="2" customFormat="1" ht="16.5" customHeight="1">
      <c r="A88" s="41"/>
      <c r="B88" s="42"/>
      <c r="C88" s="215" t="s">
        <v>79</v>
      </c>
      <c r="D88" s="215" t="s">
        <v>190</v>
      </c>
      <c r="E88" s="216" t="s">
        <v>2206</v>
      </c>
      <c r="F88" s="217" t="s">
        <v>2207</v>
      </c>
      <c r="G88" s="218" t="s">
        <v>2208</v>
      </c>
      <c r="H88" s="219">
        <v>1</v>
      </c>
      <c r="I88" s="220"/>
      <c r="J88" s="221">
        <f>ROUND(I88*H88,2)</f>
        <v>0</v>
      </c>
      <c r="K88" s="217" t="s">
        <v>194</v>
      </c>
      <c r="L88" s="47"/>
      <c r="M88" s="222" t="s">
        <v>19</v>
      </c>
      <c r="N88" s="223" t="s">
        <v>43</v>
      </c>
      <c r="O88" s="87"/>
      <c r="P88" s="224">
        <f>O88*H88</f>
        <v>0</v>
      </c>
      <c r="Q88" s="224">
        <v>0</v>
      </c>
      <c r="R88" s="224">
        <f>Q88*H88</f>
        <v>0</v>
      </c>
      <c r="S88" s="224">
        <v>0</v>
      </c>
      <c r="T88" s="225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6" t="s">
        <v>2209</v>
      </c>
      <c r="AT88" s="226" t="s">
        <v>190</v>
      </c>
      <c r="AU88" s="226" t="s">
        <v>81</v>
      </c>
      <c r="AY88" s="20" t="s">
        <v>187</v>
      </c>
      <c r="BE88" s="227">
        <f>IF(N88="základní",J88,0)</f>
        <v>0</v>
      </c>
      <c r="BF88" s="227">
        <f>IF(N88="snížená",J88,0)</f>
        <v>0</v>
      </c>
      <c r="BG88" s="227">
        <f>IF(N88="zákl. přenesená",J88,0)</f>
        <v>0</v>
      </c>
      <c r="BH88" s="227">
        <f>IF(N88="sníž. přenesená",J88,0)</f>
        <v>0</v>
      </c>
      <c r="BI88" s="227">
        <f>IF(N88="nulová",J88,0)</f>
        <v>0</v>
      </c>
      <c r="BJ88" s="20" t="s">
        <v>79</v>
      </c>
      <c r="BK88" s="227">
        <f>ROUND(I88*H88,2)</f>
        <v>0</v>
      </c>
      <c r="BL88" s="20" t="s">
        <v>2209</v>
      </c>
      <c r="BM88" s="226" t="s">
        <v>2210</v>
      </c>
    </row>
    <row r="89" s="2" customFormat="1">
      <c r="A89" s="41"/>
      <c r="B89" s="42"/>
      <c r="C89" s="43"/>
      <c r="D89" s="228" t="s">
        <v>197</v>
      </c>
      <c r="E89" s="43"/>
      <c r="F89" s="229" t="s">
        <v>2211</v>
      </c>
      <c r="G89" s="43"/>
      <c r="H89" s="43"/>
      <c r="I89" s="230"/>
      <c r="J89" s="43"/>
      <c r="K89" s="43"/>
      <c r="L89" s="47"/>
      <c r="M89" s="231"/>
      <c r="N89" s="232"/>
      <c r="O89" s="87"/>
      <c r="P89" s="87"/>
      <c r="Q89" s="87"/>
      <c r="R89" s="87"/>
      <c r="S89" s="87"/>
      <c r="T89" s="88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197</v>
      </c>
      <c r="AU89" s="20" t="s">
        <v>81</v>
      </c>
    </row>
    <row r="90" s="12" customFormat="1" ht="22.8" customHeight="1">
      <c r="A90" s="12"/>
      <c r="B90" s="199"/>
      <c r="C90" s="200"/>
      <c r="D90" s="201" t="s">
        <v>71</v>
      </c>
      <c r="E90" s="213" t="s">
        <v>2212</v>
      </c>
      <c r="F90" s="213" t="s">
        <v>2213</v>
      </c>
      <c r="G90" s="200"/>
      <c r="H90" s="200"/>
      <c r="I90" s="203"/>
      <c r="J90" s="214">
        <f>BK90</f>
        <v>0</v>
      </c>
      <c r="K90" s="200"/>
      <c r="L90" s="205"/>
      <c r="M90" s="206"/>
      <c r="N90" s="207"/>
      <c r="O90" s="207"/>
      <c r="P90" s="208">
        <f>SUM(P91:P94)</f>
        <v>0</v>
      </c>
      <c r="Q90" s="207"/>
      <c r="R90" s="208">
        <f>SUM(R91:R94)</f>
        <v>0</v>
      </c>
      <c r="S90" s="207"/>
      <c r="T90" s="209">
        <f>SUM(T91:T94)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0" t="s">
        <v>240</v>
      </c>
      <c r="AT90" s="211" t="s">
        <v>71</v>
      </c>
      <c r="AU90" s="211" t="s">
        <v>79</v>
      </c>
      <c r="AY90" s="210" t="s">
        <v>187</v>
      </c>
      <c r="BK90" s="212">
        <f>SUM(BK91:BK94)</f>
        <v>0</v>
      </c>
    </row>
    <row r="91" s="2" customFormat="1" ht="16.5" customHeight="1">
      <c r="A91" s="41"/>
      <c r="B91" s="42"/>
      <c r="C91" s="215" t="s">
        <v>81</v>
      </c>
      <c r="D91" s="215" t="s">
        <v>190</v>
      </c>
      <c r="E91" s="216" t="s">
        <v>2214</v>
      </c>
      <c r="F91" s="217" t="s">
        <v>2213</v>
      </c>
      <c r="G91" s="218" t="s">
        <v>1684</v>
      </c>
      <c r="H91" s="290"/>
      <c r="I91" s="220"/>
      <c r="J91" s="221">
        <f>ROUND(I91*H91,2)</f>
        <v>0</v>
      </c>
      <c r="K91" s="217" t="s">
        <v>194</v>
      </c>
      <c r="L91" s="47"/>
      <c r="M91" s="222" t="s">
        <v>19</v>
      </c>
      <c r="N91" s="223" t="s">
        <v>43</v>
      </c>
      <c r="O91" s="87"/>
      <c r="P91" s="224">
        <f>O91*H91</f>
        <v>0</v>
      </c>
      <c r="Q91" s="224">
        <v>0</v>
      </c>
      <c r="R91" s="224">
        <f>Q91*H91</f>
        <v>0</v>
      </c>
      <c r="S91" s="224">
        <v>0</v>
      </c>
      <c r="T91" s="225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6" t="s">
        <v>2209</v>
      </c>
      <c r="AT91" s="226" t="s">
        <v>190</v>
      </c>
      <c r="AU91" s="226" t="s">
        <v>81</v>
      </c>
      <c r="AY91" s="20" t="s">
        <v>187</v>
      </c>
      <c r="BE91" s="227">
        <f>IF(N91="základní",J91,0)</f>
        <v>0</v>
      </c>
      <c r="BF91" s="227">
        <f>IF(N91="snížená",J91,0)</f>
        <v>0</v>
      </c>
      <c r="BG91" s="227">
        <f>IF(N91="zákl. přenesená",J91,0)</f>
        <v>0</v>
      </c>
      <c r="BH91" s="227">
        <f>IF(N91="sníž. přenesená",J91,0)</f>
        <v>0</v>
      </c>
      <c r="BI91" s="227">
        <f>IF(N91="nulová",J91,0)</f>
        <v>0</v>
      </c>
      <c r="BJ91" s="20" t="s">
        <v>79</v>
      </c>
      <c r="BK91" s="227">
        <f>ROUND(I91*H91,2)</f>
        <v>0</v>
      </c>
      <c r="BL91" s="20" t="s">
        <v>2209</v>
      </c>
      <c r="BM91" s="226" t="s">
        <v>2215</v>
      </c>
    </row>
    <row r="92" s="2" customFormat="1">
      <c r="A92" s="41"/>
      <c r="B92" s="42"/>
      <c r="C92" s="43"/>
      <c r="D92" s="228" t="s">
        <v>197</v>
      </c>
      <c r="E92" s="43"/>
      <c r="F92" s="229" t="s">
        <v>2216</v>
      </c>
      <c r="G92" s="43"/>
      <c r="H92" s="43"/>
      <c r="I92" s="230"/>
      <c r="J92" s="43"/>
      <c r="K92" s="43"/>
      <c r="L92" s="47"/>
      <c r="M92" s="231"/>
      <c r="N92" s="232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197</v>
      </c>
      <c r="AU92" s="20" t="s">
        <v>81</v>
      </c>
    </row>
    <row r="93" s="2" customFormat="1" ht="16.5" customHeight="1">
      <c r="A93" s="41"/>
      <c r="B93" s="42"/>
      <c r="C93" s="215" t="s">
        <v>230</v>
      </c>
      <c r="D93" s="215" t="s">
        <v>190</v>
      </c>
      <c r="E93" s="216" t="s">
        <v>2217</v>
      </c>
      <c r="F93" s="217" t="s">
        <v>2218</v>
      </c>
      <c r="G93" s="218" t="s">
        <v>1672</v>
      </c>
      <c r="H93" s="219">
        <v>1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</v>
      </c>
      <c r="T93" s="225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2209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2209</v>
      </c>
      <c r="BM93" s="226" t="s">
        <v>2219</v>
      </c>
    </row>
    <row r="94" s="2" customFormat="1">
      <c r="A94" s="41"/>
      <c r="B94" s="42"/>
      <c r="C94" s="43"/>
      <c r="D94" s="228" t="s">
        <v>197</v>
      </c>
      <c r="E94" s="43"/>
      <c r="F94" s="229" t="s">
        <v>2220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2" customFormat="1" ht="22.8" customHeight="1">
      <c r="A95" s="12"/>
      <c r="B95" s="199"/>
      <c r="C95" s="200"/>
      <c r="D95" s="201" t="s">
        <v>71</v>
      </c>
      <c r="E95" s="213" t="s">
        <v>2221</v>
      </c>
      <c r="F95" s="213" t="s">
        <v>2222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SUM(P96:P101)</f>
        <v>0</v>
      </c>
      <c r="Q95" s="207"/>
      <c r="R95" s="208">
        <f>SUM(R96:R101)</f>
        <v>0</v>
      </c>
      <c r="S95" s="207"/>
      <c r="T95" s="209">
        <f>SUM(T96:T101)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240</v>
      </c>
      <c r="AT95" s="211" t="s">
        <v>71</v>
      </c>
      <c r="AU95" s="211" t="s">
        <v>79</v>
      </c>
      <c r="AY95" s="210" t="s">
        <v>187</v>
      </c>
      <c r="BK95" s="212">
        <f>SUM(BK96:BK101)</f>
        <v>0</v>
      </c>
    </row>
    <row r="96" s="2" customFormat="1" ht="16.5" customHeight="1">
      <c r="A96" s="41"/>
      <c r="B96" s="42"/>
      <c r="C96" s="215" t="s">
        <v>195</v>
      </c>
      <c r="D96" s="215" t="s">
        <v>190</v>
      </c>
      <c r="E96" s="216" t="s">
        <v>2223</v>
      </c>
      <c r="F96" s="217" t="s">
        <v>2224</v>
      </c>
      <c r="G96" s="218" t="s">
        <v>2165</v>
      </c>
      <c r="H96" s="219">
        <v>30</v>
      </c>
      <c r="I96" s="220"/>
      <c r="J96" s="221">
        <f>ROUND(I96*H96,2)</f>
        <v>0</v>
      </c>
      <c r="K96" s="217" t="s">
        <v>194</v>
      </c>
      <c r="L96" s="47"/>
      <c r="M96" s="222" t="s">
        <v>19</v>
      </c>
      <c r="N96" s="223" t="s">
        <v>43</v>
      </c>
      <c r="O96" s="87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6" t="s">
        <v>2209</v>
      </c>
      <c r="AT96" s="226" t="s">
        <v>190</v>
      </c>
      <c r="AU96" s="226" t="s">
        <v>81</v>
      </c>
      <c r="AY96" s="20" t="s">
        <v>187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20" t="s">
        <v>79</v>
      </c>
      <c r="BK96" s="227">
        <f>ROUND(I96*H96,2)</f>
        <v>0</v>
      </c>
      <c r="BL96" s="20" t="s">
        <v>2209</v>
      </c>
      <c r="BM96" s="226" t="s">
        <v>2225</v>
      </c>
    </row>
    <row r="97" s="2" customFormat="1">
      <c r="A97" s="41"/>
      <c r="B97" s="42"/>
      <c r="C97" s="43"/>
      <c r="D97" s="228" t="s">
        <v>197</v>
      </c>
      <c r="E97" s="43"/>
      <c r="F97" s="229" t="s">
        <v>2226</v>
      </c>
      <c r="G97" s="43"/>
      <c r="H97" s="43"/>
      <c r="I97" s="230"/>
      <c r="J97" s="43"/>
      <c r="K97" s="43"/>
      <c r="L97" s="47"/>
      <c r="M97" s="231"/>
      <c r="N97" s="232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197</v>
      </c>
      <c r="AU97" s="20" t="s">
        <v>81</v>
      </c>
    </row>
    <row r="98" s="2" customFormat="1" ht="16.5" customHeight="1">
      <c r="A98" s="41"/>
      <c r="B98" s="42"/>
      <c r="C98" s="215" t="s">
        <v>240</v>
      </c>
      <c r="D98" s="215" t="s">
        <v>190</v>
      </c>
      <c r="E98" s="216" t="s">
        <v>2227</v>
      </c>
      <c r="F98" s="217" t="s">
        <v>2228</v>
      </c>
      <c r="G98" s="218" t="s">
        <v>1672</v>
      </c>
      <c r="H98" s="219">
        <v>1</v>
      </c>
      <c r="I98" s="220"/>
      <c r="J98" s="221">
        <f>ROUND(I98*H98,2)</f>
        <v>0</v>
      </c>
      <c r="K98" s="217" t="s">
        <v>194</v>
      </c>
      <c r="L98" s="47"/>
      <c r="M98" s="222" t="s">
        <v>19</v>
      </c>
      <c r="N98" s="223" t="s">
        <v>43</v>
      </c>
      <c r="O98" s="87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6" t="s">
        <v>2209</v>
      </c>
      <c r="AT98" s="226" t="s">
        <v>190</v>
      </c>
      <c r="AU98" s="226" t="s">
        <v>81</v>
      </c>
      <c r="AY98" s="20" t="s">
        <v>187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20" t="s">
        <v>79</v>
      </c>
      <c r="BK98" s="227">
        <f>ROUND(I98*H98,2)</f>
        <v>0</v>
      </c>
      <c r="BL98" s="20" t="s">
        <v>2209</v>
      </c>
      <c r="BM98" s="226" t="s">
        <v>2229</v>
      </c>
    </row>
    <row r="99" s="2" customFormat="1">
      <c r="A99" s="41"/>
      <c r="B99" s="42"/>
      <c r="C99" s="43"/>
      <c r="D99" s="228" t="s">
        <v>197</v>
      </c>
      <c r="E99" s="43"/>
      <c r="F99" s="229" t="s">
        <v>2230</v>
      </c>
      <c r="G99" s="43"/>
      <c r="H99" s="43"/>
      <c r="I99" s="230"/>
      <c r="J99" s="43"/>
      <c r="K99" s="43"/>
      <c r="L99" s="47"/>
      <c r="M99" s="231"/>
      <c r="N99" s="232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197</v>
      </c>
      <c r="AU99" s="20" t="s">
        <v>81</v>
      </c>
    </row>
    <row r="100" s="2" customFormat="1" ht="16.5" customHeight="1">
      <c r="A100" s="41"/>
      <c r="B100" s="42"/>
      <c r="C100" s="215" t="s">
        <v>246</v>
      </c>
      <c r="D100" s="215" t="s">
        <v>190</v>
      </c>
      <c r="E100" s="216" t="s">
        <v>2231</v>
      </c>
      <c r="F100" s="217" t="s">
        <v>2232</v>
      </c>
      <c r="G100" s="218" t="s">
        <v>1684</v>
      </c>
      <c r="H100" s="290"/>
      <c r="I100" s="220"/>
      <c r="J100" s="221">
        <f>ROUND(I100*H100,2)</f>
        <v>0</v>
      </c>
      <c r="K100" s="217" t="s">
        <v>194</v>
      </c>
      <c r="L100" s="47"/>
      <c r="M100" s="222" t="s">
        <v>19</v>
      </c>
      <c r="N100" s="223" t="s">
        <v>43</v>
      </c>
      <c r="O100" s="87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6" t="s">
        <v>2209</v>
      </c>
      <c r="AT100" s="226" t="s">
        <v>190</v>
      </c>
      <c r="AU100" s="226" t="s">
        <v>81</v>
      </c>
      <c r="AY100" s="20" t="s">
        <v>187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20" t="s">
        <v>79</v>
      </c>
      <c r="BK100" s="227">
        <f>ROUND(I100*H100,2)</f>
        <v>0</v>
      </c>
      <c r="BL100" s="20" t="s">
        <v>2209</v>
      </c>
      <c r="BM100" s="226" t="s">
        <v>2233</v>
      </c>
    </row>
    <row r="101" s="2" customFormat="1">
      <c r="A101" s="41"/>
      <c r="B101" s="42"/>
      <c r="C101" s="43"/>
      <c r="D101" s="228" t="s">
        <v>197</v>
      </c>
      <c r="E101" s="43"/>
      <c r="F101" s="229" t="s">
        <v>2234</v>
      </c>
      <c r="G101" s="43"/>
      <c r="H101" s="43"/>
      <c r="I101" s="230"/>
      <c r="J101" s="43"/>
      <c r="K101" s="43"/>
      <c r="L101" s="47"/>
      <c r="M101" s="231"/>
      <c r="N101" s="232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197</v>
      </c>
      <c r="AU101" s="20" t="s">
        <v>81</v>
      </c>
    </row>
    <row r="102" s="12" customFormat="1" ht="22.8" customHeight="1">
      <c r="A102" s="12"/>
      <c r="B102" s="199"/>
      <c r="C102" s="200"/>
      <c r="D102" s="201" t="s">
        <v>71</v>
      </c>
      <c r="E102" s="213" t="s">
        <v>2235</v>
      </c>
      <c r="F102" s="213" t="s">
        <v>2236</v>
      </c>
      <c r="G102" s="200"/>
      <c r="H102" s="200"/>
      <c r="I102" s="203"/>
      <c r="J102" s="214">
        <f>BK102</f>
        <v>0</v>
      </c>
      <c r="K102" s="200"/>
      <c r="L102" s="205"/>
      <c r="M102" s="206"/>
      <c r="N102" s="207"/>
      <c r="O102" s="207"/>
      <c r="P102" s="208">
        <f>SUM(P103:P104)</f>
        <v>0</v>
      </c>
      <c r="Q102" s="207"/>
      <c r="R102" s="208">
        <f>SUM(R103:R104)</f>
        <v>0</v>
      </c>
      <c r="S102" s="207"/>
      <c r="T102" s="209">
        <f>SUM(T103:T104)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0" t="s">
        <v>240</v>
      </c>
      <c r="AT102" s="211" t="s">
        <v>71</v>
      </c>
      <c r="AU102" s="211" t="s">
        <v>79</v>
      </c>
      <c r="AY102" s="210" t="s">
        <v>187</v>
      </c>
      <c r="BK102" s="212">
        <f>SUM(BK103:BK104)</f>
        <v>0</v>
      </c>
    </row>
    <row r="103" s="2" customFormat="1" ht="16.5" customHeight="1">
      <c r="A103" s="41"/>
      <c r="B103" s="42"/>
      <c r="C103" s="215" t="s">
        <v>252</v>
      </c>
      <c r="D103" s="215" t="s">
        <v>190</v>
      </c>
      <c r="E103" s="216" t="s">
        <v>2237</v>
      </c>
      <c r="F103" s="217" t="s">
        <v>2238</v>
      </c>
      <c r="G103" s="218" t="s">
        <v>1684</v>
      </c>
      <c r="H103" s="290"/>
      <c r="I103" s="220"/>
      <c r="J103" s="221">
        <f>ROUND(I103*H103,2)</f>
        <v>0</v>
      </c>
      <c r="K103" s="217" t="s">
        <v>194</v>
      </c>
      <c r="L103" s="47"/>
      <c r="M103" s="222" t="s">
        <v>19</v>
      </c>
      <c r="N103" s="223" t="s">
        <v>43</v>
      </c>
      <c r="O103" s="87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6" t="s">
        <v>2209</v>
      </c>
      <c r="AT103" s="226" t="s">
        <v>190</v>
      </c>
      <c r="AU103" s="226" t="s">
        <v>81</v>
      </c>
      <c r="AY103" s="20" t="s">
        <v>187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20" t="s">
        <v>79</v>
      </c>
      <c r="BK103" s="227">
        <f>ROUND(I103*H103,2)</f>
        <v>0</v>
      </c>
      <c r="BL103" s="20" t="s">
        <v>2209</v>
      </c>
      <c r="BM103" s="226" t="s">
        <v>2239</v>
      </c>
    </row>
    <row r="104" s="2" customFormat="1">
      <c r="A104" s="41"/>
      <c r="B104" s="42"/>
      <c r="C104" s="43"/>
      <c r="D104" s="228" t="s">
        <v>197</v>
      </c>
      <c r="E104" s="43"/>
      <c r="F104" s="229" t="s">
        <v>2240</v>
      </c>
      <c r="G104" s="43"/>
      <c r="H104" s="43"/>
      <c r="I104" s="230"/>
      <c r="J104" s="43"/>
      <c r="K104" s="43"/>
      <c r="L104" s="47"/>
      <c r="M104" s="231"/>
      <c r="N104" s="232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197</v>
      </c>
      <c r="AU104" s="20" t="s">
        <v>81</v>
      </c>
    </row>
    <row r="105" s="12" customFormat="1" ht="22.8" customHeight="1">
      <c r="A105" s="12"/>
      <c r="B105" s="199"/>
      <c r="C105" s="200"/>
      <c r="D105" s="201" t="s">
        <v>71</v>
      </c>
      <c r="E105" s="213" t="s">
        <v>2241</v>
      </c>
      <c r="F105" s="213" t="s">
        <v>2242</v>
      </c>
      <c r="G105" s="200"/>
      <c r="H105" s="200"/>
      <c r="I105" s="203"/>
      <c r="J105" s="214">
        <f>BK105</f>
        <v>0</v>
      </c>
      <c r="K105" s="200"/>
      <c r="L105" s="205"/>
      <c r="M105" s="206"/>
      <c r="N105" s="207"/>
      <c r="O105" s="207"/>
      <c r="P105" s="208">
        <f>SUM(P106:P107)</f>
        <v>0</v>
      </c>
      <c r="Q105" s="207"/>
      <c r="R105" s="208">
        <f>SUM(R106:R107)</f>
        <v>0</v>
      </c>
      <c r="S105" s="207"/>
      <c r="T105" s="209">
        <f>SUM(T106:T107)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0" t="s">
        <v>240</v>
      </c>
      <c r="AT105" s="211" t="s">
        <v>71</v>
      </c>
      <c r="AU105" s="211" t="s">
        <v>79</v>
      </c>
      <c r="AY105" s="210" t="s">
        <v>187</v>
      </c>
      <c r="BK105" s="212">
        <f>SUM(BK106:BK107)</f>
        <v>0</v>
      </c>
    </row>
    <row r="106" s="2" customFormat="1" ht="16.5" customHeight="1">
      <c r="A106" s="41"/>
      <c r="B106" s="42"/>
      <c r="C106" s="215" t="s">
        <v>262</v>
      </c>
      <c r="D106" s="215" t="s">
        <v>190</v>
      </c>
      <c r="E106" s="216" t="s">
        <v>2243</v>
      </c>
      <c r="F106" s="217" t="s">
        <v>2244</v>
      </c>
      <c r="G106" s="218" t="s">
        <v>1684</v>
      </c>
      <c r="H106" s="290"/>
      <c r="I106" s="220"/>
      <c r="J106" s="221">
        <f>ROUND(I106*H106,2)</f>
        <v>0</v>
      </c>
      <c r="K106" s="217" t="s">
        <v>194</v>
      </c>
      <c r="L106" s="47"/>
      <c r="M106" s="222" t="s">
        <v>19</v>
      </c>
      <c r="N106" s="223" t="s">
        <v>43</v>
      </c>
      <c r="O106" s="87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6" t="s">
        <v>2209</v>
      </c>
      <c r="AT106" s="226" t="s">
        <v>190</v>
      </c>
      <c r="AU106" s="226" t="s">
        <v>81</v>
      </c>
      <c r="AY106" s="20" t="s">
        <v>187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20" t="s">
        <v>79</v>
      </c>
      <c r="BK106" s="227">
        <f>ROUND(I106*H106,2)</f>
        <v>0</v>
      </c>
      <c r="BL106" s="20" t="s">
        <v>2209</v>
      </c>
      <c r="BM106" s="226" t="s">
        <v>2245</v>
      </c>
    </row>
    <row r="107" s="2" customFormat="1">
      <c r="A107" s="41"/>
      <c r="B107" s="42"/>
      <c r="C107" s="43"/>
      <c r="D107" s="228" t="s">
        <v>197</v>
      </c>
      <c r="E107" s="43"/>
      <c r="F107" s="229" t="s">
        <v>2246</v>
      </c>
      <c r="G107" s="43"/>
      <c r="H107" s="43"/>
      <c r="I107" s="230"/>
      <c r="J107" s="43"/>
      <c r="K107" s="43"/>
      <c r="L107" s="47"/>
      <c r="M107" s="291"/>
      <c r="N107" s="292"/>
      <c r="O107" s="293"/>
      <c r="P107" s="293"/>
      <c r="Q107" s="293"/>
      <c r="R107" s="293"/>
      <c r="S107" s="293"/>
      <c r="T107" s="294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197</v>
      </c>
      <c r="AU107" s="20" t="s">
        <v>81</v>
      </c>
    </row>
    <row r="108" s="2" customFormat="1" ht="6.96" customHeight="1">
      <c r="A108" s="41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47"/>
      <c r="M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</sheetData>
  <sheetProtection sheet="1" autoFilter="0" formatColumns="0" formatRows="0" objects="1" scenarios="1" spinCount="100000" saltValue="tX+VYxePWl9Z/b23I6ZHhX6YXO2djDJhEjrXpJDanKRQeBmmNL5PvTRz7jx53AsVD6FiZY78uTuV8BF94ojHVA==" hashValue="Q2kkJiJbfSjyG7ILwgWaYHv+xU0IGrzaRk+4ivpwumaIUQF2+IK/jivfBhSi8X2cTfyvfm7R82jROtJs70B1IA==" algorithmName="SHA-512" password="CC35"/>
  <autoFilter ref="C84:K107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hyperlinks>
    <hyperlink ref="F89" r:id="rId1" display="https://podminky.urs.cz/item/CS_URS_2025_02/013254000"/>
    <hyperlink ref="F92" r:id="rId2" display="https://podminky.urs.cz/item/CS_URS_2025_02/030001000.1"/>
    <hyperlink ref="F94" r:id="rId3" display="https://podminky.urs.cz/item/CS_URS_2025_02/034503000"/>
    <hyperlink ref="F97" r:id="rId4" display="https://podminky.urs.cz/item/CS_URS_2025_02/041403000"/>
    <hyperlink ref="F99" r:id="rId5" display="https://podminky.urs.cz/item/CS_URS_2025_02/042503000"/>
    <hyperlink ref="F101" r:id="rId6" display="https://podminky.urs.cz/item/CS_URS_2025_02/045002000"/>
    <hyperlink ref="F104" r:id="rId7" display="https://podminky.urs.cz/item/CS_URS_2025_02/065002000"/>
    <hyperlink ref="F107" r:id="rId8" display="https://podminky.urs.cz/item/CS_URS_2025_02/090001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296" customWidth="1"/>
    <col min="2" max="2" width="1.667969" style="296" customWidth="1"/>
    <col min="3" max="4" width="5" style="296" customWidth="1"/>
    <col min="5" max="5" width="11.66016" style="296" customWidth="1"/>
    <col min="6" max="6" width="9.160156" style="296" customWidth="1"/>
    <col min="7" max="7" width="5" style="296" customWidth="1"/>
    <col min="8" max="8" width="77.83203" style="296" customWidth="1"/>
    <col min="9" max="10" width="20" style="296" customWidth="1"/>
    <col min="11" max="11" width="1.667969" style="296" customWidth="1"/>
  </cols>
  <sheetData>
    <row r="1" s="1" customFormat="1" ht="37.5" customHeight="1"/>
    <row r="2" s="1" customFormat="1" ht="7.5" customHeight="1">
      <c r="B2" s="297"/>
      <c r="C2" s="298"/>
      <c r="D2" s="298"/>
      <c r="E2" s="298"/>
      <c r="F2" s="298"/>
      <c r="G2" s="298"/>
      <c r="H2" s="298"/>
      <c r="I2" s="298"/>
      <c r="J2" s="298"/>
      <c r="K2" s="299"/>
    </row>
    <row r="3" s="17" customFormat="1" ht="45" customHeight="1">
      <c r="B3" s="300"/>
      <c r="C3" s="301" t="s">
        <v>2247</v>
      </c>
      <c r="D3" s="301"/>
      <c r="E3" s="301"/>
      <c r="F3" s="301"/>
      <c r="G3" s="301"/>
      <c r="H3" s="301"/>
      <c r="I3" s="301"/>
      <c r="J3" s="301"/>
      <c r="K3" s="302"/>
    </row>
    <row r="4" s="1" customFormat="1" ht="25.5" customHeight="1">
      <c r="B4" s="303"/>
      <c r="C4" s="304" t="s">
        <v>2248</v>
      </c>
      <c r="D4" s="304"/>
      <c r="E4" s="304"/>
      <c r="F4" s="304"/>
      <c r="G4" s="304"/>
      <c r="H4" s="304"/>
      <c r="I4" s="304"/>
      <c r="J4" s="304"/>
      <c r="K4" s="305"/>
    </row>
    <row r="5" s="1" customFormat="1" ht="5.25" customHeight="1">
      <c r="B5" s="303"/>
      <c r="C5" s="306"/>
      <c r="D5" s="306"/>
      <c r="E5" s="306"/>
      <c r="F5" s="306"/>
      <c r="G5" s="306"/>
      <c r="H5" s="306"/>
      <c r="I5" s="306"/>
      <c r="J5" s="306"/>
      <c r="K5" s="305"/>
    </row>
    <row r="6" s="1" customFormat="1" ht="15" customHeight="1">
      <c r="B6" s="303"/>
      <c r="C6" s="307" t="s">
        <v>2249</v>
      </c>
      <c r="D6" s="307"/>
      <c r="E6" s="307"/>
      <c r="F6" s="307"/>
      <c r="G6" s="307"/>
      <c r="H6" s="307"/>
      <c r="I6" s="307"/>
      <c r="J6" s="307"/>
      <c r="K6" s="305"/>
    </row>
    <row r="7" s="1" customFormat="1" ht="15" customHeight="1">
      <c r="B7" s="308"/>
      <c r="C7" s="307" t="s">
        <v>2250</v>
      </c>
      <c r="D7" s="307"/>
      <c r="E7" s="307"/>
      <c r="F7" s="307"/>
      <c r="G7" s="307"/>
      <c r="H7" s="307"/>
      <c r="I7" s="307"/>
      <c r="J7" s="307"/>
      <c r="K7" s="305"/>
    </row>
    <row r="8" s="1" customFormat="1" ht="12.75" customHeight="1">
      <c r="B8" s="308"/>
      <c r="C8" s="307"/>
      <c r="D8" s="307"/>
      <c r="E8" s="307"/>
      <c r="F8" s="307"/>
      <c r="G8" s="307"/>
      <c r="H8" s="307"/>
      <c r="I8" s="307"/>
      <c r="J8" s="307"/>
      <c r="K8" s="305"/>
    </row>
    <row r="9" s="1" customFormat="1" ht="15" customHeight="1">
      <c r="B9" s="308"/>
      <c r="C9" s="307" t="s">
        <v>2251</v>
      </c>
      <c r="D9" s="307"/>
      <c r="E9" s="307"/>
      <c r="F9" s="307"/>
      <c r="G9" s="307"/>
      <c r="H9" s="307"/>
      <c r="I9" s="307"/>
      <c r="J9" s="307"/>
      <c r="K9" s="305"/>
    </row>
    <row r="10" s="1" customFormat="1" ht="15" customHeight="1">
      <c r="B10" s="308"/>
      <c r="C10" s="307"/>
      <c r="D10" s="307" t="s">
        <v>2252</v>
      </c>
      <c r="E10" s="307"/>
      <c r="F10" s="307"/>
      <c r="G10" s="307"/>
      <c r="H10" s="307"/>
      <c r="I10" s="307"/>
      <c r="J10" s="307"/>
      <c r="K10" s="305"/>
    </row>
    <row r="11" s="1" customFormat="1" ht="15" customHeight="1">
      <c r="B11" s="308"/>
      <c r="C11" s="309"/>
      <c r="D11" s="307" t="s">
        <v>2253</v>
      </c>
      <c r="E11" s="307"/>
      <c r="F11" s="307"/>
      <c r="G11" s="307"/>
      <c r="H11" s="307"/>
      <c r="I11" s="307"/>
      <c r="J11" s="307"/>
      <c r="K11" s="305"/>
    </row>
    <row r="12" s="1" customFormat="1" ht="15" customHeight="1">
      <c r="B12" s="308"/>
      <c r="C12" s="309"/>
      <c r="D12" s="307"/>
      <c r="E12" s="307"/>
      <c r="F12" s="307"/>
      <c r="G12" s="307"/>
      <c r="H12" s="307"/>
      <c r="I12" s="307"/>
      <c r="J12" s="307"/>
      <c r="K12" s="305"/>
    </row>
    <row r="13" s="1" customFormat="1" ht="15" customHeight="1">
      <c r="B13" s="308"/>
      <c r="C13" s="309"/>
      <c r="D13" s="310" t="s">
        <v>2254</v>
      </c>
      <c r="E13" s="307"/>
      <c r="F13" s="307"/>
      <c r="G13" s="307"/>
      <c r="H13" s="307"/>
      <c r="I13" s="307"/>
      <c r="J13" s="307"/>
      <c r="K13" s="305"/>
    </row>
    <row r="14" s="1" customFormat="1" ht="12.75" customHeight="1">
      <c r="B14" s="308"/>
      <c r="C14" s="309"/>
      <c r="D14" s="309"/>
      <c r="E14" s="309"/>
      <c r="F14" s="309"/>
      <c r="G14" s="309"/>
      <c r="H14" s="309"/>
      <c r="I14" s="309"/>
      <c r="J14" s="309"/>
      <c r="K14" s="305"/>
    </row>
    <row r="15" s="1" customFormat="1" ht="15" customHeight="1">
      <c r="B15" s="308"/>
      <c r="C15" s="309"/>
      <c r="D15" s="307" t="s">
        <v>2255</v>
      </c>
      <c r="E15" s="307"/>
      <c r="F15" s="307"/>
      <c r="G15" s="307"/>
      <c r="H15" s="307"/>
      <c r="I15" s="307"/>
      <c r="J15" s="307"/>
      <c r="K15" s="305"/>
    </row>
    <row r="16" s="1" customFormat="1" ht="15" customHeight="1">
      <c r="B16" s="308"/>
      <c r="C16" s="309"/>
      <c r="D16" s="307" t="s">
        <v>2256</v>
      </c>
      <c r="E16" s="307"/>
      <c r="F16" s="307"/>
      <c r="G16" s="307"/>
      <c r="H16" s="307"/>
      <c r="I16" s="307"/>
      <c r="J16" s="307"/>
      <c r="K16" s="305"/>
    </row>
    <row r="17" s="1" customFormat="1" ht="15" customHeight="1">
      <c r="B17" s="308"/>
      <c r="C17" s="309"/>
      <c r="D17" s="307" t="s">
        <v>2257</v>
      </c>
      <c r="E17" s="307"/>
      <c r="F17" s="307"/>
      <c r="G17" s="307"/>
      <c r="H17" s="307"/>
      <c r="I17" s="307"/>
      <c r="J17" s="307"/>
      <c r="K17" s="305"/>
    </row>
    <row r="18" s="1" customFormat="1" ht="15" customHeight="1">
      <c r="B18" s="308"/>
      <c r="C18" s="309"/>
      <c r="D18" s="309"/>
      <c r="E18" s="311" t="s">
        <v>78</v>
      </c>
      <c r="F18" s="307" t="s">
        <v>2258</v>
      </c>
      <c r="G18" s="307"/>
      <c r="H18" s="307"/>
      <c r="I18" s="307"/>
      <c r="J18" s="307"/>
      <c r="K18" s="305"/>
    </row>
    <row r="19" s="1" customFormat="1" ht="15" customHeight="1">
      <c r="B19" s="308"/>
      <c r="C19" s="309"/>
      <c r="D19" s="309"/>
      <c r="E19" s="311" t="s">
        <v>2259</v>
      </c>
      <c r="F19" s="307" t="s">
        <v>2260</v>
      </c>
      <c r="G19" s="307"/>
      <c r="H19" s="307"/>
      <c r="I19" s="307"/>
      <c r="J19" s="307"/>
      <c r="K19" s="305"/>
    </row>
    <row r="20" s="1" customFormat="1" ht="15" customHeight="1">
      <c r="B20" s="308"/>
      <c r="C20" s="309"/>
      <c r="D20" s="309"/>
      <c r="E20" s="311" t="s">
        <v>2261</v>
      </c>
      <c r="F20" s="307" t="s">
        <v>2262</v>
      </c>
      <c r="G20" s="307"/>
      <c r="H20" s="307"/>
      <c r="I20" s="307"/>
      <c r="J20" s="307"/>
      <c r="K20" s="305"/>
    </row>
    <row r="21" s="1" customFormat="1" ht="15" customHeight="1">
      <c r="B21" s="308"/>
      <c r="C21" s="309"/>
      <c r="D21" s="309"/>
      <c r="E21" s="311" t="s">
        <v>2263</v>
      </c>
      <c r="F21" s="307" t="s">
        <v>2264</v>
      </c>
      <c r="G21" s="307"/>
      <c r="H21" s="307"/>
      <c r="I21" s="307"/>
      <c r="J21" s="307"/>
      <c r="K21" s="305"/>
    </row>
    <row r="22" s="1" customFormat="1" ht="15" customHeight="1">
      <c r="B22" s="308"/>
      <c r="C22" s="309"/>
      <c r="D22" s="309"/>
      <c r="E22" s="311" t="s">
        <v>2265</v>
      </c>
      <c r="F22" s="307" t="s">
        <v>2266</v>
      </c>
      <c r="G22" s="307"/>
      <c r="H22" s="307"/>
      <c r="I22" s="307"/>
      <c r="J22" s="307"/>
      <c r="K22" s="305"/>
    </row>
    <row r="23" s="1" customFormat="1" ht="15" customHeight="1">
      <c r="B23" s="308"/>
      <c r="C23" s="309"/>
      <c r="D23" s="309"/>
      <c r="E23" s="311" t="s">
        <v>85</v>
      </c>
      <c r="F23" s="307" t="s">
        <v>2267</v>
      </c>
      <c r="G23" s="307"/>
      <c r="H23" s="307"/>
      <c r="I23" s="307"/>
      <c r="J23" s="307"/>
      <c r="K23" s="305"/>
    </row>
    <row r="24" s="1" customFormat="1" ht="12.75" customHeight="1">
      <c r="B24" s="308"/>
      <c r="C24" s="309"/>
      <c r="D24" s="309"/>
      <c r="E24" s="309"/>
      <c r="F24" s="309"/>
      <c r="G24" s="309"/>
      <c r="H24" s="309"/>
      <c r="I24" s="309"/>
      <c r="J24" s="309"/>
      <c r="K24" s="305"/>
    </row>
    <row r="25" s="1" customFormat="1" ht="15" customHeight="1">
      <c r="B25" s="308"/>
      <c r="C25" s="307" t="s">
        <v>2268</v>
      </c>
      <c r="D25" s="307"/>
      <c r="E25" s="307"/>
      <c r="F25" s="307"/>
      <c r="G25" s="307"/>
      <c r="H25" s="307"/>
      <c r="I25" s="307"/>
      <c r="J25" s="307"/>
      <c r="K25" s="305"/>
    </row>
    <row r="26" s="1" customFormat="1" ht="15" customHeight="1">
      <c r="B26" s="308"/>
      <c r="C26" s="307" t="s">
        <v>2269</v>
      </c>
      <c r="D26" s="307"/>
      <c r="E26" s="307"/>
      <c r="F26" s="307"/>
      <c r="G26" s="307"/>
      <c r="H26" s="307"/>
      <c r="I26" s="307"/>
      <c r="J26" s="307"/>
      <c r="K26" s="305"/>
    </row>
    <row r="27" s="1" customFormat="1" ht="15" customHeight="1">
      <c r="B27" s="308"/>
      <c r="C27" s="307"/>
      <c r="D27" s="307" t="s">
        <v>2270</v>
      </c>
      <c r="E27" s="307"/>
      <c r="F27" s="307"/>
      <c r="G27" s="307"/>
      <c r="H27" s="307"/>
      <c r="I27" s="307"/>
      <c r="J27" s="307"/>
      <c r="K27" s="305"/>
    </row>
    <row r="28" s="1" customFormat="1" ht="15" customHeight="1">
      <c r="B28" s="308"/>
      <c r="C28" s="309"/>
      <c r="D28" s="307" t="s">
        <v>2271</v>
      </c>
      <c r="E28" s="307"/>
      <c r="F28" s="307"/>
      <c r="G28" s="307"/>
      <c r="H28" s="307"/>
      <c r="I28" s="307"/>
      <c r="J28" s="307"/>
      <c r="K28" s="305"/>
    </row>
    <row r="29" s="1" customFormat="1" ht="12.75" customHeight="1">
      <c r="B29" s="308"/>
      <c r="C29" s="309"/>
      <c r="D29" s="309"/>
      <c r="E29" s="309"/>
      <c r="F29" s="309"/>
      <c r="G29" s="309"/>
      <c r="H29" s="309"/>
      <c r="I29" s="309"/>
      <c r="J29" s="309"/>
      <c r="K29" s="305"/>
    </row>
    <row r="30" s="1" customFormat="1" ht="15" customHeight="1">
      <c r="B30" s="308"/>
      <c r="C30" s="309"/>
      <c r="D30" s="307" t="s">
        <v>2272</v>
      </c>
      <c r="E30" s="307"/>
      <c r="F30" s="307"/>
      <c r="G30" s="307"/>
      <c r="H30" s="307"/>
      <c r="I30" s="307"/>
      <c r="J30" s="307"/>
      <c r="K30" s="305"/>
    </row>
    <row r="31" s="1" customFormat="1" ht="15" customHeight="1">
      <c r="B31" s="308"/>
      <c r="C31" s="309"/>
      <c r="D31" s="307" t="s">
        <v>2273</v>
      </c>
      <c r="E31" s="307"/>
      <c r="F31" s="307"/>
      <c r="G31" s="307"/>
      <c r="H31" s="307"/>
      <c r="I31" s="307"/>
      <c r="J31" s="307"/>
      <c r="K31" s="305"/>
    </row>
    <row r="32" s="1" customFormat="1" ht="12.75" customHeight="1">
      <c r="B32" s="308"/>
      <c r="C32" s="309"/>
      <c r="D32" s="309"/>
      <c r="E32" s="309"/>
      <c r="F32" s="309"/>
      <c r="G32" s="309"/>
      <c r="H32" s="309"/>
      <c r="I32" s="309"/>
      <c r="J32" s="309"/>
      <c r="K32" s="305"/>
    </row>
    <row r="33" s="1" customFormat="1" ht="15" customHeight="1">
      <c r="B33" s="308"/>
      <c r="C33" s="309"/>
      <c r="D33" s="307" t="s">
        <v>2274</v>
      </c>
      <c r="E33" s="307"/>
      <c r="F33" s="307"/>
      <c r="G33" s="307"/>
      <c r="H33" s="307"/>
      <c r="I33" s="307"/>
      <c r="J33" s="307"/>
      <c r="K33" s="305"/>
    </row>
    <row r="34" s="1" customFormat="1" ht="15" customHeight="1">
      <c r="B34" s="308"/>
      <c r="C34" s="309"/>
      <c r="D34" s="307" t="s">
        <v>2275</v>
      </c>
      <c r="E34" s="307"/>
      <c r="F34" s="307"/>
      <c r="G34" s="307"/>
      <c r="H34" s="307"/>
      <c r="I34" s="307"/>
      <c r="J34" s="307"/>
      <c r="K34" s="305"/>
    </row>
    <row r="35" s="1" customFormat="1" ht="15" customHeight="1">
      <c r="B35" s="308"/>
      <c r="C35" s="309"/>
      <c r="D35" s="307" t="s">
        <v>2276</v>
      </c>
      <c r="E35" s="307"/>
      <c r="F35" s="307"/>
      <c r="G35" s="307"/>
      <c r="H35" s="307"/>
      <c r="I35" s="307"/>
      <c r="J35" s="307"/>
      <c r="K35" s="305"/>
    </row>
    <row r="36" s="1" customFormat="1" ht="15" customHeight="1">
      <c r="B36" s="308"/>
      <c r="C36" s="309"/>
      <c r="D36" s="307"/>
      <c r="E36" s="310" t="s">
        <v>173</v>
      </c>
      <c r="F36" s="307"/>
      <c r="G36" s="307" t="s">
        <v>2277</v>
      </c>
      <c r="H36" s="307"/>
      <c r="I36" s="307"/>
      <c r="J36" s="307"/>
      <c r="K36" s="305"/>
    </row>
    <row r="37" s="1" customFormat="1" ht="30.75" customHeight="1">
      <c r="B37" s="308"/>
      <c r="C37" s="309"/>
      <c r="D37" s="307"/>
      <c r="E37" s="310" t="s">
        <v>2278</v>
      </c>
      <c r="F37" s="307"/>
      <c r="G37" s="307" t="s">
        <v>2279</v>
      </c>
      <c r="H37" s="307"/>
      <c r="I37" s="307"/>
      <c r="J37" s="307"/>
      <c r="K37" s="305"/>
    </row>
    <row r="38" s="1" customFormat="1" ht="15" customHeight="1">
      <c r="B38" s="308"/>
      <c r="C38" s="309"/>
      <c r="D38" s="307"/>
      <c r="E38" s="310" t="s">
        <v>53</v>
      </c>
      <c r="F38" s="307"/>
      <c r="G38" s="307" t="s">
        <v>2280</v>
      </c>
      <c r="H38" s="307"/>
      <c r="I38" s="307"/>
      <c r="J38" s="307"/>
      <c r="K38" s="305"/>
    </row>
    <row r="39" s="1" customFormat="1" ht="15" customHeight="1">
      <c r="B39" s="308"/>
      <c r="C39" s="309"/>
      <c r="D39" s="307"/>
      <c r="E39" s="310" t="s">
        <v>54</v>
      </c>
      <c r="F39" s="307"/>
      <c r="G39" s="307" t="s">
        <v>2281</v>
      </c>
      <c r="H39" s="307"/>
      <c r="I39" s="307"/>
      <c r="J39" s="307"/>
      <c r="K39" s="305"/>
    </row>
    <row r="40" s="1" customFormat="1" ht="15" customHeight="1">
      <c r="B40" s="308"/>
      <c r="C40" s="309"/>
      <c r="D40" s="307"/>
      <c r="E40" s="310" t="s">
        <v>174</v>
      </c>
      <c r="F40" s="307"/>
      <c r="G40" s="307" t="s">
        <v>2282</v>
      </c>
      <c r="H40" s="307"/>
      <c r="I40" s="307"/>
      <c r="J40" s="307"/>
      <c r="K40" s="305"/>
    </row>
    <row r="41" s="1" customFormat="1" ht="15" customHeight="1">
      <c r="B41" s="308"/>
      <c r="C41" s="309"/>
      <c r="D41" s="307"/>
      <c r="E41" s="310" t="s">
        <v>175</v>
      </c>
      <c r="F41" s="307"/>
      <c r="G41" s="307" t="s">
        <v>2283</v>
      </c>
      <c r="H41" s="307"/>
      <c r="I41" s="307"/>
      <c r="J41" s="307"/>
      <c r="K41" s="305"/>
    </row>
    <row r="42" s="1" customFormat="1" ht="15" customHeight="1">
      <c r="B42" s="308"/>
      <c r="C42" s="309"/>
      <c r="D42" s="307"/>
      <c r="E42" s="310" t="s">
        <v>2284</v>
      </c>
      <c r="F42" s="307"/>
      <c r="G42" s="307" t="s">
        <v>2285</v>
      </c>
      <c r="H42" s="307"/>
      <c r="I42" s="307"/>
      <c r="J42" s="307"/>
      <c r="K42" s="305"/>
    </row>
    <row r="43" s="1" customFormat="1" ht="15" customHeight="1">
      <c r="B43" s="308"/>
      <c r="C43" s="309"/>
      <c r="D43" s="307"/>
      <c r="E43" s="310"/>
      <c r="F43" s="307"/>
      <c r="G43" s="307" t="s">
        <v>2286</v>
      </c>
      <c r="H43" s="307"/>
      <c r="I43" s="307"/>
      <c r="J43" s="307"/>
      <c r="K43" s="305"/>
    </row>
    <row r="44" s="1" customFormat="1" ht="15" customHeight="1">
      <c r="B44" s="308"/>
      <c r="C44" s="309"/>
      <c r="D44" s="307"/>
      <c r="E44" s="310" t="s">
        <v>2287</v>
      </c>
      <c r="F44" s="307"/>
      <c r="G44" s="307" t="s">
        <v>2288</v>
      </c>
      <c r="H44" s="307"/>
      <c r="I44" s="307"/>
      <c r="J44" s="307"/>
      <c r="K44" s="305"/>
    </row>
    <row r="45" s="1" customFormat="1" ht="15" customHeight="1">
      <c r="B45" s="308"/>
      <c r="C45" s="309"/>
      <c r="D45" s="307"/>
      <c r="E45" s="310" t="s">
        <v>177</v>
      </c>
      <c r="F45" s="307"/>
      <c r="G45" s="307" t="s">
        <v>2289</v>
      </c>
      <c r="H45" s="307"/>
      <c r="I45" s="307"/>
      <c r="J45" s="307"/>
      <c r="K45" s="305"/>
    </row>
    <row r="46" s="1" customFormat="1" ht="12.75" customHeight="1">
      <c r="B46" s="308"/>
      <c r="C46" s="309"/>
      <c r="D46" s="307"/>
      <c r="E46" s="307"/>
      <c r="F46" s="307"/>
      <c r="G46" s="307"/>
      <c r="H46" s="307"/>
      <c r="I46" s="307"/>
      <c r="J46" s="307"/>
      <c r="K46" s="305"/>
    </row>
    <row r="47" s="1" customFormat="1" ht="15" customHeight="1">
      <c r="B47" s="308"/>
      <c r="C47" s="309"/>
      <c r="D47" s="307" t="s">
        <v>2290</v>
      </c>
      <c r="E47" s="307"/>
      <c r="F47" s="307"/>
      <c r="G47" s="307"/>
      <c r="H47" s="307"/>
      <c r="I47" s="307"/>
      <c r="J47" s="307"/>
      <c r="K47" s="305"/>
    </row>
    <row r="48" s="1" customFormat="1" ht="15" customHeight="1">
      <c r="B48" s="308"/>
      <c r="C48" s="309"/>
      <c r="D48" s="309"/>
      <c r="E48" s="307" t="s">
        <v>2291</v>
      </c>
      <c r="F48" s="307"/>
      <c r="G48" s="307"/>
      <c r="H48" s="307"/>
      <c r="I48" s="307"/>
      <c r="J48" s="307"/>
      <c r="K48" s="305"/>
    </row>
    <row r="49" s="1" customFormat="1" ht="15" customHeight="1">
      <c r="B49" s="308"/>
      <c r="C49" s="309"/>
      <c r="D49" s="309"/>
      <c r="E49" s="307" t="s">
        <v>2292</v>
      </c>
      <c r="F49" s="307"/>
      <c r="G49" s="307"/>
      <c r="H49" s="307"/>
      <c r="I49" s="307"/>
      <c r="J49" s="307"/>
      <c r="K49" s="305"/>
    </row>
    <row r="50" s="1" customFormat="1" ht="15" customHeight="1">
      <c r="B50" s="308"/>
      <c r="C50" s="309"/>
      <c r="D50" s="309"/>
      <c r="E50" s="307" t="s">
        <v>2293</v>
      </c>
      <c r="F50" s="307"/>
      <c r="G50" s="307"/>
      <c r="H50" s="307"/>
      <c r="I50" s="307"/>
      <c r="J50" s="307"/>
      <c r="K50" s="305"/>
    </row>
    <row r="51" s="1" customFormat="1" ht="15" customHeight="1">
      <c r="B51" s="308"/>
      <c r="C51" s="309"/>
      <c r="D51" s="307" t="s">
        <v>2294</v>
      </c>
      <c r="E51" s="307"/>
      <c r="F51" s="307"/>
      <c r="G51" s="307"/>
      <c r="H51" s="307"/>
      <c r="I51" s="307"/>
      <c r="J51" s="307"/>
      <c r="K51" s="305"/>
    </row>
    <row r="52" s="1" customFormat="1" ht="25.5" customHeight="1">
      <c r="B52" s="303"/>
      <c r="C52" s="304" t="s">
        <v>2295</v>
      </c>
      <c r="D52" s="304"/>
      <c r="E52" s="304"/>
      <c r="F52" s="304"/>
      <c r="G52" s="304"/>
      <c r="H52" s="304"/>
      <c r="I52" s="304"/>
      <c r="J52" s="304"/>
      <c r="K52" s="305"/>
    </row>
    <row r="53" s="1" customFormat="1" ht="5.25" customHeight="1">
      <c r="B53" s="303"/>
      <c r="C53" s="306"/>
      <c r="D53" s="306"/>
      <c r="E53" s="306"/>
      <c r="F53" s="306"/>
      <c r="G53" s="306"/>
      <c r="H53" s="306"/>
      <c r="I53" s="306"/>
      <c r="J53" s="306"/>
      <c r="K53" s="305"/>
    </row>
    <row r="54" s="1" customFormat="1" ht="15" customHeight="1">
      <c r="B54" s="303"/>
      <c r="C54" s="307" t="s">
        <v>2296</v>
      </c>
      <c r="D54" s="307"/>
      <c r="E54" s="307"/>
      <c r="F54" s="307"/>
      <c r="G54" s="307"/>
      <c r="H54" s="307"/>
      <c r="I54" s="307"/>
      <c r="J54" s="307"/>
      <c r="K54" s="305"/>
    </row>
    <row r="55" s="1" customFormat="1" ht="15" customHeight="1">
      <c r="B55" s="303"/>
      <c r="C55" s="307" t="s">
        <v>2297</v>
      </c>
      <c r="D55" s="307"/>
      <c r="E55" s="307"/>
      <c r="F55" s="307"/>
      <c r="G55" s="307"/>
      <c r="H55" s="307"/>
      <c r="I55" s="307"/>
      <c r="J55" s="307"/>
      <c r="K55" s="305"/>
    </row>
    <row r="56" s="1" customFormat="1" ht="12.75" customHeight="1">
      <c r="B56" s="303"/>
      <c r="C56" s="307"/>
      <c r="D56" s="307"/>
      <c r="E56" s="307"/>
      <c r="F56" s="307"/>
      <c r="G56" s="307"/>
      <c r="H56" s="307"/>
      <c r="I56" s="307"/>
      <c r="J56" s="307"/>
      <c r="K56" s="305"/>
    </row>
    <row r="57" s="1" customFormat="1" ht="15" customHeight="1">
      <c r="B57" s="303"/>
      <c r="C57" s="307" t="s">
        <v>2298</v>
      </c>
      <c r="D57" s="307"/>
      <c r="E57" s="307"/>
      <c r="F57" s="307"/>
      <c r="G57" s="307"/>
      <c r="H57" s="307"/>
      <c r="I57" s="307"/>
      <c r="J57" s="307"/>
      <c r="K57" s="305"/>
    </row>
    <row r="58" s="1" customFormat="1" ht="15" customHeight="1">
      <c r="B58" s="303"/>
      <c r="C58" s="309"/>
      <c r="D58" s="307" t="s">
        <v>2299</v>
      </c>
      <c r="E58" s="307"/>
      <c r="F58" s="307"/>
      <c r="G58" s="307"/>
      <c r="H58" s="307"/>
      <c r="I58" s="307"/>
      <c r="J58" s="307"/>
      <c r="K58" s="305"/>
    </row>
    <row r="59" s="1" customFormat="1" ht="15" customHeight="1">
      <c r="B59" s="303"/>
      <c r="C59" s="309"/>
      <c r="D59" s="307" t="s">
        <v>2300</v>
      </c>
      <c r="E59" s="307"/>
      <c r="F59" s="307"/>
      <c r="G59" s="307"/>
      <c r="H59" s="307"/>
      <c r="I59" s="307"/>
      <c r="J59" s="307"/>
      <c r="K59" s="305"/>
    </row>
    <row r="60" s="1" customFormat="1" ht="15" customHeight="1">
      <c r="B60" s="303"/>
      <c r="C60" s="309"/>
      <c r="D60" s="307" t="s">
        <v>2301</v>
      </c>
      <c r="E60" s="307"/>
      <c r="F60" s="307"/>
      <c r="G60" s="307"/>
      <c r="H60" s="307"/>
      <c r="I60" s="307"/>
      <c r="J60" s="307"/>
      <c r="K60" s="305"/>
    </row>
    <row r="61" s="1" customFormat="1" ht="15" customHeight="1">
      <c r="B61" s="303"/>
      <c r="C61" s="309"/>
      <c r="D61" s="307" t="s">
        <v>2302</v>
      </c>
      <c r="E61" s="307"/>
      <c r="F61" s="307"/>
      <c r="G61" s="307"/>
      <c r="H61" s="307"/>
      <c r="I61" s="307"/>
      <c r="J61" s="307"/>
      <c r="K61" s="305"/>
    </row>
    <row r="62" s="1" customFormat="1" ht="15" customHeight="1">
      <c r="B62" s="303"/>
      <c r="C62" s="309"/>
      <c r="D62" s="312" t="s">
        <v>2303</v>
      </c>
      <c r="E62" s="312"/>
      <c r="F62" s="312"/>
      <c r="G62" s="312"/>
      <c r="H62" s="312"/>
      <c r="I62" s="312"/>
      <c r="J62" s="312"/>
      <c r="K62" s="305"/>
    </row>
    <row r="63" s="1" customFormat="1" ht="15" customHeight="1">
      <c r="B63" s="303"/>
      <c r="C63" s="309"/>
      <c r="D63" s="307" t="s">
        <v>2304</v>
      </c>
      <c r="E63" s="307"/>
      <c r="F63" s="307"/>
      <c r="G63" s="307"/>
      <c r="H63" s="307"/>
      <c r="I63" s="307"/>
      <c r="J63" s="307"/>
      <c r="K63" s="305"/>
    </row>
    <row r="64" s="1" customFormat="1" ht="12.75" customHeight="1">
      <c r="B64" s="303"/>
      <c r="C64" s="309"/>
      <c r="D64" s="309"/>
      <c r="E64" s="313"/>
      <c r="F64" s="309"/>
      <c r="G64" s="309"/>
      <c r="H64" s="309"/>
      <c r="I64" s="309"/>
      <c r="J64" s="309"/>
      <c r="K64" s="305"/>
    </row>
    <row r="65" s="1" customFormat="1" ht="15" customHeight="1">
      <c r="B65" s="303"/>
      <c r="C65" s="309"/>
      <c r="D65" s="307" t="s">
        <v>2305</v>
      </c>
      <c r="E65" s="307"/>
      <c r="F65" s="307"/>
      <c r="G65" s="307"/>
      <c r="H65" s="307"/>
      <c r="I65" s="307"/>
      <c r="J65" s="307"/>
      <c r="K65" s="305"/>
    </row>
    <row r="66" s="1" customFormat="1" ht="15" customHeight="1">
      <c r="B66" s="303"/>
      <c r="C66" s="309"/>
      <c r="D66" s="312" t="s">
        <v>2306</v>
      </c>
      <c r="E66" s="312"/>
      <c r="F66" s="312"/>
      <c r="G66" s="312"/>
      <c r="H66" s="312"/>
      <c r="I66" s="312"/>
      <c r="J66" s="312"/>
      <c r="K66" s="305"/>
    </row>
    <row r="67" s="1" customFormat="1" ht="15" customHeight="1">
      <c r="B67" s="303"/>
      <c r="C67" s="309"/>
      <c r="D67" s="307" t="s">
        <v>2307</v>
      </c>
      <c r="E67" s="307"/>
      <c r="F67" s="307"/>
      <c r="G67" s="307"/>
      <c r="H67" s="307"/>
      <c r="I67" s="307"/>
      <c r="J67" s="307"/>
      <c r="K67" s="305"/>
    </row>
    <row r="68" s="1" customFormat="1" ht="15" customHeight="1">
      <c r="B68" s="303"/>
      <c r="C68" s="309"/>
      <c r="D68" s="307" t="s">
        <v>2308</v>
      </c>
      <c r="E68" s="307"/>
      <c r="F68" s="307"/>
      <c r="G68" s="307"/>
      <c r="H68" s="307"/>
      <c r="I68" s="307"/>
      <c r="J68" s="307"/>
      <c r="K68" s="305"/>
    </row>
    <row r="69" s="1" customFormat="1" ht="15" customHeight="1">
      <c r="B69" s="303"/>
      <c r="C69" s="309"/>
      <c r="D69" s="307" t="s">
        <v>2309</v>
      </c>
      <c r="E69" s="307"/>
      <c r="F69" s="307"/>
      <c r="G69" s="307"/>
      <c r="H69" s="307"/>
      <c r="I69" s="307"/>
      <c r="J69" s="307"/>
      <c r="K69" s="305"/>
    </row>
    <row r="70" s="1" customFormat="1" ht="15" customHeight="1">
      <c r="B70" s="303"/>
      <c r="C70" s="309"/>
      <c r="D70" s="307" t="s">
        <v>2310</v>
      </c>
      <c r="E70" s="307"/>
      <c r="F70" s="307"/>
      <c r="G70" s="307"/>
      <c r="H70" s="307"/>
      <c r="I70" s="307"/>
      <c r="J70" s="307"/>
      <c r="K70" s="305"/>
    </row>
    <row r="71" s="1" customFormat="1" ht="12.75" customHeight="1">
      <c r="B71" s="314"/>
      <c r="C71" s="315"/>
      <c r="D71" s="315"/>
      <c r="E71" s="315"/>
      <c r="F71" s="315"/>
      <c r="G71" s="315"/>
      <c r="H71" s="315"/>
      <c r="I71" s="315"/>
      <c r="J71" s="315"/>
      <c r="K71" s="316"/>
    </row>
    <row r="72" s="1" customFormat="1" ht="18.75" customHeight="1">
      <c r="B72" s="317"/>
      <c r="C72" s="317"/>
      <c r="D72" s="317"/>
      <c r="E72" s="317"/>
      <c r="F72" s="317"/>
      <c r="G72" s="317"/>
      <c r="H72" s="317"/>
      <c r="I72" s="317"/>
      <c r="J72" s="317"/>
      <c r="K72" s="318"/>
    </row>
    <row r="73" s="1" customFormat="1" ht="18.75" customHeight="1">
      <c r="B73" s="318"/>
      <c r="C73" s="318"/>
      <c r="D73" s="318"/>
      <c r="E73" s="318"/>
      <c r="F73" s="318"/>
      <c r="G73" s="318"/>
      <c r="H73" s="318"/>
      <c r="I73" s="318"/>
      <c r="J73" s="318"/>
      <c r="K73" s="318"/>
    </row>
    <row r="74" s="1" customFormat="1" ht="7.5" customHeight="1">
      <c r="B74" s="319"/>
      <c r="C74" s="320"/>
      <c r="D74" s="320"/>
      <c r="E74" s="320"/>
      <c r="F74" s="320"/>
      <c r="G74" s="320"/>
      <c r="H74" s="320"/>
      <c r="I74" s="320"/>
      <c r="J74" s="320"/>
      <c r="K74" s="321"/>
    </row>
    <row r="75" s="1" customFormat="1" ht="45" customHeight="1">
      <c r="B75" s="322"/>
      <c r="C75" s="323" t="s">
        <v>2311</v>
      </c>
      <c r="D75" s="323"/>
      <c r="E75" s="323"/>
      <c r="F75" s="323"/>
      <c r="G75" s="323"/>
      <c r="H75" s="323"/>
      <c r="I75" s="323"/>
      <c r="J75" s="323"/>
      <c r="K75" s="324"/>
    </row>
    <row r="76" s="1" customFormat="1" ht="17.25" customHeight="1">
      <c r="B76" s="322"/>
      <c r="C76" s="325" t="s">
        <v>2312</v>
      </c>
      <c r="D76" s="325"/>
      <c r="E76" s="325"/>
      <c r="F76" s="325" t="s">
        <v>2313</v>
      </c>
      <c r="G76" s="326"/>
      <c r="H76" s="325" t="s">
        <v>54</v>
      </c>
      <c r="I76" s="325" t="s">
        <v>57</v>
      </c>
      <c r="J76" s="325" t="s">
        <v>2314</v>
      </c>
      <c r="K76" s="324"/>
    </row>
    <row r="77" s="1" customFormat="1" ht="17.25" customHeight="1">
      <c r="B77" s="322"/>
      <c r="C77" s="327" t="s">
        <v>2315</v>
      </c>
      <c r="D77" s="327"/>
      <c r="E77" s="327"/>
      <c r="F77" s="328" t="s">
        <v>2316</v>
      </c>
      <c r="G77" s="329"/>
      <c r="H77" s="327"/>
      <c r="I77" s="327"/>
      <c r="J77" s="327" t="s">
        <v>2317</v>
      </c>
      <c r="K77" s="324"/>
    </row>
    <row r="78" s="1" customFormat="1" ht="5.25" customHeight="1">
      <c r="B78" s="322"/>
      <c r="C78" s="330"/>
      <c r="D78" s="330"/>
      <c r="E78" s="330"/>
      <c r="F78" s="330"/>
      <c r="G78" s="331"/>
      <c r="H78" s="330"/>
      <c r="I78" s="330"/>
      <c r="J78" s="330"/>
      <c r="K78" s="324"/>
    </row>
    <row r="79" s="1" customFormat="1" ht="15" customHeight="1">
      <c r="B79" s="322"/>
      <c r="C79" s="310" t="s">
        <v>53</v>
      </c>
      <c r="D79" s="332"/>
      <c r="E79" s="332"/>
      <c r="F79" s="333" t="s">
        <v>2318</v>
      </c>
      <c r="G79" s="334"/>
      <c r="H79" s="310" t="s">
        <v>2319</v>
      </c>
      <c r="I79" s="310" t="s">
        <v>2320</v>
      </c>
      <c r="J79" s="310">
        <v>20</v>
      </c>
      <c r="K79" s="324"/>
    </row>
    <row r="80" s="1" customFormat="1" ht="15" customHeight="1">
      <c r="B80" s="322"/>
      <c r="C80" s="310" t="s">
        <v>2321</v>
      </c>
      <c r="D80" s="310"/>
      <c r="E80" s="310"/>
      <c r="F80" s="333" t="s">
        <v>2318</v>
      </c>
      <c r="G80" s="334"/>
      <c r="H80" s="310" t="s">
        <v>2322</v>
      </c>
      <c r="I80" s="310" t="s">
        <v>2320</v>
      </c>
      <c r="J80" s="310">
        <v>120</v>
      </c>
      <c r="K80" s="324"/>
    </row>
    <row r="81" s="1" customFormat="1" ht="15" customHeight="1">
      <c r="B81" s="335"/>
      <c r="C81" s="310" t="s">
        <v>2323</v>
      </c>
      <c r="D81" s="310"/>
      <c r="E81" s="310"/>
      <c r="F81" s="333" t="s">
        <v>2324</v>
      </c>
      <c r="G81" s="334"/>
      <c r="H81" s="310" t="s">
        <v>2325</v>
      </c>
      <c r="I81" s="310" t="s">
        <v>2320</v>
      </c>
      <c r="J81" s="310">
        <v>50</v>
      </c>
      <c r="K81" s="324"/>
    </row>
    <row r="82" s="1" customFormat="1" ht="15" customHeight="1">
      <c r="B82" s="335"/>
      <c r="C82" s="310" t="s">
        <v>2326</v>
      </c>
      <c r="D82" s="310"/>
      <c r="E82" s="310"/>
      <c r="F82" s="333" t="s">
        <v>2318</v>
      </c>
      <c r="G82" s="334"/>
      <c r="H82" s="310" t="s">
        <v>2327</v>
      </c>
      <c r="I82" s="310" t="s">
        <v>2328</v>
      </c>
      <c r="J82" s="310"/>
      <c r="K82" s="324"/>
    </row>
    <row r="83" s="1" customFormat="1" ht="15" customHeight="1">
      <c r="B83" s="335"/>
      <c r="C83" s="336" t="s">
        <v>2329</v>
      </c>
      <c r="D83" s="336"/>
      <c r="E83" s="336"/>
      <c r="F83" s="337" t="s">
        <v>2324</v>
      </c>
      <c r="G83" s="336"/>
      <c r="H83" s="336" t="s">
        <v>2330</v>
      </c>
      <c r="I83" s="336" t="s">
        <v>2320</v>
      </c>
      <c r="J83" s="336">
        <v>15</v>
      </c>
      <c r="K83" s="324"/>
    </row>
    <row r="84" s="1" customFormat="1" ht="15" customHeight="1">
      <c r="B84" s="335"/>
      <c r="C84" s="336" t="s">
        <v>2331</v>
      </c>
      <c r="D84" s="336"/>
      <c r="E84" s="336"/>
      <c r="F84" s="337" t="s">
        <v>2324</v>
      </c>
      <c r="G84" s="336"/>
      <c r="H84" s="336" t="s">
        <v>2332</v>
      </c>
      <c r="I84" s="336" t="s">
        <v>2320</v>
      </c>
      <c r="J84" s="336">
        <v>15</v>
      </c>
      <c r="K84" s="324"/>
    </row>
    <row r="85" s="1" customFormat="1" ht="15" customHeight="1">
      <c r="B85" s="335"/>
      <c r="C85" s="336" t="s">
        <v>2333</v>
      </c>
      <c r="D85" s="336"/>
      <c r="E85" s="336"/>
      <c r="F85" s="337" t="s">
        <v>2324</v>
      </c>
      <c r="G85" s="336"/>
      <c r="H85" s="336" t="s">
        <v>2334</v>
      </c>
      <c r="I85" s="336" t="s">
        <v>2320</v>
      </c>
      <c r="J85" s="336">
        <v>20</v>
      </c>
      <c r="K85" s="324"/>
    </row>
    <row r="86" s="1" customFormat="1" ht="15" customHeight="1">
      <c r="B86" s="335"/>
      <c r="C86" s="336" t="s">
        <v>2335</v>
      </c>
      <c r="D86" s="336"/>
      <c r="E86" s="336"/>
      <c r="F86" s="337" t="s">
        <v>2324</v>
      </c>
      <c r="G86" s="336"/>
      <c r="H86" s="336" t="s">
        <v>2336</v>
      </c>
      <c r="I86" s="336" t="s">
        <v>2320</v>
      </c>
      <c r="J86" s="336">
        <v>20</v>
      </c>
      <c r="K86" s="324"/>
    </row>
    <row r="87" s="1" customFormat="1" ht="15" customHeight="1">
      <c r="B87" s="335"/>
      <c r="C87" s="310" t="s">
        <v>2337</v>
      </c>
      <c r="D87" s="310"/>
      <c r="E87" s="310"/>
      <c r="F87" s="333" t="s">
        <v>2324</v>
      </c>
      <c r="G87" s="334"/>
      <c r="H87" s="310" t="s">
        <v>2338</v>
      </c>
      <c r="I87" s="310" t="s">
        <v>2320</v>
      </c>
      <c r="J87" s="310">
        <v>50</v>
      </c>
      <c r="K87" s="324"/>
    </row>
    <row r="88" s="1" customFormat="1" ht="15" customHeight="1">
      <c r="B88" s="335"/>
      <c r="C88" s="310" t="s">
        <v>2339</v>
      </c>
      <c r="D88" s="310"/>
      <c r="E88" s="310"/>
      <c r="F88" s="333" t="s">
        <v>2324</v>
      </c>
      <c r="G88" s="334"/>
      <c r="H88" s="310" t="s">
        <v>2340</v>
      </c>
      <c r="I88" s="310" t="s">
        <v>2320</v>
      </c>
      <c r="J88" s="310">
        <v>20</v>
      </c>
      <c r="K88" s="324"/>
    </row>
    <row r="89" s="1" customFormat="1" ht="15" customHeight="1">
      <c r="B89" s="335"/>
      <c r="C89" s="310" t="s">
        <v>2341</v>
      </c>
      <c r="D89" s="310"/>
      <c r="E89" s="310"/>
      <c r="F89" s="333" t="s">
        <v>2324</v>
      </c>
      <c r="G89" s="334"/>
      <c r="H89" s="310" t="s">
        <v>2342</v>
      </c>
      <c r="I89" s="310" t="s">
        <v>2320</v>
      </c>
      <c r="J89" s="310">
        <v>20</v>
      </c>
      <c r="K89" s="324"/>
    </row>
    <row r="90" s="1" customFormat="1" ht="15" customHeight="1">
      <c r="B90" s="335"/>
      <c r="C90" s="310" t="s">
        <v>2343</v>
      </c>
      <c r="D90" s="310"/>
      <c r="E90" s="310"/>
      <c r="F90" s="333" t="s">
        <v>2324</v>
      </c>
      <c r="G90" s="334"/>
      <c r="H90" s="310" t="s">
        <v>2344</v>
      </c>
      <c r="I90" s="310" t="s">
        <v>2320</v>
      </c>
      <c r="J90" s="310">
        <v>50</v>
      </c>
      <c r="K90" s="324"/>
    </row>
    <row r="91" s="1" customFormat="1" ht="15" customHeight="1">
      <c r="B91" s="335"/>
      <c r="C91" s="310" t="s">
        <v>2345</v>
      </c>
      <c r="D91" s="310"/>
      <c r="E91" s="310"/>
      <c r="F91" s="333" t="s">
        <v>2324</v>
      </c>
      <c r="G91" s="334"/>
      <c r="H91" s="310" t="s">
        <v>2345</v>
      </c>
      <c r="I91" s="310" t="s">
        <v>2320</v>
      </c>
      <c r="J91" s="310">
        <v>50</v>
      </c>
      <c r="K91" s="324"/>
    </row>
    <row r="92" s="1" customFormat="1" ht="15" customHeight="1">
      <c r="B92" s="335"/>
      <c r="C92" s="310" t="s">
        <v>2346</v>
      </c>
      <c r="D92" s="310"/>
      <c r="E92" s="310"/>
      <c r="F92" s="333" t="s">
        <v>2324</v>
      </c>
      <c r="G92" s="334"/>
      <c r="H92" s="310" t="s">
        <v>2347</v>
      </c>
      <c r="I92" s="310" t="s">
        <v>2320</v>
      </c>
      <c r="J92" s="310">
        <v>255</v>
      </c>
      <c r="K92" s="324"/>
    </row>
    <row r="93" s="1" customFormat="1" ht="15" customHeight="1">
      <c r="B93" s="335"/>
      <c r="C93" s="310" t="s">
        <v>2348</v>
      </c>
      <c r="D93" s="310"/>
      <c r="E93" s="310"/>
      <c r="F93" s="333" t="s">
        <v>2318</v>
      </c>
      <c r="G93" s="334"/>
      <c r="H93" s="310" t="s">
        <v>2349</v>
      </c>
      <c r="I93" s="310" t="s">
        <v>2350</v>
      </c>
      <c r="J93" s="310"/>
      <c r="K93" s="324"/>
    </row>
    <row r="94" s="1" customFormat="1" ht="15" customHeight="1">
      <c r="B94" s="335"/>
      <c r="C94" s="310" t="s">
        <v>2351</v>
      </c>
      <c r="D94" s="310"/>
      <c r="E94" s="310"/>
      <c r="F94" s="333" t="s">
        <v>2318</v>
      </c>
      <c r="G94" s="334"/>
      <c r="H94" s="310" t="s">
        <v>2352</v>
      </c>
      <c r="I94" s="310" t="s">
        <v>2353</v>
      </c>
      <c r="J94" s="310"/>
      <c r="K94" s="324"/>
    </row>
    <row r="95" s="1" customFormat="1" ht="15" customHeight="1">
      <c r="B95" s="335"/>
      <c r="C95" s="310" t="s">
        <v>2354</v>
      </c>
      <c r="D95" s="310"/>
      <c r="E95" s="310"/>
      <c r="F95" s="333" t="s">
        <v>2318</v>
      </c>
      <c r="G95" s="334"/>
      <c r="H95" s="310" t="s">
        <v>2354</v>
      </c>
      <c r="I95" s="310" t="s">
        <v>2353</v>
      </c>
      <c r="J95" s="310"/>
      <c r="K95" s="324"/>
    </row>
    <row r="96" s="1" customFormat="1" ht="15" customHeight="1">
      <c r="B96" s="335"/>
      <c r="C96" s="310" t="s">
        <v>38</v>
      </c>
      <c r="D96" s="310"/>
      <c r="E96" s="310"/>
      <c r="F96" s="333" t="s">
        <v>2318</v>
      </c>
      <c r="G96" s="334"/>
      <c r="H96" s="310" t="s">
        <v>2355</v>
      </c>
      <c r="I96" s="310" t="s">
        <v>2353</v>
      </c>
      <c r="J96" s="310"/>
      <c r="K96" s="324"/>
    </row>
    <row r="97" s="1" customFormat="1" ht="15" customHeight="1">
      <c r="B97" s="335"/>
      <c r="C97" s="310" t="s">
        <v>48</v>
      </c>
      <c r="D97" s="310"/>
      <c r="E97" s="310"/>
      <c r="F97" s="333" t="s">
        <v>2318</v>
      </c>
      <c r="G97" s="334"/>
      <c r="H97" s="310" t="s">
        <v>2356</v>
      </c>
      <c r="I97" s="310" t="s">
        <v>2353</v>
      </c>
      <c r="J97" s="310"/>
      <c r="K97" s="324"/>
    </row>
    <row r="98" s="1" customFormat="1" ht="15" customHeight="1">
      <c r="B98" s="338"/>
      <c r="C98" s="339"/>
      <c r="D98" s="339"/>
      <c r="E98" s="339"/>
      <c r="F98" s="339"/>
      <c r="G98" s="339"/>
      <c r="H98" s="339"/>
      <c r="I98" s="339"/>
      <c r="J98" s="339"/>
      <c r="K98" s="340"/>
    </row>
    <row r="99" s="1" customFormat="1" ht="18.75" customHeight="1">
      <c r="B99" s="341"/>
      <c r="C99" s="342"/>
      <c r="D99" s="342"/>
      <c r="E99" s="342"/>
      <c r="F99" s="342"/>
      <c r="G99" s="342"/>
      <c r="H99" s="342"/>
      <c r="I99" s="342"/>
      <c r="J99" s="342"/>
      <c r="K99" s="341"/>
    </row>
    <row r="100" s="1" customFormat="1" ht="18.75" customHeight="1">
      <c r="B100" s="318"/>
      <c r="C100" s="318"/>
      <c r="D100" s="318"/>
      <c r="E100" s="318"/>
      <c r="F100" s="318"/>
      <c r="G100" s="318"/>
      <c r="H100" s="318"/>
      <c r="I100" s="318"/>
      <c r="J100" s="318"/>
      <c r="K100" s="318"/>
    </row>
    <row r="101" s="1" customFormat="1" ht="7.5" customHeight="1">
      <c r="B101" s="319"/>
      <c r="C101" s="320"/>
      <c r="D101" s="320"/>
      <c r="E101" s="320"/>
      <c r="F101" s="320"/>
      <c r="G101" s="320"/>
      <c r="H101" s="320"/>
      <c r="I101" s="320"/>
      <c r="J101" s="320"/>
      <c r="K101" s="321"/>
    </row>
    <row r="102" s="1" customFormat="1" ht="45" customHeight="1">
      <c r="B102" s="322"/>
      <c r="C102" s="323" t="s">
        <v>2357</v>
      </c>
      <c r="D102" s="323"/>
      <c r="E102" s="323"/>
      <c r="F102" s="323"/>
      <c r="G102" s="323"/>
      <c r="H102" s="323"/>
      <c r="I102" s="323"/>
      <c r="J102" s="323"/>
      <c r="K102" s="324"/>
    </row>
    <row r="103" s="1" customFormat="1" ht="17.25" customHeight="1">
      <c r="B103" s="322"/>
      <c r="C103" s="325" t="s">
        <v>2312</v>
      </c>
      <c r="D103" s="325"/>
      <c r="E103" s="325"/>
      <c r="F103" s="325" t="s">
        <v>2313</v>
      </c>
      <c r="G103" s="326"/>
      <c r="H103" s="325" t="s">
        <v>54</v>
      </c>
      <c r="I103" s="325" t="s">
        <v>57</v>
      </c>
      <c r="J103" s="325" t="s">
        <v>2314</v>
      </c>
      <c r="K103" s="324"/>
    </row>
    <row r="104" s="1" customFormat="1" ht="17.25" customHeight="1">
      <c r="B104" s="322"/>
      <c r="C104" s="327" t="s">
        <v>2315</v>
      </c>
      <c r="D104" s="327"/>
      <c r="E104" s="327"/>
      <c r="F104" s="328" t="s">
        <v>2316</v>
      </c>
      <c r="G104" s="329"/>
      <c r="H104" s="327"/>
      <c r="I104" s="327"/>
      <c r="J104" s="327" t="s">
        <v>2317</v>
      </c>
      <c r="K104" s="324"/>
    </row>
    <row r="105" s="1" customFormat="1" ht="5.25" customHeight="1">
      <c r="B105" s="322"/>
      <c r="C105" s="325"/>
      <c r="D105" s="325"/>
      <c r="E105" s="325"/>
      <c r="F105" s="325"/>
      <c r="G105" s="343"/>
      <c r="H105" s="325"/>
      <c r="I105" s="325"/>
      <c r="J105" s="325"/>
      <c r="K105" s="324"/>
    </row>
    <row r="106" s="1" customFormat="1" ht="15" customHeight="1">
      <c r="B106" s="322"/>
      <c r="C106" s="310" t="s">
        <v>53</v>
      </c>
      <c r="D106" s="332"/>
      <c r="E106" s="332"/>
      <c r="F106" s="333" t="s">
        <v>2318</v>
      </c>
      <c r="G106" s="310"/>
      <c r="H106" s="310" t="s">
        <v>2358</v>
      </c>
      <c r="I106" s="310" t="s">
        <v>2320</v>
      </c>
      <c r="J106" s="310">
        <v>20</v>
      </c>
      <c r="K106" s="324"/>
    </row>
    <row r="107" s="1" customFormat="1" ht="15" customHeight="1">
      <c r="B107" s="322"/>
      <c r="C107" s="310" t="s">
        <v>2321</v>
      </c>
      <c r="D107" s="310"/>
      <c r="E107" s="310"/>
      <c r="F107" s="333" t="s">
        <v>2318</v>
      </c>
      <c r="G107" s="310"/>
      <c r="H107" s="310" t="s">
        <v>2358</v>
      </c>
      <c r="I107" s="310" t="s">
        <v>2320</v>
      </c>
      <c r="J107" s="310">
        <v>120</v>
      </c>
      <c r="K107" s="324"/>
    </row>
    <row r="108" s="1" customFormat="1" ht="15" customHeight="1">
      <c r="B108" s="335"/>
      <c r="C108" s="310" t="s">
        <v>2323</v>
      </c>
      <c r="D108" s="310"/>
      <c r="E108" s="310"/>
      <c r="F108" s="333" t="s">
        <v>2324</v>
      </c>
      <c r="G108" s="310"/>
      <c r="H108" s="310" t="s">
        <v>2358</v>
      </c>
      <c r="I108" s="310" t="s">
        <v>2320</v>
      </c>
      <c r="J108" s="310">
        <v>50</v>
      </c>
      <c r="K108" s="324"/>
    </row>
    <row r="109" s="1" customFormat="1" ht="15" customHeight="1">
      <c r="B109" s="335"/>
      <c r="C109" s="310" t="s">
        <v>2326</v>
      </c>
      <c r="D109" s="310"/>
      <c r="E109" s="310"/>
      <c r="F109" s="333" t="s">
        <v>2318</v>
      </c>
      <c r="G109" s="310"/>
      <c r="H109" s="310" t="s">
        <v>2358</v>
      </c>
      <c r="I109" s="310" t="s">
        <v>2328</v>
      </c>
      <c r="J109" s="310"/>
      <c r="K109" s="324"/>
    </row>
    <row r="110" s="1" customFormat="1" ht="15" customHeight="1">
      <c r="B110" s="335"/>
      <c r="C110" s="310" t="s">
        <v>2337</v>
      </c>
      <c r="D110" s="310"/>
      <c r="E110" s="310"/>
      <c r="F110" s="333" t="s">
        <v>2324</v>
      </c>
      <c r="G110" s="310"/>
      <c r="H110" s="310" t="s">
        <v>2358</v>
      </c>
      <c r="I110" s="310" t="s">
        <v>2320</v>
      </c>
      <c r="J110" s="310">
        <v>50</v>
      </c>
      <c r="K110" s="324"/>
    </row>
    <row r="111" s="1" customFormat="1" ht="15" customHeight="1">
      <c r="B111" s="335"/>
      <c r="C111" s="310" t="s">
        <v>2345</v>
      </c>
      <c r="D111" s="310"/>
      <c r="E111" s="310"/>
      <c r="F111" s="333" t="s">
        <v>2324</v>
      </c>
      <c r="G111" s="310"/>
      <c r="H111" s="310" t="s">
        <v>2358</v>
      </c>
      <c r="I111" s="310" t="s">
        <v>2320</v>
      </c>
      <c r="J111" s="310">
        <v>50</v>
      </c>
      <c r="K111" s="324"/>
    </row>
    <row r="112" s="1" customFormat="1" ht="15" customHeight="1">
      <c r="B112" s="335"/>
      <c r="C112" s="310" t="s">
        <v>2343</v>
      </c>
      <c r="D112" s="310"/>
      <c r="E112" s="310"/>
      <c r="F112" s="333" t="s">
        <v>2324</v>
      </c>
      <c r="G112" s="310"/>
      <c r="H112" s="310" t="s">
        <v>2358</v>
      </c>
      <c r="I112" s="310" t="s">
        <v>2320</v>
      </c>
      <c r="J112" s="310">
        <v>50</v>
      </c>
      <c r="K112" s="324"/>
    </row>
    <row r="113" s="1" customFormat="1" ht="15" customHeight="1">
      <c r="B113" s="335"/>
      <c r="C113" s="310" t="s">
        <v>53</v>
      </c>
      <c r="D113" s="310"/>
      <c r="E113" s="310"/>
      <c r="F113" s="333" t="s">
        <v>2318</v>
      </c>
      <c r="G113" s="310"/>
      <c r="H113" s="310" t="s">
        <v>2359</v>
      </c>
      <c r="I113" s="310" t="s">
        <v>2320</v>
      </c>
      <c r="J113" s="310">
        <v>20</v>
      </c>
      <c r="K113" s="324"/>
    </row>
    <row r="114" s="1" customFormat="1" ht="15" customHeight="1">
      <c r="B114" s="335"/>
      <c r="C114" s="310" t="s">
        <v>2360</v>
      </c>
      <c r="D114" s="310"/>
      <c r="E114" s="310"/>
      <c r="F114" s="333" t="s">
        <v>2318</v>
      </c>
      <c r="G114" s="310"/>
      <c r="H114" s="310" t="s">
        <v>2361</v>
      </c>
      <c r="I114" s="310" t="s">
        <v>2320</v>
      </c>
      <c r="J114" s="310">
        <v>120</v>
      </c>
      <c r="K114" s="324"/>
    </row>
    <row r="115" s="1" customFormat="1" ht="15" customHeight="1">
      <c r="B115" s="335"/>
      <c r="C115" s="310" t="s">
        <v>38</v>
      </c>
      <c r="D115" s="310"/>
      <c r="E115" s="310"/>
      <c r="F115" s="333" t="s">
        <v>2318</v>
      </c>
      <c r="G115" s="310"/>
      <c r="H115" s="310" t="s">
        <v>2362</v>
      </c>
      <c r="I115" s="310" t="s">
        <v>2353</v>
      </c>
      <c r="J115" s="310"/>
      <c r="K115" s="324"/>
    </row>
    <row r="116" s="1" customFormat="1" ht="15" customHeight="1">
      <c r="B116" s="335"/>
      <c r="C116" s="310" t="s">
        <v>48</v>
      </c>
      <c r="D116" s="310"/>
      <c r="E116" s="310"/>
      <c r="F116" s="333" t="s">
        <v>2318</v>
      </c>
      <c r="G116" s="310"/>
      <c r="H116" s="310" t="s">
        <v>2363</v>
      </c>
      <c r="I116" s="310" t="s">
        <v>2353</v>
      </c>
      <c r="J116" s="310"/>
      <c r="K116" s="324"/>
    </row>
    <row r="117" s="1" customFormat="1" ht="15" customHeight="1">
      <c r="B117" s="335"/>
      <c r="C117" s="310" t="s">
        <v>57</v>
      </c>
      <c r="D117" s="310"/>
      <c r="E117" s="310"/>
      <c r="F117" s="333" t="s">
        <v>2318</v>
      </c>
      <c r="G117" s="310"/>
      <c r="H117" s="310" t="s">
        <v>2364</v>
      </c>
      <c r="I117" s="310" t="s">
        <v>2365</v>
      </c>
      <c r="J117" s="310"/>
      <c r="K117" s="324"/>
    </row>
    <row r="118" s="1" customFormat="1" ht="15" customHeight="1">
      <c r="B118" s="338"/>
      <c r="C118" s="344"/>
      <c r="D118" s="344"/>
      <c r="E118" s="344"/>
      <c r="F118" s="344"/>
      <c r="G118" s="344"/>
      <c r="H118" s="344"/>
      <c r="I118" s="344"/>
      <c r="J118" s="344"/>
      <c r="K118" s="340"/>
    </row>
    <row r="119" s="1" customFormat="1" ht="18.75" customHeight="1">
      <c r="B119" s="345"/>
      <c r="C119" s="346"/>
      <c r="D119" s="346"/>
      <c r="E119" s="346"/>
      <c r="F119" s="347"/>
      <c r="G119" s="346"/>
      <c r="H119" s="346"/>
      <c r="I119" s="346"/>
      <c r="J119" s="346"/>
      <c r="K119" s="345"/>
    </row>
    <row r="120" s="1" customFormat="1" ht="18.75" customHeight="1">
      <c r="B120" s="318"/>
      <c r="C120" s="318"/>
      <c r="D120" s="318"/>
      <c r="E120" s="318"/>
      <c r="F120" s="318"/>
      <c r="G120" s="318"/>
      <c r="H120" s="318"/>
      <c r="I120" s="318"/>
      <c r="J120" s="318"/>
      <c r="K120" s="318"/>
    </row>
    <row r="121" s="1" customFormat="1" ht="7.5" customHeight="1">
      <c r="B121" s="348"/>
      <c r="C121" s="349"/>
      <c r="D121" s="349"/>
      <c r="E121" s="349"/>
      <c r="F121" s="349"/>
      <c r="G121" s="349"/>
      <c r="H121" s="349"/>
      <c r="I121" s="349"/>
      <c r="J121" s="349"/>
      <c r="K121" s="350"/>
    </row>
    <row r="122" s="1" customFormat="1" ht="45" customHeight="1">
      <c r="B122" s="351"/>
      <c r="C122" s="301" t="s">
        <v>2366</v>
      </c>
      <c r="D122" s="301"/>
      <c r="E122" s="301"/>
      <c r="F122" s="301"/>
      <c r="G122" s="301"/>
      <c r="H122" s="301"/>
      <c r="I122" s="301"/>
      <c r="J122" s="301"/>
      <c r="K122" s="352"/>
    </row>
    <row r="123" s="1" customFormat="1" ht="17.25" customHeight="1">
      <c r="B123" s="353"/>
      <c r="C123" s="325" t="s">
        <v>2312</v>
      </c>
      <c r="D123" s="325"/>
      <c r="E123" s="325"/>
      <c r="F123" s="325" t="s">
        <v>2313</v>
      </c>
      <c r="G123" s="326"/>
      <c r="H123" s="325" t="s">
        <v>54</v>
      </c>
      <c r="I123" s="325" t="s">
        <v>57</v>
      </c>
      <c r="J123" s="325" t="s">
        <v>2314</v>
      </c>
      <c r="K123" s="354"/>
    </row>
    <row r="124" s="1" customFormat="1" ht="17.25" customHeight="1">
      <c r="B124" s="353"/>
      <c r="C124" s="327" t="s">
        <v>2315</v>
      </c>
      <c r="D124" s="327"/>
      <c r="E124" s="327"/>
      <c r="F124" s="328" t="s">
        <v>2316</v>
      </c>
      <c r="G124" s="329"/>
      <c r="H124" s="327"/>
      <c r="I124" s="327"/>
      <c r="J124" s="327" t="s">
        <v>2317</v>
      </c>
      <c r="K124" s="354"/>
    </row>
    <row r="125" s="1" customFormat="1" ht="5.25" customHeight="1">
      <c r="B125" s="355"/>
      <c r="C125" s="330"/>
      <c r="D125" s="330"/>
      <c r="E125" s="330"/>
      <c r="F125" s="330"/>
      <c r="G125" s="356"/>
      <c r="H125" s="330"/>
      <c r="I125" s="330"/>
      <c r="J125" s="330"/>
      <c r="K125" s="357"/>
    </row>
    <row r="126" s="1" customFormat="1" ht="15" customHeight="1">
      <c r="B126" s="355"/>
      <c r="C126" s="310" t="s">
        <v>2321</v>
      </c>
      <c r="D126" s="332"/>
      <c r="E126" s="332"/>
      <c r="F126" s="333" t="s">
        <v>2318</v>
      </c>
      <c r="G126" s="310"/>
      <c r="H126" s="310" t="s">
        <v>2358</v>
      </c>
      <c r="I126" s="310" t="s">
        <v>2320</v>
      </c>
      <c r="J126" s="310">
        <v>120</v>
      </c>
      <c r="K126" s="358"/>
    </row>
    <row r="127" s="1" customFormat="1" ht="15" customHeight="1">
      <c r="B127" s="355"/>
      <c r="C127" s="310" t="s">
        <v>2367</v>
      </c>
      <c r="D127" s="310"/>
      <c r="E127" s="310"/>
      <c r="F127" s="333" t="s">
        <v>2318</v>
      </c>
      <c r="G127" s="310"/>
      <c r="H127" s="310" t="s">
        <v>2368</v>
      </c>
      <c r="I127" s="310" t="s">
        <v>2320</v>
      </c>
      <c r="J127" s="310" t="s">
        <v>2369</v>
      </c>
      <c r="K127" s="358"/>
    </row>
    <row r="128" s="1" customFormat="1" ht="15" customHeight="1">
      <c r="B128" s="355"/>
      <c r="C128" s="310" t="s">
        <v>85</v>
      </c>
      <c r="D128" s="310"/>
      <c r="E128" s="310"/>
      <c r="F128" s="333" t="s">
        <v>2318</v>
      </c>
      <c r="G128" s="310"/>
      <c r="H128" s="310" t="s">
        <v>2370</v>
      </c>
      <c r="I128" s="310" t="s">
        <v>2320</v>
      </c>
      <c r="J128" s="310" t="s">
        <v>2369</v>
      </c>
      <c r="K128" s="358"/>
    </row>
    <row r="129" s="1" customFormat="1" ht="15" customHeight="1">
      <c r="B129" s="355"/>
      <c r="C129" s="310" t="s">
        <v>2329</v>
      </c>
      <c r="D129" s="310"/>
      <c r="E129" s="310"/>
      <c r="F129" s="333" t="s">
        <v>2324</v>
      </c>
      <c r="G129" s="310"/>
      <c r="H129" s="310" t="s">
        <v>2330</v>
      </c>
      <c r="I129" s="310" t="s">
        <v>2320</v>
      </c>
      <c r="J129" s="310">
        <v>15</v>
      </c>
      <c r="K129" s="358"/>
    </row>
    <row r="130" s="1" customFormat="1" ht="15" customHeight="1">
      <c r="B130" s="355"/>
      <c r="C130" s="336" t="s">
        <v>2331</v>
      </c>
      <c r="D130" s="336"/>
      <c r="E130" s="336"/>
      <c r="F130" s="337" t="s">
        <v>2324</v>
      </c>
      <c r="G130" s="336"/>
      <c r="H130" s="336" t="s">
        <v>2332</v>
      </c>
      <c r="I130" s="336" t="s">
        <v>2320</v>
      </c>
      <c r="J130" s="336">
        <v>15</v>
      </c>
      <c r="K130" s="358"/>
    </row>
    <row r="131" s="1" customFormat="1" ht="15" customHeight="1">
      <c r="B131" s="355"/>
      <c r="C131" s="336" t="s">
        <v>2333</v>
      </c>
      <c r="D131" s="336"/>
      <c r="E131" s="336"/>
      <c r="F131" s="337" t="s">
        <v>2324</v>
      </c>
      <c r="G131" s="336"/>
      <c r="H131" s="336" t="s">
        <v>2334</v>
      </c>
      <c r="I131" s="336" t="s">
        <v>2320</v>
      </c>
      <c r="J131" s="336">
        <v>20</v>
      </c>
      <c r="K131" s="358"/>
    </row>
    <row r="132" s="1" customFormat="1" ht="15" customHeight="1">
      <c r="B132" s="355"/>
      <c r="C132" s="336" t="s">
        <v>2335</v>
      </c>
      <c r="D132" s="336"/>
      <c r="E132" s="336"/>
      <c r="F132" s="337" t="s">
        <v>2324</v>
      </c>
      <c r="G132" s="336"/>
      <c r="H132" s="336" t="s">
        <v>2336</v>
      </c>
      <c r="I132" s="336" t="s">
        <v>2320</v>
      </c>
      <c r="J132" s="336">
        <v>20</v>
      </c>
      <c r="K132" s="358"/>
    </row>
    <row r="133" s="1" customFormat="1" ht="15" customHeight="1">
      <c r="B133" s="355"/>
      <c r="C133" s="310" t="s">
        <v>2323</v>
      </c>
      <c r="D133" s="310"/>
      <c r="E133" s="310"/>
      <c r="F133" s="333" t="s">
        <v>2324</v>
      </c>
      <c r="G133" s="310"/>
      <c r="H133" s="310" t="s">
        <v>2358</v>
      </c>
      <c r="I133" s="310" t="s">
        <v>2320</v>
      </c>
      <c r="J133" s="310">
        <v>50</v>
      </c>
      <c r="K133" s="358"/>
    </row>
    <row r="134" s="1" customFormat="1" ht="15" customHeight="1">
      <c r="B134" s="355"/>
      <c r="C134" s="310" t="s">
        <v>2337</v>
      </c>
      <c r="D134" s="310"/>
      <c r="E134" s="310"/>
      <c r="F134" s="333" t="s">
        <v>2324</v>
      </c>
      <c r="G134" s="310"/>
      <c r="H134" s="310" t="s">
        <v>2358</v>
      </c>
      <c r="I134" s="310" t="s">
        <v>2320</v>
      </c>
      <c r="J134" s="310">
        <v>50</v>
      </c>
      <c r="K134" s="358"/>
    </row>
    <row r="135" s="1" customFormat="1" ht="15" customHeight="1">
      <c r="B135" s="355"/>
      <c r="C135" s="310" t="s">
        <v>2343</v>
      </c>
      <c r="D135" s="310"/>
      <c r="E135" s="310"/>
      <c r="F135" s="333" t="s">
        <v>2324</v>
      </c>
      <c r="G135" s="310"/>
      <c r="H135" s="310" t="s">
        <v>2358</v>
      </c>
      <c r="I135" s="310" t="s">
        <v>2320</v>
      </c>
      <c r="J135" s="310">
        <v>50</v>
      </c>
      <c r="K135" s="358"/>
    </row>
    <row r="136" s="1" customFormat="1" ht="15" customHeight="1">
      <c r="B136" s="355"/>
      <c r="C136" s="310" t="s">
        <v>2345</v>
      </c>
      <c r="D136" s="310"/>
      <c r="E136" s="310"/>
      <c r="F136" s="333" t="s">
        <v>2324</v>
      </c>
      <c r="G136" s="310"/>
      <c r="H136" s="310" t="s">
        <v>2358</v>
      </c>
      <c r="I136" s="310" t="s">
        <v>2320</v>
      </c>
      <c r="J136" s="310">
        <v>50</v>
      </c>
      <c r="K136" s="358"/>
    </row>
    <row r="137" s="1" customFormat="1" ht="15" customHeight="1">
      <c r="B137" s="355"/>
      <c r="C137" s="310" t="s">
        <v>2346</v>
      </c>
      <c r="D137" s="310"/>
      <c r="E137" s="310"/>
      <c r="F137" s="333" t="s">
        <v>2324</v>
      </c>
      <c r="G137" s="310"/>
      <c r="H137" s="310" t="s">
        <v>2371</v>
      </c>
      <c r="I137" s="310" t="s">
        <v>2320</v>
      </c>
      <c r="J137" s="310">
        <v>255</v>
      </c>
      <c r="K137" s="358"/>
    </row>
    <row r="138" s="1" customFormat="1" ht="15" customHeight="1">
      <c r="B138" s="355"/>
      <c r="C138" s="310" t="s">
        <v>2348</v>
      </c>
      <c r="D138" s="310"/>
      <c r="E138" s="310"/>
      <c r="F138" s="333" t="s">
        <v>2318</v>
      </c>
      <c r="G138" s="310"/>
      <c r="H138" s="310" t="s">
        <v>2372</v>
      </c>
      <c r="I138" s="310" t="s">
        <v>2350</v>
      </c>
      <c r="J138" s="310"/>
      <c r="K138" s="358"/>
    </row>
    <row r="139" s="1" customFormat="1" ht="15" customHeight="1">
      <c r="B139" s="355"/>
      <c r="C139" s="310" t="s">
        <v>2351</v>
      </c>
      <c r="D139" s="310"/>
      <c r="E139" s="310"/>
      <c r="F139" s="333" t="s">
        <v>2318</v>
      </c>
      <c r="G139" s="310"/>
      <c r="H139" s="310" t="s">
        <v>2373</v>
      </c>
      <c r="I139" s="310" t="s">
        <v>2353</v>
      </c>
      <c r="J139" s="310"/>
      <c r="K139" s="358"/>
    </row>
    <row r="140" s="1" customFormat="1" ht="15" customHeight="1">
      <c r="B140" s="355"/>
      <c r="C140" s="310" t="s">
        <v>2354</v>
      </c>
      <c r="D140" s="310"/>
      <c r="E140" s="310"/>
      <c r="F140" s="333" t="s">
        <v>2318</v>
      </c>
      <c r="G140" s="310"/>
      <c r="H140" s="310" t="s">
        <v>2354</v>
      </c>
      <c r="I140" s="310" t="s">
        <v>2353</v>
      </c>
      <c r="J140" s="310"/>
      <c r="K140" s="358"/>
    </row>
    <row r="141" s="1" customFormat="1" ht="15" customHeight="1">
      <c r="B141" s="355"/>
      <c r="C141" s="310" t="s">
        <v>38</v>
      </c>
      <c r="D141" s="310"/>
      <c r="E141" s="310"/>
      <c r="F141" s="333" t="s">
        <v>2318</v>
      </c>
      <c r="G141" s="310"/>
      <c r="H141" s="310" t="s">
        <v>2374</v>
      </c>
      <c r="I141" s="310" t="s">
        <v>2353</v>
      </c>
      <c r="J141" s="310"/>
      <c r="K141" s="358"/>
    </row>
    <row r="142" s="1" customFormat="1" ht="15" customHeight="1">
      <c r="B142" s="355"/>
      <c r="C142" s="310" t="s">
        <v>2375</v>
      </c>
      <c r="D142" s="310"/>
      <c r="E142" s="310"/>
      <c r="F142" s="333" t="s">
        <v>2318</v>
      </c>
      <c r="G142" s="310"/>
      <c r="H142" s="310" t="s">
        <v>2376</v>
      </c>
      <c r="I142" s="310" t="s">
        <v>2353</v>
      </c>
      <c r="J142" s="310"/>
      <c r="K142" s="358"/>
    </row>
    <row r="143" s="1" customFormat="1" ht="15" customHeight="1">
      <c r="B143" s="359"/>
      <c r="C143" s="360"/>
      <c r="D143" s="360"/>
      <c r="E143" s="360"/>
      <c r="F143" s="360"/>
      <c r="G143" s="360"/>
      <c r="H143" s="360"/>
      <c r="I143" s="360"/>
      <c r="J143" s="360"/>
      <c r="K143" s="361"/>
    </row>
    <row r="144" s="1" customFormat="1" ht="18.75" customHeight="1">
      <c r="B144" s="346"/>
      <c r="C144" s="346"/>
      <c r="D144" s="346"/>
      <c r="E144" s="346"/>
      <c r="F144" s="347"/>
      <c r="G144" s="346"/>
      <c r="H144" s="346"/>
      <c r="I144" s="346"/>
      <c r="J144" s="346"/>
      <c r="K144" s="346"/>
    </row>
    <row r="145" s="1" customFormat="1" ht="18.75" customHeight="1">
      <c r="B145" s="318"/>
      <c r="C145" s="318"/>
      <c r="D145" s="318"/>
      <c r="E145" s="318"/>
      <c r="F145" s="318"/>
      <c r="G145" s="318"/>
      <c r="H145" s="318"/>
      <c r="I145" s="318"/>
      <c r="J145" s="318"/>
      <c r="K145" s="318"/>
    </row>
    <row r="146" s="1" customFormat="1" ht="7.5" customHeight="1">
      <c r="B146" s="319"/>
      <c r="C146" s="320"/>
      <c r="D146" s="320"/>
      <c r="E146" s="320"/>
      <c r="F146" s="320"/>
      <c r="G146" s="320"/>
      <c r="H146" s="320"/>
      <c r="I146" s="320"/>
      <c r="J146" s="320"/>
      <c r="K146" s="321"/>
    </row>
    <row r="147" s="1" customFormat="1" ht="45" customHeight="1">
      <c r="B147" s="322"/>
      <c r="C147" s="323" t="s">
        <v>2377</v>
      </c>
      <c r="D147" s="323"/>
      <c r="E147" s="323"/>
      <c r="F147" s="323"/>
      <c r="G147" s="323"/>
      <c r="H147" s="323"/>
      <c r="I147" s="323"/>
      <c r="J147" s="323"/>
      <c r="K147" s="324"/>
    </row>
    <row r="148" s="1" customFormat="1" ht="17.25" customHeight="1">
      <c r="B148" s="322"/>
      <c r="C148" s="325" t="s">
        <v>2312</v>
      </c>
      <c r="D148" s="325"/>
      <c r="E148" s="325"/>
      <c r="F148" s="325" t="s">
        <v>2313</v>
      </c>
      <c r="G148" s="326"/>
      <c r="H148" s="325" t="s">
        <v>54</v>
      </c>
      <c r="I148" s="325" t="s">
        <v>57</v>
      </c>
      <c r="J148" s="325" t="s">
        <v>2314</v>
      </c>
      <c r="K148" s="324"/>
    </row>
    <row r="149" s="1" customFormat="1" ht="17.25" customHeight="1">
      <c r="B149" s="322"/>
      <c r="C149" s="327" t="s">
        <v>2315</v>
      </c>
      <c r="D149" s="327"/>
      <c r="E149" s="327"/>
      <c r="F149" s="328" t="s">
        <v>2316</v>
      </c>
      <c r="G149" s="329"/>
      <c r="H149" s="327"/>
      <c r="I149" s="327"/>
      <c r="J149" s="327" t="s">
        <v>2317</v>
      </c>
      <c r="K149" s="324"/>
    </row>
    <row r="150" s="1" customFormat="1" ht="5.25" customHeight="1">
      <c r="B150" s="335"/>
      <c r="C150" s="330"/>
      <c r="D150" s="330"/>
      <c r="E150" s="330"/>
      <c r="F150" s="330"/>
      <c r="G150" s="331"/>
      <c r="H150" s="330"/>
      <c r="I150" s="330"/>
      <c r="J150" s="330"/>
      <c r="K150" s="358"/>
    </row>
    <row r="151" s="1" customFormat="1" ht="15" customHeight="1">
      <c r="B151" s="335"/>
      <c r="C151" s="362" t="s">
        <v>2321</v>
      </c>
      <c r="D151" s="310"/>
      <c r="E151" s="310"/>
      <c r="F151" s="363" t="s">
        <v>2318</v>
      </c>
      <c r="G151" s="310"/>
      <c r="H151" s="362" t="s">
        <v>2358</v>
      </c>
      <c r="I151" s="362" t="s">
        <v>2320</v>
      </c>
      <c r="J151" s="362">
        <v>120</v>
      </c>
      <c r="K151" s="358"/>
    </row>
    <row r="152" s="1" customFormat="1" ht="15" customHeight="1">
      <c r="B152" s="335"/>
      <c r="C152" s="362" t="s">
        <v>2367</v>
      </c>
      <c r="D152" s="310"/>
      <c r="E152" s="310"/>
      <c r="F152" s="363" t="s">
        <v>2318</v>
      </c>
      <c r="G152" s="310"/>
      <c r="H152" s="362" t="s">
        <v>2378</v>
      </c>
      <c r="I152" s="362" t="s">
        <v>2320</v>
      </c>
      <c r="J152" s="362" t="s">
        <v>2369</v>
      </c>
      <c r="K152" s="358"/>
    </row>
    <row r="153" s="1" customFormat="1" ht="15" customHeight="1">
      <c r="B153" s="335"/>
      <c r="C153" s="362" t="s">
        <v>85</v>
      </c>
      <c r="D153" s="310"/>
      <c r="E153" s="310"/>
      <c r="F153" s="363" t="s">
        <v>2318</v>
      </c>
      <c r="G153" s="310"/>
      <c r="H153" s="362" t="s">
        <v>2379</v>
      </c>
      <c r="I153" s="362" t="s">
        <v>2320</v>
      </c>
      <c r="J153" s="362" t="s">
        <v>2369</v>
      </c>
      <c r="K153" s="358"/>
    </row>
    <row r="154" s="1" customFormat="1" ht="15" customHeight="1">
      <c r="B154" s="335"/>
      <c r="C154" s="362" t="s">
        <v>2323</v>
      </c>
      <c r="D154" s="310"/>
      <c r="E154" s="310"/>
      <c r="F154" s="363" t="s">
        <v>2324</v>
      </c>
      <c r="G154" s="310"/>
      <c r="H154" s="362" t="s">
        <v>2358</v>
      </c>
      <c r="I154" s="362" t="s">
        <v>2320</v>
      </c>
      <c r="J154" s="362">
        <v>50</v>
      </c>
      <c r="K154" s="358"/>
    </row>
    <row r="155" s="1" customFormat="1" ht="15" customHeight="1">
      <c r="B155" s="335"/>
      <c r="C155" s="362" t="s">
        <v>2326</v>
      </c>
      <c r="D155" s="310"/>
      <c r="E155" s="310"/>
      <c r="F155" s="363" t="s">
        <v>2318</v>
      </c>
      <c r="G155" s="310"/>
      <c r="H155" s="362" t="s">
        <v>2358</v>
      </c>
      <c r="I155" s="362" t="s">
        <v>2328</v>
      </c>
      <c r="J155" s="362"/>
      <c r="K155" s="358"/>
    </row>
    <row r="156" s="1" customFormat="1" ht="15" customHeight="1">
      <c r="B156" s="335"/>
      <c r="C156" s="362" t="s">
        <v>2337</v>
      </c>
      <c r="D156" s="310"/>
      <c r="E156" s="310"/>
      <c r="F156" s="363" t="s">
        <v>2324</v>
      </c>
      <c r="G156" s="310"/>
      <c r="H156" s="362" t="s">
        <v>2358</v>
      </c>
      <c r="I156" s="362" t="s">
        <v>2320</v>
      </c>
      <c r="J156" s="362">
        <v>50</v>
      </c>
      <c r="K156" s="358"/>
    </row>
    <row r="157" s="1" customFormat="1" ht="15" customHeight="1">
      <c r="B157" s="335"/>
      <c r="C157" s="362" t="s">
        <v>2345</v>
      </c>
      <c r="D157" s="310"/>
      <c r="E157" s="310"/>
      <c r="F157" s="363" t="s">
        <v>2324</v>
      </c>
      <c r="G157" s="310"/>
      <c r="H157" s="362" t="s">
        <v>2358</v>
      </c>
      <c r="I157" s="362" t="s">
        <v>2320</v>
      </c>
      <c r="J157" s="362">
        <v>50</v>
      </c>
      <c r="K157" s="358"/>
    </row>
    <row r="158" s="1" customFormat="1" ht="15" customHeight="1">
      <c r="B158" s="335"/>
      <c r="C158" s="362" t="s">
        <v>2343</v>
      </c>
      <c r="D158" s="310"/>
      <c r="E158" s="310"/>
      <c r="F158" s="363" t="s">
        <v>2324</v>
      </c>
      <c r="G158" s="310"/>
      <c r="H158" s="362" t="s">
        <v>2358</v>
      </c>
      <c r="I158" s="362" t="s">
        <v>2320</v>
      </c>
      <c r="J158" s="362">
        <v>50</v>
      </c>
      <c r="K158" s="358"/>
    </row>
    <row r="159" s="1" customFormat="1" ht="15" customHeight="1">
      <c r="B159" s="335"/>
      <c r="C159" s="362" t="s">
        <v>164</v>
      </c>
      <c r="D159" s="310"/>
      <c r="E159" s="310"/>
      <c r="F159" s="363" t="s">
        <v>2318</v>
      </c>
      <c r="G159" s="310"/>
      <c r="H159" s="362" t="s">
        <v>2380</v>
      </c>
      <c r="I159" s="362" t="s">
        <v>2320</v>
      </c>
      <c r="J159" s="362" t="s">
        <v>2381</v>
      </c>
      <c r="K159" s="358"/>
    </row>
    <row r="160" s="1" customFormat="1" ht="15" customHeight="1">
      <c r="B160" s="335"/>
      <c r="C160" s="362" t="s">
        <v>2382</v>
      </c>
      <c r="D160" s="310"/>
      <c r="E160" s="310"/>
      <c r="F160" s="363" t="s">
        <v>2318</v>
      </c>
      <c r="G160" s="310"/>
      <c r="H160" s="362" t="s">
        <v>2383</v>
      </c>
      <c r="I160" s="362" t="s">
        <v>2353</v>
      </c>
      <c r="J160" s="362"/>
      <c r="K160" s="358"/>
    </row>
    <row r="161" s="1" customFormat="1" ht="15" customHeight="1">
      <c r="B161" s="364"/>
      <c r="C161" s="344"/>
      <c r="D161" s="344"/>
      <c r="E161" s="344"/>
      <c r="F161" s="344"/>
      <c r="G161" s="344"/>
      <c r="H161" s="344"/>
      <c r="I161" s="344"/>
      <c r="J161" s="344"/>
      <c r="K161" s="365"/>
    </row>
    <row r="162" s="1" customFormat="1" ht="18.75" customHeight="1">
      <c r="B162" s="346"/>
      <c r="C162" s="356"/>
      <c r="D162" s="356"/>
      <c r="E162" s="356"/>
      <c r="F162" s="366"/>
      <c r="G162" s="356"/>
      <c r="H162" s="356"/>
      <c r="I162" s="356"/>
      <c r="J162" s="356"/>
      <c r="K162" s="346"/>
    </row>
    <row r="163" s="1" customFormat="1" ht="18.75" customHeight="1">
      <c r="B163" s="318"/>
      <c r="C163" s="318"/>
      <c r="D163" s="318"/>
      <c r="E163" s="318"/>
      <c r="F163" s="318"/>
      <c r="G163" s="318"/>
      <c r="H163" s="318"/>
      <c r="I163" s="318"/>
      <c r="J163" s="318"/>
      <c r="K163" s="318"/>
    </row>
    <row r="164" s="1" customFormat="1" ht="7.5" customHeight="1">
      <c r="B164" s="297"/>
      <c r="C164" s="298"/>
      <c r="D164" s="298"/>
      <c r="E164" s="298"/>
      <c r="F164" s="298"/>
      <c r="G164" s="298"/>
      <c r="H164" s="298"/>
      <c r="I164" s="298"/>
      <c r="J164" s="298"/>
      <c r="K164" s="299"/>
    </row>
    <row r="165" s="1" customFormat="1" ht="45" customHeight="1">
      <c r="B165" s="300"/>
      <c r="C165" s="301" t="s">
        <v>2384</v>
      </c>
      <c r="D165" s="301"/>
      <c r="E165" s="301"/>
      <c r="F165" s="301"/>
      <c r="G165" s="301"/>
      <c r="H165" s="301"/>
      <c r="I165" s="301"/>
      <c r="J165" s="301"/>
      <c r="K165" s="302"/>
    </row>
    <row r="166" s="1" customFormat="1" ht="17.25" customHeight="1">
      <c r="B166" s="300"/>
      <c r="C166" s="325" t="s">
        <v>2312</v>
      </c>
      <c r="D166" s="325"/>
      <c r="E166" s="325"/>
      <c r="F166" s="325" t="s">
        <v>2313</v>
      </c>
      <c r="G166" s="367"/>
      <c r="H166" s="368" t="s">
        <v>54</v>
      </c>
      <c r="I166" s="368" t="s">
        <v>57</v>
      </c>
      <c r="J166" s="325" t="s">
        <v>2314</v>
      </c>
      <c r="K166" s="302"/>
    </row>
    <row r="167" s="1" customFormat="1" ht="17.25" customHeight="1">
      <c r="B167" s="303"/>
      <c r="C167" s="327" t="s">
        <v>2315</v>
      </c>
      <c r="D167" s="327"/>
      <c r="E167" s="327"/>
      <c r="F167" s="328" t="s">
        <v>2316</v>
      </c>
      <c r="G167" s="369"/>
      <c r="H167" s="370"/>
      <c r="I167" s="370"/>
      <c r="J167" s="327" t="s">
        <v>2317</v>
      </c>
      <c r="K167" s="305"/>
    </row>
    <row r="168" s="1" customFormat="1" ht="5.25" customHeight="1">
      <c r="B168" s="335"/>
      <c r="C168" s="330"/>
      <c r="D168" s="330"/>
      <c r="E168" s="330"/>
      <c r="F168" s="330"/>
      <c r="G168" s="331"/>
      <c r="H168" s="330"/>
      <c r="I168" s="330"/>
      <c r="J168" s="330"/>
      <c r="K168" s="358"/>
    </row>
    <row r="169" s="1" customFormat="1" ht="15" customHeight="1">
      <c r="B169" s="335"/>
      <c r="C169" s="310" t="s">
        <v>2321</v>
      </c>
      <c r="D169" s="310"/>
      <c r="E169" s="310"/>
      <c r="F169" s="333" t="s">
        <v>2318</v>
      </c>
      <c r="G169" s="310"/>
      <c r="H169" s="310" t="s">
        <v>2358</v>
      </c>
      <c r="I169" s="310" t="s">
        <v>2320</v>
      </c>
      <c r="J169" s="310">
        <v>120</v>
      </c>
      <c r="K169" s="358"/>
    </row>
    <row r="170" s="1" customFormat="1" ht="15" customHeight="1">
      <c r="B170" s="335"/>
      <c r="C170" s="310" t="s">
        <v>2367</v>
      </c>
      <c r="D170" s="310"/>
      <c r="E170" s="310"/>
      <c r="F170" s="333" t="s">
        <v>2318</v>
      </c>
      <c r="G170" s="310"/>
      <c r="H170" s="310" t="s">
        <v>2368</v>
      </c>
      <c r="I170" s="310" t="s">
        <v>2320</v>
      </c>
      <c r="J170" s="310" t="s">
        <v>2369</v>
      </c>
      <c r="K170" s="358"/>
    </row>
    <row r="171" s="1" customFormat="1" ht="15" customHeight="1">
      <c r="B171" s="335"/>
      <c r="C171" s="310" t="s">
        <v>85</v>
      </c>
      <c r="D171" s="310"/>
      <c r="E171" s="310"/>
      <c r="F171" s="333" t="s">
        <v>2318</v>
      </c>
      <c r="G171" s="310"/>
      <c r="H171" s="310" t="s">
        <v>2385</v>
      </c>
      <c r="I171" s="310" t="s">
        <v>2320</v>
      </c>
      <c r="J171" s="310" t="s">
        <v>2369</v>
      </c>
      <c r="K171" s="358"/>
    </row>
    <row r="172" s="1" customFormat="1" ht="15" customHeight="1">
      <c r="B172" s="335"/>
      <c r="C172" s="310" t="s">
        <v>2323</v>
      </c>
      <c r="D172" s="310"/>
      <c r="E172" s="310"/>
      <c r="F172" s="333" t="s">
        <v>2324</v>
      </c>
      <c r="G172" s="310"/>
      <c r="H172" s="310" t="s">
        <v>2385</v>
      </c>
      <c r="I172" s="310" t="s">
        <v>2320</v>
      </c>
      <c r="J172" s="310">
        <v>50</v>
      </c>
      <c r="K172" s="358"/>
    </row>
    <row r="173" s="1" customFormat="1" ht="15" customHeight="1">
      <c r="B173" s="335"/>
      <c r="C173" s="310" t="s">
        <v>2326</v>
      </c>
      <c r="D173" s="310"/>
      <c r="E173" s="310"/>
      <c r="F173" s="333" t="s">
        <v>2318</v>
      </c>
      <c r="G173" s="310"/>
      <c r="H173" s="310" t="s">
        <v>2385</v>
      </c>
      <c r="I173" s="310" t="s">
        <v>2328</v>
      </c>
      <c r="J173" s="310"/>
      <c r="K173" s="358"/>
    </row>
    <row r="174" s="1" customFormat="1" ht="15" customHeight="1">
      <c r="B174" s="335"/>
      <c r="C174" s="310" t="s">
        <v>2337</v>
      </c>
      <c r="D174" s="310"/>
      <c r="E174" s="310"/>
      <c r="F174" s="333" t="s">
        <v>2324</v>
      </c>
      <c r="G174" s="310"/>
      <c r="H174" s="310" t="s">
        <v>2385</v>
      </c>
      <c r="I174" s="310" t="s">
        <v>2320</v>
      </c>
      <c r="J174" s="310">
        <v>50</v>
      </c>
      <c r="K174" s="358"/>
    </row>
    <row r="175" s="1" customFormat="1" ht="15" customHeight="1">
      <c r="B175" s="335"/>
      <c r="C175" s="310" t="s">
        <v>2345</v>
      </c>
      <c r="D175" s="310"/>
      <c r="E175" s="310"/>
      <c r="F175" s="333" t="s">
        <v>2324</v>
      </c>
      <c r="G175" s="310"/>
      <c r="H175" s="310" t="s">
        <v>2385</v>
      </c>
      <c r="I175" s="310" t="s">
        <v>2320</v>
      </c>
      <c r="J175" s="310">
        <v>50</v>
      </c>
      <c r="K175" s="358"/>
    </row>
    <row r="176" s="1" customFormat="1" ht="15" customHeight="1">
      <c r="B176" s="335"/>
      <c r="C176" s="310" t="s">
        <v>2343</v>
      </c>
      <c r="D176" s="310"/>
      <c r="E176" s="310"/>
      <c r="F176" s="333" t="s">
        <v>2324</v>
      </c>
      <c r="G176" s="310"/>
      <c r="H176" s="310" t="s">
        <v>2385</v>
      </c>
      <c r="I176" s="310" t="s">
        <v>2320</v>
      </c>
      <c r="J176" s="310">
        <v>50</v>
      </c>
      <c r="K176" s="358"/>
    </row>
    <row r="177" s="1" customFormat="1" ht="15" customHeight="1">
      <c r="B177" s="335"/>
      <c r="C177" s="310" t="s">
        <v>173</v>
      </c>
      <c r="D177" s="310"/>
      <c r="E177" s="310"/>
      <c r="F177" s="333" t="s">
        <v>2318</v>
      </c>
      <c r="G177" s="310"/>
      <c r="H177" s="310" t="s">
        <v>2386</v>
      </c>
      <c r="I177" s="310" t="s">
        <v>2387</v>
      </c>
      <c r="J177" s="310"/>
      <c r="K177" s="358"/>
    </row>
    <row r="178" s="1" customFormat="1" ht="15" customHeight="1">
      <c r="B178" s="335"/>
      <c r="C178" s="310" t="s">
        <v>57</v>
      </c>
      <c r="D178" s="310"/>
      <c r="E178" s="310"/>
      <c r="F178" s="333" t="s">
        <v>2318</v>
      </c>
      <c r="G178" s="310"/>
      <c r="H178" s="310" t="s">
        <v>2388</v>
      </c>
      <c r="I178" s="310" t="s">
        <v>2389</v>
      </c>
      <c r="J178" s="310">
        <v>1</v>
      </c>
      <c r="K178" s="358"/>
    </row>
    <row r="179" s="1" customFormat="1" ht="15" customHeight="1">
      <c r="B179" s="335"/>
      <c r="C179" s="310" t="s">
        <v>53</v>
      </c>
      <c r="D179" s="310"/>
      <c r="E179" s="310"/>
      <c r="F179" s="333" t="s">
        <v>2318</v>
      </c>
      <c r="G179" s="310"/>
      <c r="H179" s="310" t="s">
        <v>2390</v>
      </c>
      <c r="I179" s="310" t="s">
        <v>2320</v>
      </c>
      <c r="J179" s="310">
        <v>20</v>
      </c>
      <c r="K179" s="358"/>
    </row>
    <row r="180" s="1" customFormat="1" ht="15" customHeight="1">
      <c r="B180" s="335"/>
      <c r="C180" s="310" t="s">
        <v>54</v>
      </c>
      <c r="D180" s="310"/>
      <c r="E180" s="310"/>
      <c r="F180" s="333" t="s">
        <v>2318</v>
      </c>
      <c r="G180" s="310"/>
      <c r="H180" s="310" t="s">
        <v>2391</v>
      </c>
      <c r="I180" s="310" t="s">
        <v>2320</v>
      </c>
      <c r="J180" s="310">
        <v>255</v>
      </c>
      <c r="K180" s="358"/>
    </row>
    <row r="181" s="1" customFormat="1" ht="15" customHeight="1">
      <c r="B181" s="335"/>
      <c r="C181" s="310" t="s">
        <v>174</v>
      </c>
      <c r="D181" s="310"/>
      <c r="E181" s="310"/>
      <c r="F181" s="333" t="s">
        <v>2318</v>
      </c>
      <c r="G181" s="310"/>
      <c r="H181" s="310" t="s">
        <v>2282</v>
      </c>
      <c r="I181" s="310" t="s">
        <v>2320</v>
      </c>
      <c r="J181" s="310">
        <v>10</v>
      </c>
      <c r="K181" s="358"/>
    </row>
    <row r="182" s="1" customFormat="1" ht="15" customHeight="1">
      <c r="B182" s="335"/>
      <c r="C182" s="310" t="s">
        <v>175</v>
      </c>
      <c r="D182" s="310"/>
      <c r="E182" s="310"/>
      <c r="F182" s="333" t="s">
        <v>2318</v>
      </c>
      <c r="G182" s="310"/>
      <c r="H182" s="310" t="s">
        <v>2392</v>
      </c>
      <c r="I182" s="310" t="s">
        <v>2353</v>
      </c>
      <c r="J182" s="310"/>
      <c r="K182" s="358"/>
    </row>
    <row r="183" s="1" customFormat="1" ht="15" customHeight="1">
      <c r="B183" s="335"/>
      <c r="C183" s="310" t="s">
        <v>2393</v>
      </c>
      <c r="D183" s="310"/>
      <c r="E183" s="310"/>
      <c r="F183" s="333" t="s">
        <v>2318</v>
      </c>
      <c r="G183" s="310"/>
      <c r="H183" s="310" t="s">
        <v>2394</v>
      </c>
      <c r="I183" s="310" t="s">
        <v>2353</v>
      </c>
      <c r="J183" s="310"/>
      <c r="K183" s="358"/>
    </row>
    <row r="184" s="1" customFormat="1" ht="15" customHeight="1">
      <c r="B184" s="335"/>
      <c r="C184" s="310" t="s">
        <v>2382</v>
      </c>
      <c r="D184" s="310"/>
      <c r="E184" s="310"/>
      <c r="F184" s="333" t="s">
        <v>2318</v>
      </c>
      <c r="G184" s="310"/>
      <c r="H184" s="310" t="s">
        <v>2395</v>
      </c>
      <c r="I184" s="310" t="s">
        <v>2353</v>
      </c>
      <c r="J184" s="310"/>
      <c r="K184" s="358"/>
    </row>
    <row r="185" s="1" customFormat="1" ht="15" customHeight="1">
      <c r="B185" s="335"/>
      <c r="C185" s="310" t="s">
        <v>177</v>
      </c>
      <c r="D185" s="310"/>
      <c r="E185" s="310"/>
      <c r="F185" s="333" t="s">
        <v>2324</v>
      </c>
      <c r="G185" s="310"/>
      <c r="H185" s="310" t="s">
        <v>2396</v>
      </c>
      <c r="I185" s="310" t="s">
        <v>2320</v>
      </c>
      <c r="J185" s="310">
        <v>50</v>
      </c>
      <c r="K185" s="358"/>
    </row>
    <row r="186" s="1" customFormat="1" ht="15" customHeight="1">
      <c r="B186" s="335"/>
      <c r="C186" s="310" t="s">
        <v>2397</v>
      </c>
      <c r="D186" s="310"/>
      <c r="E186" s="310"/>
      <c r="F186" s="333" t="s">
        <v>2324</v>
      </c>
      <c r="G186" s="310"/>
      <c r="H186" s="310" t="s">
        <v>2398</v>
      </c>
      <c r="I186" s="310" t="s">
        <v>2399</v>
      </c>
      <c r="J186" s="310"/>
      <c r="K186" s="358"/>
    </row>
    <row r="187" s="1" customFormat="1" ht="15" customHeight="1">
      <c r="B187" s="335"/>
      <c r="C187" s="310" t="s">
        <v>2400</v>
      </c>
      <c r="D187" s="310"/>
      <c r="E187" s="310"/>
      <c r="F187" s="333" t="s">
        <v>2324</v>
      </c>
      <c r="G187" s="310"/>
      <c r="H187" s="310" t="s">
        <v>2401</v>
      </c>
      <c r="I187" s="310" t="s">
        <v>2399</v>
      </c>
      <c r="J187" s="310"/>
      <c r="K187" s="358"/>
    </row>
    <row r="188" s="1" customFormat="1" ht="15" customHeight="1">
      <c r="B188" s="335"/>
      <c r="C188" s="310" t="s">
        <v>2402</v>
      </c>
      <c r="D188" s="310"/>
      <c r="E188" s="310"/>
      <c r="F188" s="333" t="s">
        <v>2324</v>
      </c>
      <c r="G188" s="310"/>
      <c r="H188" s="310" t="s">
        <v>2403</v>
      </c>
      <c r="I188" s="310" t="s">
        <v>2399</v>
      </c>
      <c r="J188" s="310"/>
      <c r="K188" s="358"/>
    </row>
    <row r="189" s="1" customFormat="1" ht="15" customHeight="1">
      <c r="B189" s="335"/>
      <c r="C189" s="371" t="s">
        <v>2404</v>
      </c>
      <c r="D189" s="310"/>
      <c r="E189" s="310"/>
      <c r="F189" s="333" t="s">
        <v>2324</v>
      </c>
      <c r="G189" s="310"/>
      <c r="H189" s="310" t="s">
        <v>2405</v>
      </c>
      <c r="I189" s="310" t="s">
        <v>2406</v>
      </c>
      <c r="J189" s="372" t="s">
        <v>2407</v>
      </c>
      <c r="K189" s="358"/>
    </row>
    <row r="190" s="18" customFormat="1" ht="15" customHeight="1">
      <c r="B190" s="373"/>
      <c r="C190" s="374" t="s">
        <v>2408</v>
      </c>
      <c r="D190" s="375"/>
      <c r="E190" s="375"/>
      <c r="F190" s="376" t="s">
        <v>2324</v>
      </c>
      <c r="G190" s="375"/>
      <c r="H190" s="375" t="s">
        <v>2409</v>
      </c>
      <c r="I190" s="375" t="s">
        <v>2406</v>
      </c>
      <c r="J190" s="377" t="s">
        <v>2407</v>
      </c>
      <c r="K190" s="378"/>
    </row>
    <row r="191" s="1" customFormat="1" ht="15" customHeight="1">
      <c r="B191" s="335"/>
      <c r="C191" s="371" t="s">
        <v>42</v>
      </c>
      <c r="D191" s="310"/>
      <c r="E191" s="310"/>
      <c r="F191" s="333" t="s">
        <v>2318</v>
      </c>
      <c r="G191" s="310"/>
      <c r="H191" s="307" t="s">
        <v>2410</v>
      </c>
      <c r="I191" s="310" t="s">
        <v>2411</v>
      </c>
      <c r="J191" s="310"/>
      <c r="K191" s="358"/>
    </row>
    <row r="192" s="1" customFormat="1" ht="15" customHeight="1">
      <c r="B192" s="335"/>
      <c r="C192" s="371" t="s">
        <v>2412</v>
      </c>
      <c r="D192" s="310"/>
      <c r="E192" s="310"/>
      <c r="F192" s="333" t="s">
        <v>2318</v>
      </c>
      <c r="G192" s="310"/>
      <c r="H192" s="310" t="s">
        <v>2413</v>
      </c>
      <c r="I192" s="310" t="s">
        <v>2353</v>
      </c>
      <c r="J192" s="310"/>
      <c r="K192" s="358"/>
    </row>
    <row r="193" s="1" customFormat="1" ht="15" customHeight="1">
      <c r="B193" s="335"/>
      <c r="C193" s="371" t="s">
        <v>2414</v>
      </c>
      <c r="D193" s="310"/>
      <c r="E193" s="310"/>
      <c r="F193" s="333" t="s">
        <v>2318</v>
      </c>
      <c r="G193" s="310"/>
      <c r="H193" s="310" t="s">
        <v>2415</v>
      </c>
      <c r="I193" s="310" t="s">
        <v>2353</v>
      </c>
      <c r="J193" s="310"/>
      <c r="K193" s="358"/>
    </row>
    <row r="194" s="1" customFormat="1" ht="15" customHeight="1">
      <c r="B194" s="335"/>
      <c r="C194" s="371" t="s">
        <v>2416</v>
      </c>
      <c r="D194" s="310"/>
      <c r="E194" s="310"/>
      <c r="F194" s="333" t="s">
        <v>2324</v>
      </c>
      <c r="G194" s="310"/>
      <c r="H194" s="310" t="s">
        <v>2417</v>
      </c>
      <c r="I194" s="310" t="s">
        <v>2353</v>
      </c>
      <c r="J194" s="310"/>
      <c r="K194" s="358"/>
    </row>
    <row r="195" s="1" customFormat="1" ht="15" customHeight="1">
      <c r="B195" s="364"/>
      <c r="C195" s="379"/>
      <c r="D195" s="344"/>
      <c r="E195" s="344"/>
      <c r="F195" s="344"/>
      <c r="G195" s="344"/>
      <c r="H195" s="344"/>
      <c r="I195" s="344"/>
      <c r="J195" s="344"/>
      <c r="K195" s="365"/>
    </row>
    <row r="196" s="1" customFormat="1" ht="18.75" customHeight="1">
      <c r="B196" s="346"/>
      <c r="C196" s="356"/>
      <c r="D196" s="356"/>
      <c r="E196" s="356"/>
      <c r="F196" s="366"/>
      <c r="G196" s="356"/>
      <c r="H196" s="356"/>
      <c r="I196" s="356"/>
      <c r="J196" s="356"/>
      <c r="K196" s="346"/>
    </row>
    <row r="197" s="1" customFormat="1" ht="18.75" customHeight="1">
      <c r="B197" s="346"/>
      <c r="C197" s="356"/>
      <c r="D197" s="356"/>
      <c r="E197" s="356"/>
      <c r="F197" s="366"/>
      <c r="G197" s="356"/>
      <c r="H197" s="356"/>
      <c r="I197" s="356"/>
      <c r="J197" s="356"/>
      <c r="K197" s="346"/>
    </row>
    <row r="198" s="1" customFormat="1" ht="18.75" customHeight="1">
      <c r="B198" s="318"/>
      <c r="C198" s="318"/>
      <c r="D198" s="318"/>
      <c r="E198" s="318"/>
      <c r="F198" s="318"/>
      <c r="G198" s="318"/>
      <c r="H198" s="318"/>
      <c r="I198" s="318"/>
      <c r="J198" s="318"/>
      <c r="K198" s="318"/>
    </row>
    <row r="199" s="1" customFormat="1" ht="13.5">
      <c r="B199" s="297"/>
      <c r="C199" s="298"/>
      <c r="D199" s="298"/>
      <c r="E199" s="298"/>
      <c r="F199" s="298"/>
      <c r="G199" s="298"/>
      <c r="H199" s="298"/>
      <c r="I199" s="298"/>
      <c r="J199" s="298"/>
      <c r="K199" s="299"/>
    </row>
    <row r="200" s="1" customFormat="1" ht="21">
      <c r="B200" s="300"/>
      <c r="C200" s="301" t="s">
        <v>2418</v>
      </c>
      <c r="D200" s="301"/>
      <c r="E200" s="301"/>
      <c r="F200" s="301"/>
      <c r="G200" s="301"/>
      <c r="H200" s="301"/>
      <c r="I200" s="301"/>
      <c r="J200" s="301"/>
      <c r="K200" s="302"/>
    </row>
    <row r="201" s="1" customFormat="1" ht="25.5" customHeight="1">
      <c r="B201" s="300"/>
      <c r="C201" s="380" t="s">
        <v>2419</v>
      </c>
      <c r="D201" s="380"/>
      <c r="E201" s="380"/>
      <c r="F201" s="380" t="s">
        <v>2420</v>
      </c>
      <c r="G201" s="381"/>
      <c r="H201" s="380" t="s">
        <v>2421</v>
      </c>
      <c r="I201" s="380"/>
      <c r="J201" s="380"/>
      <c r="K201" s="302"/>
    </row>
    <row r="202" s="1" customFormat="1" ht="5.25" customHeight="1">
      <c r="B202" s="335"/>
      <c r="C202" s="330"/>
      <c r="D202" s="330"/>
      <c r="E202" s="330"/>
      <c r="F202" s="330"/>
      <c r="G202" s="356"/>
      <c r="H202" s="330"/>
      <c r="I202" s="330"/>
      <c r="J202" s="330"/>
      <c r="K202" s="358"/>
    </row>
    <row r="203" s="1" customFormat="1" ht="15" customHeight="1">
      <c r="B203" s="335"/>
      <c r="C203" s="310" t="s">
        <v>2411</v>
      </c>
      <c r="D203" s="310"/>
      <c r="E203" s="310"/>
      <c r="F203" s="333" t="s">
        <v>43</v>
      </c>
      <c r="G203" s="310"/>
      <c r="H203" s="310" t="s">
        <v>2422</v>
      </c>
      <c r="I203" s="310"/>
      <c r="J203" s="310"/>
      <c r="K203" s="358"/>
    </row>
    <row r="204" s="1" customFormat="1" ht="15" customHeight="1">
      <c r="B204" s="335"/>
      <c r="C204" s="310"/>
      <c r="D204" s="310"/>
      <c r="E204" s="310"/>
      <c r="F204" s="333" t="s">
        <v>44</v>
      </c>
      <c r="G204" s="310"/>
      <c r="H204" s="310" t="s">
        <v>2423</v>
      </c>
      <c r="I204" s="310"/>
      <c r="J204" s="310"/>
      <c r="K204" s="358"/>
    </row>
    <row r="205" s="1" customFormat="1" ht="15" customHeight="1">
      <c r="B205" s="335"/>
      <c r="C205" s="310"/>
      <c r="D205" s="310"/>
      <c r="E205" s="310"/>
      <c r="F205" s="333" t="s">
        <v>47</v>
      </c>
      <c r="G205" s="310"/>
      <c r="H205" s="310" t="s">
        <v>2424</v>
      </c>
      <c r="I205" s="310"/>
      <c r="J205" s="310"/>
      <c r="K205" s="358"/>
    </row>
    <row r="206" s="1" customFormat="1" ht="15" customHeight="1">
      <c r="B206" s="335"/>
      <c r="C206" s="310"/>
      <c r="D206" s="310"/>
      <c r="E206" s="310"/>
      <c r="F206" s="333" t="s">
        <v>45</v>
      </c>
      <c r="G206" s="310"/>
      <c r="H206" s="310" t="s">
        <v>2425</v>
      </c>
      <c r="I206" s="310"/>
      <c r="J206" s="310"/>
      <c r="K206" s="358"/>
    </row>
    <row r="207" s="1" customFormat="1" ht="15" customHeight="1">
      <c r="B207" s="335"/>
      <c r="C207" s="310"/>
      <c r="D207" s="310"/>
      <c r="E207" s="310"/>
      <c r="F207" s="333" t="s">
        <v>46</v>
      </c>
      <c r="G207" s="310"/>
      <c r="H207" s="310" t="s">
        <v>2426</v>
      </c>
      <c r="I207" s="310"/>
      <c r="J207" s="310"/>
      <c r="K207" s="358"/>
    </row>
    <row r="208" s="1" customFormat="1" ht="15" customHeight="1">
      <c r="B208" s="335"/>
      <c r="C208" s="310"/>
      <c r="D208" s="310"/>
      <c r="E208" s="310"/>
      <c r="F208" s="333"/>
      <c r="G208" s="310"/>
      <c r="H208" s="310"/>
      <c r="I208" s="310"/>
      <c r="J208" s="310"/>
      <c r="K208" s="358"/>
    </row>
    <row r="209" s="1" customFormat="1" ht="15" customHeight="1">
      <c r="B209" s="335"/>
      <c r="C209" s="310" t="s">
        <v>2365</v>
      </c>
      <c r="D209" s="310"/>
      <c r="E209" s="310"/>
      <c r="F209" s="333" t="s">
        <v>78</v>
      </c>
      <c r="G209" s="310"/>
      <c r="H209" s="310" t="s">
        <v>2427</v>
      </c>
      <c r="I209" s="310"/>
      <c r="J209" s="310"/>
      <c r="K209" s="358"/>
    </row>
    <row r="210" s="1" customFormat="1" ht="15" customHeight="1">
      <c r="B210" s="335"/>
      <c r="C210" s="310"/>
      <c r="D210" s="310"/>
      <c r="E210" s="310"/>
      <c r="F210" s="333" t="s">
        <v>2261</v>
      </c>
      <c r="G210" s="310"/>
      <c r="H210" s="310" t="s">
        <v>2262</v>
      </c>
      <c r="I210" s="310"/>
      <c r="J210" s="310"/>
      <c r="K210" s="358"/>
    </row>
    <row r="211" s="1" customFormat="1" ht="15" customHeight="1">
      <c r="B211" s="335"/>
      <c r="C211" s="310"/>
      <c r="D211" s="310"/>
      <c r="E211" s="310"/>
      <c r="F211" s="333" t="s">
        <v>2259</v>
      </c>
      <c r="G211" s="310"/>
      <c r="H211" s="310" t="s">
        <v>2428</v>
      </c>
      <c r="I211" s="310"/>
      <c r="J211" s="310"/>
      <c r="K211" s="358"/>
    </row>
    <row r="212" s="1" customFormat="1" ht="15" customHeight="1">
      <c r="B212" s="382"/>
      <c r="C212" s="310"/>
      <c r="D212" s="310"/>
      <c r="E212" s="310"/>
      <c r="F212" s="333" t="s">
        <v>2263</v>
      </c>
      <c r="G212" s="371"/>
      <c r="H212" s="362" t="s">
        <v>2264</v>
      </c>
      <c r="I212" s="362"/>
      <c r="J212" s="362"/>
      <c r="K212" s="383"/>
    </row>
    <row r="213" s="1" customFormat="1" ht="15" customHeight="1">
      <c r="B213" s="382"/>
      <c r="C213" s="310"/>
      <c r="D213" s="310"/>
      <c r="E213" s="310"/>
      <c r="F213" s="333" t="s">
        <v>2265</v>
      </c>
      <c r="G213" s="371"/>
      <c r="H213" s="362" t="s">
        <v>2242</v>
      </c>
      <c r="I213" s="362"/>
      <c r="J213" s="362"/>
      <c r="K213" s="383"/>
    </row>
    <row r="214" s="1" customFormat="1" ht="15" customHeight="1">
      <c r="B214" s="382"/>
      <c r="C214" s="310"/>
      <c r="D214" s="310"/>
      <c r="E214" s="310"/>
      <c r="F214" s="333"/>
      <c r="G214" s="371"/>
      <c r="H214" s="362"/>
      <c r="I214" s="362"/>
      <c r="J214" s="362"/>
      <c r="K214" s="383"/>
    </row>
    <row r="215" s="1" customFormat="1" ht="15" customHeight="1">
      <c r="B215" s="382"/>
      <c r="C215" s="310" t="s">
        <v>2389</v>
      </c>
      <c r="D215" s="310"/>
      <c r="E215" s="310"/>
      <c r="F215" s="333">
        <v>1</v>
      </c>
      <c r="G215" s="371"/>
      <c r="H215" s="362" t="s">
        <v>2429</v>
      </c>
      <c r="I215" s="362"/>
      <c r="J215" s="362"/>
      <c r="K215" s="383"/>
    </row>
    <row r="216" s="1" customFormat="1" ht="15" customHeight="1">
      <c r="B216" s="382"/>
      <c r="C216" s="310"/>
      <c r="D216" s="310"/>
      <c r="E216" s="310"/>
      <c r="F216" s="333">
        <v>2</v>
      </c>
      <c r="G216" s="371"/>
      <c r="H216" s="362" t="s">
        <v>2430</v>
      </c>
      <c r="I216" s="362"/>
      <c r="J216" s="362"/>
      <c r="K216" s="383"/>
    </row>
    <row r="217" s="1" customFormat="1" ht="15" customHeight="1">
      <c r="B217" s="382"/>
      <c r="C217" s="310"/>
      <c r="D217" s="310"/>
      <c r="E217" s="310"/>
      <c r="F217" s="333">
        <v>3</v>
      </c>
      <c r="G217" s="371"/>
      <c r="H217" s="362" t="s">
        <v>2431</v>
      </c>
      <c r="I217" s="362"/>
      <c r="J217" s="362"/>
      <c r="K217" s="383"/>
    </row>
    <row r="218" s="1" customFormat="1" ht="15" customHeight="1">
      <c r="B218" s="382"/>
      <c r="C218" s="310"/>
      <c r="D218" s="310"/>
      <c r="E218" s="310"/>
      <c r="F218" s="333">
        <v>4</v>
      </c>
      <c r="G218" s="371"/>
      <c r="H218" s="362" t="s">
        <v>2432</v>
      </c>
      <c r="I218" s="362"/>
      <c r="J218" s="362"/>
      <c r="K218" s="383"/>
    </row>
    <row r="219" s="1" customFormat="1" ht="12.75" customHeight="1">
      <c r="B219" s="384"/>
      <c r="C219" s="385"/>
      <c r="D219" s="385"/>
      <c r="E219" s="385"/>
      <c r="F219" s="385"/>
      <c r="G219" s="385"/>
      <c r="H219" s="385"/>
      <c r="I219" s="385"/>
      <c r="J219" s="385"/>
      <c r="K219" s="386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158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299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ROUND(J91,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ROUND((SUM(BE91:BE260)),  2)</f>
        <v>0</v>
      </c>
      <c r="G35" s="41"/>
      <c r="H35" s="41"/>
      <c r="I35" s="160">
        <v>0.20999999999999999</v>
      </c>
      <c r="J35" s="159">
        <f>ROUND(((SUM(BE91:BE260))*I35),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ROUND((SUM(BF91:BF260)),  2)</f>
        <v>0</v>
      </c>
      <c r="G36" s="41"/>
      <c r="H36" s="41"/>
      <c r="I36" s="160">
        <v>0.12</v>
      </c>
      <c r="J36" s="159">
        <f>ROUND(((SUM(BF91:BF260))*I36),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ROUND((SUM(BG91:BG260)),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ROUND((SUM(BH91:BH260)),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ROUND((SUM(BI91:BI260)),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158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2025-068-01-02 - Bourací práce- 1.NP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J92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168</v>
      </c>
      <c r="E65" s="185"/>
      <c r="F65" s="185"/>
      <c r="G65" s="185"/>
      <c r="H65" s="185"/>
      <c r="I65" s="185"/>
      <c r="J65" s="186">
        <f>J93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169</v>
      </c>
      <c r="E66" s="185"/>
      <c r="F66" s="185"/>
      <c r="G66" s="185"/>
      <c r="H66" s="185"/>
      <c r="I66" s="185"/>
      <c r="J66" s="186">
        <f>J157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J197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300</v>
      </c>
      <c r="E68" s="185"/>
      <c r="F68" s="185"/>
      <c r="G68" s="185"/>
      <c r="H68" s="185"/>
      <c r="I68" s="185"/>
      <c r="J68" s="186">
        <f>J198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8"/>
      <c r="D69" s="184" t="s">
        <v>171</v>
      </c>
      <c r="E69" s="185"/>
      <c r="F69" s="185"/>
      <c r="G69" s="185"/>
      <c r="H69" s="185"/>
      <c r="I69" s="185"/>
      <c r="J69" s="186">
        <f>J216</f>
        <v>0</v>
      </c>
      <c r="K69" s="128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7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172</v>
      </c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2" t="str">
        <f>E7</f>
        <v>Stavební úpravy únikových cest</v>
      </c>
      <c r="F79" s="35"/>
      <c r="G79" s="35"/>
      <c r="H79" s="35"/>
      <c r="I79" s="43"/>
      <c r="J79" s="43"/>
      <c r="K79" s="43"/>
      <c r="L79" s="147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157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2" t="s">
        <v>158</v>
      </c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159</v>
      </c>
      <c r="D82" s="43"/>
      <c r="E82" s="43"/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2025-068-01-02 - Bourací práce- 1.NP</v>
      </c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F14</f>
        <v>Dům dlouhá 1, Aš</v>
      </c>
      <c r="G85" s="43"/>
      <c r="H85" s="43"/>
      <c r="I85" s="35" t="s">
        <v>23</v>
      </c>
      <c r="J85" s="75" t="str">
        <f>IF(J14="","",J14)</f>
        <v>28. 11. 2025</v>
      </c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40.05" customHeight="1">
      <c r="A87" s="41"/>
      <c r="B87" s="42"/>
      <c r="C87" s="35" t="s">
        <v>25</v>
      </c>
      <c r="D87" s="43"/>
      <c r="E87" s="43"/>
      <c r="F87" s="30" t="str">
        <f>E17</f>
        <v>Město Aš,Kamenná 52, 352 01 Aš</v>
      </c>
      <c r="G87" s="43"/>
      <c r="H87" s="43"/>
      <c r="I87" s="35" t="s">
        <v>31</v>
      </c>
      <c r="J87" s="39" t="str">
        <f>E23</f>
        <v>ČOS exim s.r.o. Alešova 26, České Budějovice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IF(E20="","",E20)</f>
        <v>Vyplň údaj</v>
      </c>
      <c r="G88" s="43"/>
      <c r="H88" s="43"/>
      <c r="I88" s="35" t="s">
        <v>34</v>
      </c>
      <c r="J88" s="39" t="str">
        <f>E26</f>
        <v>Ing. Dana Mlejnková</v>
      </c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7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8"/>
      <c r="B90" s="189"/>
      <c r="C90" s="190" t="s">
        <v>173</v>
      </c>
      <c r="D90" s="191" t="s">
        <v>57</v>
      </c>
      <c r="E90" s="191" t="s">
        <v>53</v>
      </c>
      <c r="F90" s="191" t="s">
        <v>54</v>
      </c>
      <c r="G90" s="191" t="s">
        <v>174</v>
      </c>
      <c r="H90" s="191" t="s">
        <v>175</v>
      </c>
      <c r="I90" s="191" t="s">
        <v>176</v>
      </c>
      <c r="J90" s="191" t="s">
        <v>165</v>
      </c>
      <c r="K90" s="192" t="s">
        <v>177</v>
      </c>
      <c r="L90" s="193"/>
      <c r="M90" s="95" t="s">
        <v>19</v>
      </c>
      <c r="N90" s="96" t="s">
        <v>42</v>
      </c>
      <c r="O90" s="96" t="s">
        <v>178</v>
      </c>
      <c r="P90" s="96" t="s">
        <v>179</v>
      </c>
      <c r="Q90" s="96" t="s">
        <v>180</v>
      </c>
      <c r="R90" s="96" t="s">
        <v>181</v>
      </c>
      <c r="S90" s="96" t="s">
        <v>182</v>
      </c>
      <c r="T90" s="97" t="s">
        <v>183</v>
      </c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</row>
    <row r="91" s="2" customFormat="1" ht="22.8" customHeight="1">
      <c r="A91" s="41"/>
      <c r="B91" s="42"/>
      <c r="C91" s="102" t="s">
        <v>184</v>
      </c>
      <c r="D91" s="43"/>
      <c r="E91" s="43"/>
      <c r="F91" s="43"/>
      <c r="G91" s="43"/>
      <c r="H91" s="43"/>
      <c r="I91" s="43"/>
      <c r="J91" s="194">
        <f>BK91</f>
        <v>0</v>
      </c>
      <c r="K91" s="43"/>
      <c r="L91" s="47"/>
      <c r="M91" s="98"/>
      <c r="N91" s="195"/>
      <c r="O91" s="99"/>
      <c r="P91" s="196">
        <f>P92+P197</f>
        <v>0</v>
      </c>
      <c r="Q91" s="99"/>
      <c r="R91" s="196">
        <f>R92+R197</f>
        <v>0</v>
      </c>
      <c r="S91" s="99"/>
      <c r="T91" s="197">
        <f>T92+T197</f>
        <v>4.8315945999999999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71</v>
      </c>
      <c r="AU91" s="20" t="s">
        <v>166</v>
      </c>
      <c r="BK91" s="198">
        <f>BK92+BK197</f>
        <v>0</v>
      </c>
    </row>
    <row r="92" s="12" customFormat="1" ht="25.92" customHeight="1">
      <c r="A92" s="12"/>
      <c r="B92" s="199"/>
      <c r="C92" s="200"/>
      <c r="D92" s="201" t="s">
        <v>71</v>
      </c>
      <c r="E92" s="202" t="s">
        <v>185</v>
      </c>
      <c r="F92" s="202" t="s">
        <v>186</v>
      </c>
      <c r="G92" s="200"/>
      <c r="H92" s="200"/>
      <c r="I92" s="203"/>
      <c r="J92" s="204">
        <f>BK92</f>
        <v>0</v>
      </c>
      <c r="K92" s="200"/>
      <c r="L92" s="205"/>
      <c r="M92" s="206"/>
      <c r="N92" s="207"/>
      <c r="O92" s="207"/>
      <c r="P92" s="208">
        <f>P93+P157</f>
        <v>0</v>
      </c>
      <c r="Q92" s="207"/>
      <c r="R92" s="208">
        <f>R93+R157</f>
        <v>0</v>
      </c>
      <c r="S92" s="207"/>
      <c r="T92" s="209">
        <f>T93+T157</f>
        <v>4.555612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72</v>
      </c>
      <c r="AY92" s="210" t="s">
        <v>187</v>
      </c>
      <c r="BK92" s="212">
        <f>BK93+BK157</f>
        <v>0</v>
      </c>
    </row>
    <row r="93" s="12" customFormat="1" ht="22.8" customHeight="1">
      <c r="A93" s="12"/>
      <c r="B93" s="199"/>
      <c r="C93" s="200"/>
      <c r="D93" s="201" t="s">
        <v>71</v>
      </c>
      <c r="E93" s="213" t="s">
        <v>188</v>
      </c>
      <c r="F93" s="213" t="s">
        <v>189</v>
      </c>
      <c r="G93" s="200"/>
      <c r="H93" s="200"/>
      <c r="I93" s="203"/>
      <c r="J93" s="214">
        <f>BK93</f>
        <v>0</v>
      </c>
      <c r="K93" s="200"/>
      <c r="L93" s="205"/>
      <c r="M93" s="206"/>
      <c r="N93" s="207"/>
      <c r="O93" s="207"/>
      <c r="P93" s="208">
        <f>SUM(P94:P156)</f>
        <v>0</v>
      </c>
      <c r="Q93" s="207"/>
      <c r="R93" s="208">
        <f>SUM(R94:R156)</f>
        <v>0</v>
      </c>
      <c r="S93" s="207"/>
      <c r="T93" s="209">
        <f>SUM(T94:T156)</f>
        <v>4.555612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79</v>
      </c>
      <c r="AT93" s="211" t="s">
        <v>71</v>
      </c>
      <c r="AU93" s="211" t="s">
        <v>79</v>
      </c>
      <c r="AY93" s="210" t="s">
        <v>187</v>
      </c>
      <c r="BK93" s="212">
        <f>SUM(BK94:BK156)</f>
        <v>0</v>
      </c>
    </row>
    <row r="94" s="2" customFormat="1" ht="24.15" customHeight="1">
      <c r="A94" s="41"/>
      <c r="B94" s="42"/>
      <c r="C94" s="215" t="s">
        <v>79</v>
      </c>
      <c r="D94" s="215" t="s">
        <v>190</v>
      </c>
      <c r="E94" s="216" t="s">
        <v>301</v>
      </c>
      <c r="F94" s="217" t="s">
        <v>302</v>
      </c>
      <c r="G94" s="218" t="s">
        <v>303</v>
      </c>
      <c r="H94" s="219">
        <v>1.258</v>
      </c>
      <c r="I94" s="220"/>
      <c r="J94" s="221">
        <f>ROUND(I94*H94,2)</f>
        <v>0</v>
      </c>
      <c r="K94" s="217" t="s">
        <v>194</v>
      </c>
      <c r="L94" s="47"/>
      <c r="M94" s="222" t="s">
        <v>19</v>
      </c>
      <c r="N94" s="223" t="s">
        <v>43</v>
      </c>
      <c r="O94" s="87"/>
      <c r="P94" s="224">
        <f>O94*H94</f>
        <v>0</v>
      </c>
      <c r="Q94" s="224">
        <v>0</v>
      </c>
      <c r="R94" s="224">
        <f>Q94*H94</f>
        <v>0</v>
      </c>
      <c r="S94" s="224">
        <v>1.95</v>
      </c>
      <c r="T94" s="225">
        <f>S94*H94</f>
        <v>2.4531000000000001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6" t="s">
        <v>195</v>
      </c>
      <c r="AT94" s="226" t="s">
        <v>190</v>
      </c>
      <c r="AU94" s="226" t="s">
        <v>81</v>
      </c>
      <c r="AY94" s="20" t="s">
        <v>187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20" t="s">
        <v>79</v>
      </c>
      <c r="BK94" s="227">
        <f>ROUND(I94*H94,2)</f>
        <v>0</v>
      </c>
      <c r="BL94" s="20" t="s">
        <v>195</v>
      </c>
      <c r="BM94" s="226" t="s">
        <v>304</v>
      </c>
    </row>
    <row r="95" s="2" customFormat="1">
      <c r="A95" s="41"/>
      <c r="B95" s="42"/>
      <c r="C95" s="43"/>
      <c r="D95" s="228" t="s">
        <v>197</v>
      </c>
      <c r="E95" s="43"/>
      <c r="F95" s="229" t="s">
        <v>305</v>
      </c>
      <c r="G95" s="43"/>
      <c r="H95" s="43"/>
      <c r="I95" s="230"/>
      <c r="J95" s="43"/>
      <c r="K95" s="43"/>
      <c r="L95" s="47"/>
      <c r="M95" s="231"/>
      <c r="N95" s="232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197</v>
      </c>
      <c r="AU95" s="20" t="s">
        <v>81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306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307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308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3" customFormat="1">
      <c r="A99" s="13"/>
      <c r="B99" s="233"/>
      <c r="C99" s="234"/>
      <c r="D99" s="235" t="s">
        <v>199</v>
      </c>
      <c r="E99" s="236" t="s">
        <v>19</v>
      </c>
      <c r="F99" s="237" t="s">
        <v>309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199</v>
      </c>
      <c r="AU99" s="243" t="s">
        <v>81</v>
      </c>
      <c r="AV99" s="13" t="s">
        <v>79</v>
      </c>
      <c r="AW99" s="13" t="s">
        <v>33</v>
      </c>
      <c r="AX99" s="13" t="s">
        <v>72</v>
      </c>
      <c r="AY99" s="243" t="s">
        <v>187</v>
      </c>
    </row>
    <row r="100" s="14" customFormat="1">
      <c r="A100" s="14"/>
      <c r="B100" s="244"/>
      <c r="C100" s="245"/>
      <c r="D100" s="235" t="s">
        <v>199</v>
      </c>
      <c r="E100" s="246" t="s">
        <v>19</v>
      </c>
      <c r="F100" s="247" t="s">
        <v>310</v>
      </c>
      <c r="G100" s="245"/>
      <c r="H100" s="248">
        <v>1.258</v>
      </c>
      <c r="I100" s="249"/>
      <c r="J100" s="245"/>
      <c r="K100" s="245"/>
      <c r="L100" s="250"/>
      <c r="M100" s="251"/>
      <c r="N100" s="252"/>
      <c r="O100" s="252"/>
      <c r="P100" s="252"/>
      <c r="Q100" s="252"/>
      <c r="R100" s="252"/>
      <c r="S100" s="252"/>
      <c r="T100" s="25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4" t="s">
        <v>199</v>
      </c>
      <c r="AU100" s="254" t="s">
        <v>81</v>
      </c>
      <c r="AV100" s="14" t="s">
        <v>81</v>
      </c>
      <c r="AW100" s="14" t="s">
        <v>33</v>
      </c>
      <c r="AX100" s="14" t="s">
        <v>72</v>
      </c>
      <c r="AY100" s="254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311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5" customFormat="1">
      <c r="A102" s="15"/>
      <c r="B102" s="255"/>
      <c r="C102" s="256"/>
      <c r="D102" s="235" t="s">
        <v>199</v>
      </c>
      <c r="E102" s="257" t="s">
        <v>19</v>
      </c>
      <c r="F102" s="258" t="s">
        <v>210</v>
      </c>
      <c r="G102" s="256"/>
      <c r="H102" s="259">
        <v>1.258</v>
      </c>
      <c r="I102" s="260"/>
      <c r="J102" s="256"/>
      <c r="K102" s="256"/>
      <c r="L102" s="261"/>
      <c r="M102" s="262"/>
      <c r="N102" s="263"/>
      <c r="O102" s="263"/>
      <c r="P102" s="263"/>
      <c r="Q102" s="263"/>
      <c r="R102" s="263"/>
      <c r="S102" s="263"/>
      <c r="T102" s="26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5" t="s">
        <v>199</v>
      </c>
      <c r="AU102" s="265" t="s">
        <v>81</v>
      </c>
      <c r="AV102" s="15" t="s">
        <v>195</v>
      </c>
      <c r="AW102" s="15" t="s">
        <v>33</v>
      </c>
      <c r="AX102" s="15" t="s">
        <v>79</v>
      </c>
      <c r="AY102" s="265" t="s">
        <v>187</v>
      </c>
    </row>
    <row r="103" s="2" customFormat="1" ht="16.5" customHeight="1">
      <c r="A103" s="41"/>
      <c r="B103" s="42"/>
      <c r="C103" s="215" t="s">
        <v>81</v>
      </c>
      <c r="D103" s="215" t="s">
        <v>190</v>
      </c>
      <c r="E103" s="216" t="s">
        <v>312</v>
      </c>
      <c r="F103" s="217" t="s">
        <v>313</v>
      </c>
      <c r="G103" s="218" t="s">
        <v>303</v>
      </c>
      <c r="H103" s="219">
        <v>0.60799999999999998</v>
      </c>
      <c r="I103" s="220"/>
      <c r="J103" s="221">
        <f>ROUND(I103*H103,2)</f>
        <v>0</v>
      </c>
      <c r="K103" s="217" t="s">
        <v>194</v>
      </c>
      <c r="L103" s="47"/>
      <c r="M103" s="222" t="s">
        <v>19</v>
      </c>
      <c r="N103" s="223" t="s">
        <v>43</v>
      </c>
      <c r="O103" s="87"/>
      <c r="P103" s="224">
        <f>O103*H103</f>
        <v>0</v>
      </c>
      <c r="Q103" s="224">
        <v>0</v>
      </c>
      <c r="R103" s="224">
        <f>Q103*H103</f>
        <v>0</v>
      </c>
      <c r="S103" s="224">
        <v>2.2000000000000002</v>
      </c>
      <c r="T103" s="225">
        <f>S103*H103</f>
        <v>1.3376000000000001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6" t="s">
        <v>195</v>
      </c>
      <c r="AT103" s="226" t="s">
        <v>190</v>
      </c>
      <c r="AU103" s="226" t="s">
        <v>81</v>
      </c>
      <c r="AY103" s="20" t="s">
        <v>187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20" t="s">
        <v>79</v>
      </c>
      <c r="BK103" s="227">
        <f>ROUND(I103*H103,2)</f>
        <v>0</v>
      </c>
      <c r="BL103" s="20" t="s">
        <v>195</v>
      </c>
      <c r="BM103" s="226" t="s">
        <v>314</v>
      </c>
    </row>
    <row r="104" s="2" customFormat="1">
      <c r="A104" s="41"/>
      <c r="B104" s="42"/>
      <c r="C104" s="43"/>
      <c r="D104" s="228" t="s">
        <v>197</v>
      </c>
      <c r="E104" s="43"/>
      <c r="F104" s="229" t="s">
        <v>315</v>
      </c>
      <c r="G104" s="43"/>
      <c r="H104" s="43"/>
      <c r="I104" s="230"/>
      <c r="J104" s="43"/>
      <c r="K104" s="43"/>
      <c r="L104" s="47"/>
      <c r="M104" s="231"/>
      <c r="N104" s="232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197</v>
      </c>
      <c r="AU104" s="20" t="s">
        <v>81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316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307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317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318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4" customFormat="1">
      <c r="A109" s="14"/>
      <c r="B109" s="244"/>
      <c r="C109" s="245"/>
      <c r="D109" s="235" t="s">
        <v>199</v>
      </c>
      <c r="E109" s="246" t="s">
        <v>19</v>
      </c>
      <c r="F109" s="247" t="s">
        <v>319</v>
      </c>
      <c r="G109" s="245"/>
      <c r="H109" s="248">
        <v>0.60799999999999998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199</v>
      </c>
      <c r="AU109" s="254" t="s">
        <v>81</v>
      </c>
      <c r="AV109" s="14" t="s">
        <v>81</v>
      </c>
      <c r="AW109" s="14" t="s">
        <v>33</v>
      </c>
      <c r="AX109" s="14" t="s">
        <v>72</v>
      </c>
      <c r="AY109" s="254" t="s">
        <v>187</v>
      </c>
    </row>
    <row r="110" s="15" customFormat="1">
      <c r="A110" s="15"/>
      <c r="B110" s="255"/>
      <c r="C110" s="256"/>
      <c r="D110" s="235" t="s">
        <v>199</v>
      </c>
      <c r="E110" s="257" t="s">
        <v>19</v>
      </c>
      <c r="F110" s="258" t="s">
        <v>210</v>
      </c>
      <c r="G110" s="256"/>
      <c r="H110" s="259">
        <v>0.60799999999999998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199</v>
      </c>
      <c r="AU110" s="265" t="s">
        <v>81</v>
      </c>
      <c r="AV110" s="15" t="s">
        <v>195</v>
      </c>
      <c r="AW110" s="15" t="s">
        <v>33</v>
      </c>
      <c r="AX110" s="15" t="s">
        <v>79</v>
      </c>
      <c r="AY110" s="265" t="s">
        <v>187</v>
      </c>
    </row>
    <row r="111" s="2" customFormat="1" ht="24.15" customHeight="1">
      <c r="A111" s="41"/>
      <c r="B111" s="42"/>
      <c r="C111" s="215" t="s">
        <v>230</v>
      </c>
      <c r="D111" s="215" t="s">
        <v>190</v>
      </c>
      <c r="E111" s="216" t="s">
        <v>320</v>
      </c>
      <c r="F111" s="217" t="s">
        <v>321</v>
      </c>
      <c r="G111" s="218" t="s">
        <v>193</v>
      </c>
      <c r="H111" s="219">
        <v>2.25</v>
      </c>
      <c r="I111" s="220"/>
      <c r="J111" s="221">
        <f>ROUND(I111*H111,2)</f>
        <v>0</v>
      </c>
      <c r="K111" s="217" t="s">
        <v>194</v>
      </c>
      <c r="L111" s="47"/>
      <c r="M111" s="222" t="s">
        <v>19</v>
      </c>
      <c r="N111" s="223" t="s">
        <v>43</v>
      </c>
      <c r="O111" s="87"/>
      <c r="P111" s="224">
        <f>O111*H111</f>
        <v>0</v>
      </c>
      <c r="Q111" s="224">
        <v>0</v>
      </c>
      <c r="R111" s="224">
        <f>Q111*H111</f>
        <v>0</v>
      </c>
      <c r="S111" s="224">
        <v>0.053999999999999999</v>
      </c>
      <c r="T111" s="225">
        <f>S111*H111</f>
        <v>0.1215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6" t="s">
        <v>195</v>
      </c>
      <c r="AT111" s="226" t="s">
        <v>190</v>
      </c>
      <c r="AU111" s="226" t="s">
        <v>81</v>
      </c>
      <c r="AY111" s="20" t="s">
        <v>187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20" t="s">
        <v>79</v>
      </c>
      <c r="BK111" s="227">
        <f>ROUND(I111*H111,2)</f>
        <v>0</v>
      </c>
      <c r="BL111" s="20" t="s">
        <v>195</v>
      </c>
      <c r="BM111" s="226" t="s">
        <v>322</v>
      </c>
    </row>
    <row r="112" s="2" customFormat="1">
      <c r="A112" s="41"/>
      <c r="B112" s="42"/>
      <c r="C112" s="43"/>
      <c r="D112" s="228" t="s">
        <v>197</v>
      </c>
      <c r="E112" s="43"/>
      <c r="F112" s="229" t="s">
        <v>323</v>
      </c>
      <c r="G112" s="43"/>
      <c r="H112" s="43"/>
      <c r="I112" s="230"/>
      <c r="J112" s="43"/>
      <c r="K112" s="43"/>
      <c r="L112" s="47"/>
      <c r="M112" s="231"/>
      <c r="N112" s="232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197</v>
      </c>
      <c r="AU112" s="20" t="s">
        <v>81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324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307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325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326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327</v>
      </c>
      <c r="G117" s="245"/>
      <c r="H117" s="248">
        <v>2.25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5" customFormat="1">
      <c r="A118" s="15"/>
      <c r="B118" s="255"/>
      <c r="C118" s="256"/>
      <c r="D118" s="235" t="s">
        <v>199</v>
      </c>
      <c r="E118" s="257" t="s">
        <v>19</v>
      </c>
      <c r="F118" s="258" t="s">
        <v>210</v>
      </c>
      <c r="G118" s="256"/>
      <c r="H118" s="259">
        <v>2.25</v>
      </c>
      <c r="I118" s="260"/>
      <c r="J118" s="256"/>
      <c r="K118" s="256"/>
      <c r="L118" s="261"/>
      <c r="M118" s="262"/>
      <c r="N118" s="263"/>
      <c r="O118" s="263"/>
      <c r="P118" s="263"/>
      <c r="Q118" s="263"/>
      <c r="R118" s="263"/>
      <c r="S118" s="263"/>
      <c r="T118" s="264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5" t="s">
        <v>199</v>
      </c>
      <c r="AU118" s="265" t="s">
        <v>81</v>
      </c>
      <c r="AV118" s="15" t="s">
        <v>195</v>
      </c>
      <c r="AW118" s="15" t="s">
        <v>33</v>
      </c>
      <c r="AX118" s="15" t="s">
        <v>79</v>
      </c>
      <c r="AY118" s="265" t="s">
        <v>187</v>
      </c>
    </row>
    <row r="119" s="2" customFormat="1" ht="24.15" customHeight="1">
      <c r="A119" s="41"/>
      <c r="B119" s="42"/>
      <c r="C119" s="215" t="s">
        <v>195</v>
      </c>
      <c r="D119" s="215" t="s">
        <v>190</v>
      </c>
      <c r="E119" s="216" t="s">
        <v>191</v>
      </c>
      <c r="F119" s="217" t="s">
        <v>192</v>
      </c>
      <c r="G119" s="218" t="s">
        <v>193</v>
      </c>
      <c r="H119" s="219">
        <v>6.1070000000000002</v>
      </c>
      <c r="I119" s="220"/>
      <c r="J119" s="221">
        <f>ROUND(I119*H119,2)</f>
        <v>0</v>
      </c>
      <c r="K119" s="217" t="s">
        <v>194</v>
      </c>
      <c r="L119" s="47"/>
      <c r="M119" s="222" t="s">
        <v>19</v>
      </c>
      <c r="N119" s="223" t="s">
        <v>43</v>
      </c>
      <c r="O119" s="87"/>
      <c r="P119" s="224">
        <f>O119*H119</f>
        <v>0</v>
      </c>
      <c r="Q119" s="224">
        <v>0</v>
      </c>
      <c r="R119" s="224">
        <f>Q119*H119</f>
        <v>0</v>
      </c>
      <c r="S119" s="224">
        <v>0.075999999999999998</v>
      </c>
      <c r="T119" s="225">
        <f>S119*H119</f>
        <v>0.46413199999999999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6" t="s">
        <v>195</v>
      </c>
      <c r="AT119" s="226" t="s">
        <v>190</v>
      </c>
      <c r="AU119" s="226" t="s">
        <v>81</v>
      </c>
      <c r="AY119" s="20" t="s">
        <v>187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20" t="s">
        <v>79</v>
      </c>
      <c r="BK119" s="227">
        <f>ROUND(I119*H119,2)</f>
        <v>0</v>
      </c>
      <c r="BL119" s="20" t="s">
        <v>195</v>
      </c>
      <c r="BM119" s="226" t="s">
        <v>328</v>
      </c>
    </row>
    <row r="120" s="2" customFormat="1">
      <c r="A120" s="41"/>
      <c r="B120" s="42"/>
      <c r="C120" s="43"/>
      <c r="D120" s="228" t="s">
        <v>197</v>
      </c>
      <c r="E120" s="43"/>
      <c r="F120" s="229" t="s">
        <v>198</v>
      </c>
      <c r="G120" s="43"/>
      <c r="H120" s="43"/>
      <c r="I120" s="230"/>
      <c r="J120" s="43"/>
      <c r="K120" s="43"/>
      <c r="L120" s="47"/>
      <c r="M120" s="231"/>
      <c r="N120" s="232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197</v>
      </c>
      <c r="AU120" s="20" t="s">
        <v>81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329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330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3" customFormat="1">
      <c r="A123" s="13"/>
      <c r="B123" s="233"/>
      <c r="C123" s="234"/>
      <c r="D123" s="235" t="s">
        <v>199</v>
      </c>
      <c r="E123" s="236" t="s">
        <v>19</v>
      </c>
      <c r="F123" s="237" t="s">
        <v>202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199</v>
      </c>
      <c r="AU123" s="243" t="s">
        <v>81</v>
      </c>
      <c r="AV123" s="13" t="s">
        <v>79</v>
      </c>
      <c r="AW123" s="13" t="s">
        <v>33</v>
      </c>
      <c r="AX123" s="13" t="s">
        <v>72</v>
      </c>
      <c r="AY123" s="243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331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4" customFormat="1">
      <c r="A125" s="14"/>
      <c r="B125" s="244"/>
      <c r="C125" s="245"/>
      <c r="D125" s="235" t="s">
        <v>199</v>
      </c>
      <c r="E125" s="246" t="s">
        <v>19</v>
      </c>
      <c r="F125" s="247" t="s">
        <v>332</v>
      </c>
      <c r="G125" s="245"/>
      <c r="H125" s="248">
        <v>1.5760000000000001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199</v>
      </c>
      <c r="AU125" s="254" t="s">
        <v>81</v>
      </c>
      <c r="AV125" s="14" t="s">
        <v>81</v>
      </c>
      <c r="AW125" s="14" t="s">
        <v>33</v>
      </c>
      <c r="AX125" s="14" t="s">
        <v>72</v>
      </c>
      <c r="AY125" s="254" t="s">
        <v>187</v>
      </c>
    </row>
    <row r="126" s="13" customFormat="1">
      <c r="A126" s="13"/>
      <c r="B126" s="233"/>
      <c r="C126" s="234"/>
      <c r="D126" s="235" t="s">
        <v>199</v>
      </c>
      <c r="E126" s="236" t="s">
        <v>19</v>
      </c>
      <c r="F126" s="237" t="s">
        <v>333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199</v>
      </c>
      <c r="AU126" s="243" t="s">
        <v>81</v>
      </c>
      <c r="AV126" s="13" t="s">
        <v>79</v>
      </c>
      <c r="AW126" s="13" t="s">
        <v>33</v>
      </c>
      <c r="AX126" s="13" t="s">
        <v>72</v>
      </c>
      <c r="AY126" s="243" t="s">
        <v>187</v>
      </c>
    </row>
    <row r="127" s="13" customFormat="1">
      <c r="A127" s="13"/>
      <c r="B127" s="233"/>
      <c r="C127" s="234"/>
      <c r="D127" s="235" t="s">
        <v>199</v>
      </c>
      <c r="E127" s="236" t="s">
        <v>19</v>
      </c>
      <c r="F127" s="237" t="s">
        <v>334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199</v>
      </c>
      <c r="AU127" s="243" t="s">
        <v>81</v>
      </c>
      <c r="AV127" s="13" t="s">
        <v>79</v>
      </c>
      <c r="AW127" s="13" t="s">
        <v>33</v>
      </c>
      <c r="AX127" s="13" t="s">
        <v>72</v>
      </c>
      <c r="AY127" s="243" t="s">
        <v>187</v>
      </c>
    </row>
    <row r="128" s="13" customFormat="1">
      <c r="A128" s="13"/>
      <c r="B128" s="233"/>
      <c r="C128" s="234"/>
      <c r="D128" s="235" t="s">
        <v>199</v>
      </c>
      <c r="E128" s="236" t="s">
        <v>19</v>
      </c>
      <c r="F128" s="237" t="s">
        <v>202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199</v>
      </c>
      <c r="AU128" s="243" t="s">
        <v>81</v>
      </c>
      <c r="AV128" s="13" t="s">
        <v>79</v>
      </c>
      <c r="AW128" s="13" t="s">
        <v>33</v>
      </c>
      <c r="AX128" s="13" t="s">
        <v>72</v>
      </c>
      <c r="AY128" s="243" t="s">
        <v>187</v>
      </c>
    </row>
    <row r="129" s="13" customFormat="1">
      <c r="A129" s="13"/>
      <c r="B129" s="233"/>
      <c r="C129" s="234"/>
      <c r="D129" s="235" t="s">
        <v>199</v>
      </c>
      <c r="E129" s="236" t="s">
        <v>19</v>
      </c>
      <c r="F129" s="237" t="s">
        <v>335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199</v>
      </c>
      <c r="AU129" s="243" t="s">
        <v>81</v>
      </c>
      <c r="AV129" s="13" t="s">
        <v>79</v>
      </c>
      <c r="AW129" s="13" t="s">
        <v>33</v>
      </c>
      <c r="AX129" s="13" t="s">
        <v>72</v>
      </c>
      <c r="AY129" s="243" t="s">
        <v>187</v>
      </c>
    </row>
    <row r="130" s="14" customFormat="1">
      <c r="A130" s="14"/>
      <c r="B130" s="244"/>
      <c r="C130" s="245"/>
      <c r="D130" s="235" t="s">
        <v>199</v>
      </c>
      <c r="E130" s="246" t="s">
        <v>19</v>
      </c>
      <c r="F130" s="247" t="s">
        <v>209</v>
      </c>
      <c r="G130" s="245"/>
      <c r="H130" s="248">
        <v>1.1819999999999999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199</v>
      </c>
      <c r="AU130" s="254" t="s">
        <v>81</v>
      </c>
      <c r="AV130" s="14" t="s">
        <v>81</v>
      </c>
      <c r="AW130" s="14" t="s">
        <v>33</v>
      </c>
      <c r="AX130" s="14" t="s">
        <v>72</v>
      </c>
      <c r="AY130" s="254" t="s">
        <v>187</v>
      </c>
    </row>
    <row r="131" s="13" customFormat="1">
      <c r="A131" s="13"/>
      <c r="B131" s="233"/>
      <c r="C131" s="234"/>
      <c r="D131" s="235" t="s">
        <v>199</v>
      </c>
      <c r="E131" s="236" t="s">
        <v>19</v>
      </c>
      <c r="F131" s="237" t="s">
        <v>336</v>
      </c>
      <c r="G131" s="234"/>
      <c r="H131" s="236" t="s">
        <v>19</v>
      </c>
      <c r="I131" s="238"/>
      <c r="J131" s="234"/>
      <c r="K131" s="234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199</v>
      </c>
      <c r="AU131" s="243" t="s">
        <v>81</v>
      </c>
      <c r="AV131" s="13" t="s">
        <v>79</v>
      </c>
      <c r="AW131" s="13" t="s">
        <v>33</v>
      </c>
      <c r="AX131" s="13" t="s">
        <v>72</v>
      </c>
      <c r="AY131" s="243" t="s">
        <v>187</v>
      </c>
    </row>
    <row r="132" s="13" customFormat="1">
      <c r="A132" s="13"/>
      <c r="B132" s="233"/>
      <c r="C132" s="234"/>
      <c r="D132" s="235" t="s">
        <v>199</v>
      </c>
      <c r="E132" s="236" t="s">
        <v>19</v>
      </c>
      <c r="F132" s="237" t="s">
        <v>337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199</v>
      </c>
      <c r="AU132" s="243" t="s">
        <v>81</v>
      </c>
      <c r="AV132" s="13" t="s">
        <v>79</v>
      </c>
      <c r="AW132" s="13" t="s">
        <v>33</v>
      </c>
      <c r="AX132" s="13" t="s">
        <v>72</v>
      </c>
      <c r="AY132" s="243" t="s">
        <v>187</v>
      </c>
    </row>
    <row r="133" s="13" customFormat="1">
      <c r="A133" s="13"/>
      <c r="B133" s="233"/>
      <c r="C133" s="234"/>
      <c r="D133" s="235" t="s">
        <v>199</v>
      </c>
      <c r="E133" s="236" t="s">
        <v>19</v>
      </c>
      <c r="F133" s="237" t="s">
        <v>202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199</v>
      </c>
      <c r="AU133" s="243" t="s">
        <v>81</v>
      </c>
      <c r="AV133" s="13" t="s">
        <v>79</v>
      </c>
      <c r="AW133" s="13" t="s">
        <v>33</v>
      </c>
      <c r="AX133" s="13" t="s">
        <v>72</v>
      </c>
      <c r="AY133" s="243" t="s">
        <v>187</v>
      </c>
    </row>
    <row r="134" s="13" customFormat="1">
      <c r="A134" s="13"/>
      <c r="B134" s="233"/>
      <c r="C134" s="234"/>
      <c r="D134" s="235" t="s">
        <v>199</v>
      </c>
      <c r="E134" s="236" t="s">
        <v>19</v>
      </c>
      <c r="F134" s="237" t="s">
        <v>331</v>
      </c>
      <c r="G134" s="234"/>
      <c r="H134" s="236" t="s">
        <v>19</v>
      </c>
      <c r="I134" s="238"/>
      <c r="J134" s="234"/>
      <c r="K134" s="234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199</v>
      </c>
      <c r="AU134" s="243" t="s">
        <v>81</v>
      </c>
      <c r="AV134" s="13" t="s">
        <v>79</v>
      </c>
      <c r="AW134" s="13" t="s">
        <v>33</v>
      </c>
      <c r="AX134" s="13" t="s">
        <v>72</v>
      </c>
      <c r="AY134" s="243" t="s">
        <v>187</v>
      </c>
    </row>
    <row r="135" s="14" customFormat="1">
      <c r="A135" s="14"/>
      <c r="B135" s="244"/>
      <c r="C135" s="245"/>
      <c r="D135" s="235" t="s">
        <v>199</v>
      </c>
      <c r="E135" s="246" t="s">
        <v>19</v>
      </c>
      <c r="F135" s="247" t="s">
        <v>332</v>
      </c>
      <c r="G135" s="245"/>
      <c r="H135" s="248">
        <v>1.5760000000000001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199</v>
      </c>
      <c r="AU135" s="254" t="s">
        <v>81</v>
      </c>
      <c r="AV135" s="14" t="s">
        <v>81</v>
      </c>
      <c r="AW135" s="14" t="s">
        <v>33</v>
      </c>
      <c r="AX135" s="14" t="s">
        <v>72</v>
      </c>
      <c r="AY135" s="254" t="s">
        <v>187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338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3" customFormat="1">
      <c r="A137" s="13"/>
      <c r="B137" s="233"/>
      <c r="C137" s="234"/>
      <c r="D137" s="235" t="s">
        <v>199</v>
      </c>
      <c r="E137" s="236" t="s">
        <v>19</v>
      </c>
      <c r="F137" s="237" t="s">
        <v>307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199</v>
      </c>
      <c r="AU137" s="243" t="s">
        <v>81</v>
      </c>
      <c r="AV137" s="13" t="s">
        <v>79</v>
      </c>
      <c r="AW137" s="13" t="s">
        <v>33</v>
      </c>
      <c r="AX137" s="13" t="s">
        <v>72</v>
      </c>
      <c r="AY137" s="243" t="s">
        <v>187</v>
      </c>
    </row>
    <row r="138" s="13" customFormat="1">
      <c r="A138" s="13"/>
      <c r="B138" s="233"/>
      <c r="C138" s="234"/>
      <c r="D138" s="235" t="s">
        <v>199</v>
      </c>
      <c r="E138" s="236" t="s">
        <v>19</v>
      </c>
      <c r="F138" s="237" t="s">
        <v>202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199</v>
      </c>
      <c r="AU138" s="243" t="s">
        <v>81</v>
      </c>
      <c r="AV138" s="13" t="s">
        <v>79</v>
      </c>
      <c r="AW138" s="13" t="s">
        <v>33</v>
      </c>
      <c r="AX138" s="13" t="s">
        <v>72</v>
      </c>
      <c r="AY138" s="243" t="s">
        <v>187</v>
      </c>
    </row>
    <row r="139" s="13" customFormat="1">
      <c r="A139" s="13"/>
      <c r="B139" s="233"/>
      <c r="C139" s="234"/>
      <c r="D139" s="235" t="s">
        <v>199</v>
      </c>
      <c r="E139" s="236" t="s">
        <v>19</v>
      </c>
      <c r="F139" s="237" t="s">
        <v>203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199</v>
      </c>
      <c r="AU139" s="243" t="s">
        <v>81</v>
      </c>
      <c r="AV139" s="13" t="s">
        <v>79</v>
      </c>
      <c r="AW139" s="13" t="s">
        <v>33</v>
      </c>
      <c r="AX139" s="13" t="s">
        <v>72</v>
      </c>
      <c r="AY139" s="243" t="s">
        <v>187</v>
      </c>
    </row>
    <row r="140" s="14" customFormat="1">
      <c r="A140" s="14"/>
      <c r="B140" s="244"/>
      <c r="C140" s="245"/>
      <c r="D140" s="235" t="s">
        <v>199</v>
      </c>
      <c r="E140" s="246" t="s">
        <v>19</v>
      </c>
      <c r="F140" s="247" t="s">
        <v>204</v>
      </c>
      <c r="G140" s="245"/>
      <c r="H140" s="248">
        <v>1.7729999999999999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199</v>
      </c>
      <c r="AU140" s="254" t="s">
        <v>81</v>
      </c>
      <c r="AV140" s="14" t="s">
        <v>81</v>
      </c>
      <c r="AW140" s="14" t="s">
        <v>33</v>
      </c>
      <c r="AX140" s="14" t="s">
        <v>72</v>
      </c>
      <c r="AY140" s="254" t="s">
        <v>187</v>
      </c>
    </row>
    <row r="141" s="15" customFormat="1">
      <c r="A141" s="15"/>
      <c r="B141" s="255"/>
      <c r="C141" s="256"/>
      <c r="D141" s="235" t="s">
        <v>199</v>
      </c>
      <c r="E141" s="257" t="s">
        <v>19</v>
      </c>
      <c r="F141" s="258" t="s">
        <v>210</v>
      </c>
      <c r="G141" s="256"/>
      <c r="H141" s="259">
        <v>6.1069999999999993</v>
      </c>
      <c r="I141" s="260"/>
      <c r="J141" s="256"/>
      <c r="K141" s="256"/>
      <c r="L141" s="261"/>
      <c r="M141" s="262"/>
      <c r="N141" s="263"/>
      <c r="O141" s="263"/>
      <c r="P141" s="263"/>
      <c r="Q141" s="263"/>
      <c r="R141" s="263"/>
      <c r="S141" s="263"/>
      <c r="T141" s="26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5" t="s">
        <v>199</v>
      </c>
      <c r="AU141" s="265" t="s">
        <v>81</v>
      </c>
      <c r="AV141" s="15" t="s">
        <v>195</v>
      </c>
      <c r="AW141" s="15" t="s">
        <v>33</v>
      </c>
      <c r="AX141" s="15" t="s">
        <v>79</v>
      </c>
      <c r="AY141" s="265" t="s">
        <v>187</v>
      </c>
    </row>
    <row r="142" s="2" customFormat="1" ht="24.15" customHeight="1">
      <c r="A142" s="41"/>
      <c r="B142" s="42"/>
      <c r="C142" s="215" t="s">
        <v>240</v>
      </c>
      <c r="D142" s="215" t="s">
        <v>190</v>
      </c>
      <c r="E142" s="216" t="s">
        <v>339</v>
      </c>
      <c r="F142" s="217" t="s">
        <v>340</v>
      </c>
      <c r="G142" s="218" t="s">
        <v>193</v>
      </c>
      <c r="H142" s="219">
        <v>0.66400000000000003</v>
      </c>
      <c r="I142" s="220"/>
      <c r="J142" s="221">
        <f>ROUND(I142*H142,2)</f>
        <v>0</v>
      </c>
      <c r="K142" s="217" t="s">
        <v>194</v>
      </c>
      <c r="L142" s="47"/>
      <c r="M142" s="222" t="s">
        <v>19</v>
      </c>
      <c r="N142" s="223" t="s">
        <v>43</v>
      </c>
      <c r="O142" s="87"/>
      <c r="P142" s="224">
        <f>O142*H142</f>
        <v>0</v>
      </c>
      <c r="Q142" s="224">
        <v>0</v>
      </c>
      <c r="R142" s="224">
        <f>Q142*H142</f>
        <v>0</v>
      </c>
      <c r="S142" s="224">
        <v>0.27000000000000002</v>
      </c>
      <c r="T142" s="225">
        <f>S142*H142</f>
        <v>0.17928000000000002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6" t="s">
        <v>195</v>
      </c>
      <c r="AT142" s="226" t="s">
        <v>190</v>
      </c>
      <c r="AU142" s="226" t="s">
        <v>81</v>
      </c>
      <c r="AY142" s="20" t="s">
        <v>187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20" t="s">
        <v>79</v>
      </c>
      <c r="BK142" s="227">
        <f>ROUND(I142*H142,2)</f>
        <v>0</v>
      </c>
      <c r="BL142" s="20" t="s">
        <v>195</v>
      </c>
      <c r="BM142" s="226" t="s">
        <v>341</v>
      </c>
    </row>
    <row r="143" s="2" customFormat="1">
      <c r="A143" s="41"/>
      <c r="B143" s="42"/>
      <c r="C143" s="43"/>
      <c r="D143" s="228" t="s">
        <v>197</v>
      </c>
      <c r="E143" s="43"/>
      <c r="F143" s="229" t="s">
        <v>342</v>
      </c>
      <c r="G143" s="43"/>
      <c r="H143" s="43"/>
      <c r="I143" s="230"/>
      <c r="J143" s="43"/>
      <c r="K143" s="43"/>
      <c r="L143" s="47"/>
      <c r="M143" s="231"/>
      <c r="N143" s="232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197</v>
      </c>
      <c r="AU143" s="20" t="s">
        <v>81</v>
      </c>
    </row>
    <row r="144" s="13" customFormat="1">
      <c r="A144" s="13"/>
      <c r="B144" s="233"/>
      <c r="C144" s="234"/>
      <c r="D144" s="235" t="s">
        <v>199</v>
      </c>
      <c r="E144" s="236" t="s">
        <v>19</v>
      </c>
      <c r="F144" s="237" t="s">
        <v>343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199</v>
      </c>
      <c r="AU144" s="243" t="s">
        <v>81</v>
      </c>
      <c r="AV144" s="13" t="s">
        <v>79</v>
      </c>
      <c r="AW144" s="13" t="s">
        <v>33</v>
      </c>
      <c r="AX144" s="13" t="s">
        <v>72</v>
      </c>
      <c r="AY144" s="243" t="s">
        <v>187</v>
      </c>
    </row>
    <row r="145" s="13" customFormat="1">
      <c r="A145" s="13"/>
      <c r="B145" s="233"/>
      <c r="C145" s="234"/>
      <c r="D145" s="235" t="s">
        <v>199</v>
      </c>
      <c r="E145" s="236" t="s">
        <v>19</v>
      </c>
      <c r="F145" s="237" t="s">
        <v>330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199</v>
      </c>
      <c r="AU145" s="243" t="s">
        <v>81</v>
      </c>
      <c r="AV145" s="13" t="s">
        <v>79</v>
      </c>
      <c r="AW145" s="13" t="s">
        <v>33</v>
      </c>
      <c r="AX145" s="13" t="s">
        <v>72</v>
      </c>
      <c r="AY145" s="243" t="s">
        <v>187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344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3" customFormat="1">
      <c r="A147" s="13"/>
      <c r="B147" s="233"/>
      <c r="C147" s="234"/>
      <c r="D147" s="235" t="s">
        <v>199</v>
      </c>
      <c r="E147" s="236" t="s">
        <v>19</v>
      </c>
      <c r="F147" s="237" t="s">
        <v>345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199</v>
      </c>
      <c r="AU147" s="243" t="s">
        <v>81</v>
      </c>
      <c r="AV147" s="13" t="s">
        <v>79</v>
      </c>
      <c r="AW147" s="13" t="s">
        <v>33</v>
      </c>
      <c r="AX147" s="13" t="s">
        <v>72</v>
      </c>
      <c r="AY147" s="243" t="s">
        <v>187</v>
      </c>
    </row>
    <row r="148" s="14" customFormat="1">
      <c r="A148" s="14"/>
      <c r="B148" s="244"/>
      <c r="C148" s="245"/>
      <c r="D148" s="235" t="s">
        <v>199</v>
      </c>
      <c r="E148" s="246" t="s">
        <v>19</v>
      </c>
      <c r="F148" s="247" t="s">
        <v>346</v>
      </c>
      <c r="G148" s="245"/>
      <c r="H148" s="248">
        <v>0.33200000000000002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199</v>
      </c>
      <c r="AU148" s="254" t="s">
        <v>81</v>
      </c>
      <c r="AV148" s="14" t="s">
        <v>81</v>
      </c>
      <c r="AW148" s="14" t="s">
        <v>33</v>
      </c>
      <c r="AX148" s="14" t="s">
        <v>72</v>
      </c>
      <c r="AY148" s="254" t="s">
        <v>187</v>
      </c>
    </row>
    <row r="149" s="13" customFormat="1">
      <c r="A149" s="13"/>
      <c r="B149" s="233"/>
      <c r="C149" s="234"/>
      <c r="D149" s="235" t="s">
        <v>199</v>
      </c>
      <c r="E149" s="236" t="s">
        <v>19</v>
      </c>
      <c r="F149" s="237" t="s">
        <v>347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199</v>
      </c>
      <c r="AU149" s="243" t="s">
        <v>81</v>
      </c>
      <c r="AV149" s="13" t="s">
        <v>79</v>
      </c>
      <c r="AW149" s="13" t="s">
        <v>33</v>
      </c>
      <c r="AX149" s="13" t="s">
        <v>72</v>
      </c>
      <c r="AY149" s="243" t="s">
        <v>187</v>
      </c>
    </row>
    <row r="150" s="13" customFormat="1">
      <c r="A150" s="13"/>
      <c r="B150" s="233"/>
      <c r="C150" s="234"/>
      <c r="D150" s="235" t="s">
        <v>199</v>
      </c>
      <c r="E150" s="236" t="s">
        <v>19</v>
      </c>
      <c r="F150" s="237" t="s">
        <v>348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199</v>
      </c>
      <c r="AU150" s="243" t="s">
        <v>81</v>
      </c>
      <c r="AV150" s="13" t="s">
        <v>79</v>
      </c>
      <c r="AW150" s="13" t="s">
        <v>33</v>
      </c>
      <c r="AX150" s="13" t="s">
        <v>72</v>
      </c>
      <c r="AY150" s="243" t="s">
        <v>187</v>
      </c>
    </row>
    <row r="151" s="13" customFormat="1">
      <c r="A151" s="13"/>
      <c r="B151" s="233"/>
      <c r="C151" s="234"/>
      <c r="D151" s="235" t="s">
        <v>199</v>
      </c>
      <c r="E151" s="236" t="s">
        <v>19</v>
      </c>
      <c r="F151" s="237" t="s">
        <v>337</v>
      </c>
      <c r="G151" s="234"/>
      <c r="H151" s="236" t="s">
        <v>19</v>
      </c>
      <c r="I151" s="238"/>
      <c r="J151" s="234"/>
      <c r="K151" s="234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199</v>
      </c>
      <c r="AU151" s="243" t="s">
        <v>81</v>
      </c>
      <c r="AV151" s="13" t="s">
        <v>79</v>
      </c>
      <c r="AW151" s="13" t="s">
        <v>33</v>
      </c>
      <c r="AX151" s="13" t="s">
        <v>72</v>
      </c>
      <c r="AY151" s="243" t="s">
        <v>187</v>
      </c>
    </row>
    <row r="152" s="13" customFormat="1">
      <c r="A152" s="13"/>
      <c r="B152" s="233"/>
      <c r="C152" s="234"/>
      <c r="D152" s="235" t="s">
        <v>199</v>
      </c>
      <c r="E152" s="236" t="s">
        <v>19</v>
      </c>
      <c r="F152" s="237" t="s">
        <v>344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199</v>
      </c>
      <c r="AU152" s="243" t="s">
        <v>81</v>
      </c>
      <c r="AV152" s="13" t="s">
        <v>79</v>
      </c>
      <c r="AW152" s="13" t="s">
        <v>33</v>
      </c>
      <c r="AX152" s="13" t="s">
        <v>72</v>
      </c>
      <c r="AY152" s="243" t="s">
        <v>187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345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4" customFormat="1">
      <c r="A154" s="14"/>
      <c r="B154" s="244"/>
      <c r="C154" s="245"/>
      <c r="D154" s="235" t="s">
        <v>199</v>
      </c>
      <c r="E154" s="246" t="s">
        <v>19</v>
      </c>
      <c r="F154" s="247" t="s">
        <v>346</v>
      </c>
      <c r="G154" s="245"/>
      <c r="H154" s="248">
        <v>0.33200000000000002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199</v>
      </c>
      <c r="AU154" s="254" t="s">
        <v>81</v>
      </c>
      <c r="AV154" s="14" t="s">
        <v>81</v>
      </c>
      <c r="AW154" s="14" t="s">
        <v>33</v>
      </c>
      <c r="AX154" s="14" t="s">
        <v>72</v>
      </c>
      <c r="AY154" s="254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347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5" customFormat="1">
      <c r="A156" s="15"/>
      <c r="B156" s="255"/>
      <c r="C156" s="256"/>
      <c r="D156" s="235" t="s">
        <v>199</v>
      </c>
      <c r="E156" s="257" t="s">
        <v>19</v>
      </c>
      <c r="F156" s="258" t="s">
        <v>210</v>
      </c>
      <c r="G156" s="256"/>
      <c r="H156" s="259">
        <v>0.66400000000000003</v>
      </c>
      <c r="I156" s="260"/>
      <c r="J156" s="256"/>
      <c r="K156" s="256"/>
      <c r="L156" s="261"/>
      <c r="M156" s="262"/>
      <c r="N156" s="263"/>
      <c r="O156" s="263"/>
      <c r="P156" s="263"/>
      <c r="Q156" s="263"/>
      <c r="R156" s="263"/>
      <c r="S156" s="263"/>
      <c r="T156" s="26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5" t="s">
        <v>199</v>
      </c>
      <c r="AU156" s="265" t="s">
        <v>81</v>
      </c>
      <c r="AV156" s="15" t="s">
        <v>195</v>
      </c>
      <c r="AW156" s="15" t="s">
        <v>33</v>
      </c>
      <c r="AX156" s="15" t="s">
        <v>79</v>
      </c>
      <c r="AY156" s="265" t="s">
        <v>187</v>
      </c>
    </row>
    <row r="157" s="12" customFormat="1" ht="22.8" customHeight="1">
      <c r="A157" s="12"/>
      <c r="B157" s="199"/>
      <c r="C157" s="200"/>
      <c r="D157" s="201" t="s">
        <v>71</v>
      </c>
      <c r="E157" s="213" t="s">
        <v>228</v>
      </c>
      <c r="F157" s="213" t="s">
        <v>229</v>
      </c>
      <c r="G157" s="200"/>
      <c r="H157" s="200"/>
      <c r="I157" s="203"/>
      <c r="J157" s="214">
        <f>BK157</f>
        <v>0</v>
      </c>
      <c r="K157" s="200"/>
      <c r="L157" s="205"/>
      <c r="M157" s="206"/>
      <c r="N157" s="207"/>
      <c r="O157" s="207"/>
      <c r="P157" s="208">
        <f>SUM(P158:P196)</f>
        <v>0</v>
      </c>
      <c r="Q157" s="207"/>
      <c r="R157" s="208">
        <f>SUM(R158:R196)</f>
        <v>0</v>
      </c>
      <c r="S157" s="207"/>
      <c r="T157" s="209">
        <f>SUM(T158:T196)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0" t="s">
        <v>79</v>
      </c>
      <c r="AT157" s="211" t="s">
        <v>71</v>
      </c>
      <c r="AU157" s="211" t="s">
        <v>79</v>
      </c>
      <c r="AY157" s="210" t="s">
        <v>187</v>
      </c>
      <c r="BK157" s="212">
        <f>SUM(BK158:BK196)</f>
        <v>0</v>
      </c>
    </row>
    <row r="158" s="2" customFormat="1" ht="24.15" customHeight="1">
      <c r="A158" s="41"/>
      <c r="B158" s="42"/>
      <c r="C158" s="215" t="s">
        <v>246</v>
      </c>
      <c r="D158" s="215" t="s">
        <v>190</v>
      </c>
      <c r="E158" s="216" t="s">
        <v>231</v>
      </c>
      <c r="F158" s="217" t="s">
        <v>232</v>
      </c>
      <c r="G158" s="218" t="s">
        <v>233</v>
      </c>
      <c r="H158" s="219">
        <v>4.8319999999999999</v>
      </c>
      <c r="I158" s="220"/>
      <c r="J158" s="221">
        <f>ROUND(I158*H158,2)</f>
        <v>0</v>
      </c>
      <c r="K158" s="217" t="s">
        <v>194</v>
      </c>
      <c r="L158" s="47"/>
      <c r="M158" s="222" t="s">
        <v>19</v>
      </c>
      <c r="N158" s="223" t="s">
        <v>43</v>
      </c>
      <c r="O158" s="87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6" t="s">
        <v>195</v>
      </c>
      <c r="AT158" s="226" t="s">
        <v>190</v>
      </c>
      <c r="AU158" s="226" t="s">
        <v>81</v>
      </c>
      <c r="AY158" s="20" t="s">
        <v>187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20" t="s">
        <v>79</v>
      </c>
      <c r="BK158" s="227">
        <f>ROUND(I158*H158,2)</f>
        <v>0</v>
      </c>
      <c r="BL158" s="20" t="s">
        <v>195</v>
      </c>
      <c r="BM158" s="226" t="s">
        <v>349</v>
      </c>
    </row>
    <row r="159" s="2" customFormat="1">
      <c r="A159" s="41"/>
      <c r="B159" s="42"/>
      <c r="C159" s="43"/>
      <c r="D159" s="228" t="s">
        <v>197</v>
      </c>
      <c r="E159" s="43"/>
      <c r="F159" s="229" t="s">
        <v>235</v>
      </c>
      <c r="G159" s="43"/>
      <c r="H159" s="43"/>
      <c r="I159" s="230"/>
      <c r="J159" s="43"/>
      <c r="K159" s="43"/>
      <c r="L159" s="47"/>
      <c r="M159" s="231"/>
      <c r="N159" s="232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197</v>
      </c>
      <c r="AU159" s="20" t="s">
        <v>81</v>
      </c>
    </row>
    <row r="160" s="2" customFormat="1" ht="21.75" customHeight="1">
      <c r="A160" s="41"/>
      <c r="B160" s="42"/>
      <c r="C160" s="215" t="s">
        <v>252</v>
      </c>
      <c r="D160" s="215" t="s">
        <v>190</v>
      </c>
      <c r="E160" s="216" t="s">
        <v>236</v>
      </c>
      <c r="F160" s="217" t="s">
        <v>237</v>
      </c>
      <c r="G160" s="218" t="s">
        <v>233</v>
      </c>
      <c r="H160" s="219">
        <v>4.8319999999999999</v>
      </c>
      <c r="I160" s="220"/>
      <c r="J160" s="221">
        <f>ROUND(I160*H160,2)</f>
        <v>0</v>
      </c>
      <c r="K160" s="217" t="s">
        <v>194</v>
      </c>
      <c r="L160" s="47"/>
      <c r="M160" s="222" t="s">
        <v>19</v>
      </c>
      <c r="N160" s="223" t="s">
        <v>43</v>
      </c>
      <c r="O160" s="87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6" t="s">
        <v>195</v>
      </c>
      <c r="AT160" s="226" t="s">
        <v>190</v>
      </c>
      <c r="AU160" s="226" t="s">
        <v>81</v>
      </c>
      <c r="AY160" s="20" t="s">
        <v>187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20" t="s">
        <v>79</v>
      </c>
      <c r="BK160" s="227">
        <f>ROUND(I160*H160,2)</f>
        <v>0</v>
      </c>
      <c r="BL160" s="20" t="s">
        <v>195</v>
      </c>
      <c r="BM160" s="226" t="s">
        <v>350</v>
      </c>
    </row>
    <row r="161" s="2" customFormat="1">
      <c r="A161" s="41"/>
      <c r="B161" s="42"/>
      <c r="C161" s="43"/>
      <c r="D161" s="228" t="s">
        <v>197</v>
      </c>
      <c r="E161" s="43"/>
      <c r="F161" s="229" t="s">
        <v>239</v>
      </c>
      <c r="G161" s="43"/>
      <c r="H161" s="43"/>
      <c r="I161" s="230"/>
      <c r="J161" s="43"/>
      <c r="K161" s="43"/>
      <c r="L161" s="47"/>
      <c r="M161" s="231"/>
      <c r="N161" s="232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197</v>
      </c>
      <c r="AU161" s="20" t="s">
        <v>81</v>
      </c>
    </row>
    <row r="162" s="2" customFormat="1" ht="24.15" customHeight="1">
      <c r="A162" s="41"/>
      <c r="B162" s="42"/>
      <c r="C162" s="215" t="s">
        <v>262</v>
      </c>
      <c r="D162" s="215" t="s">
        <v>190</v>
      </c>
      <c r="E162" s="216" t="s">
        <v>241</v>
      </c>
      <c r="F162" s="217" t="s">
        <v>242</v>
      </c>
      <c r="G162" s="218" t="s">
        <v>233</v>
      </c>
      <c r="H162" s="219">
        <v>77.311999999999998</v>
      </c>
      <c r="I162" s="220"/>
      <c r="J162" s="221">
        <f>ROUND(I162*H162,2)</f>
        <v>0</v>
      </c>
      <c r="K162" s="217" t="s">
        <v>194</v>
      </c>
      <c r="L162" s="47"/>
      <c r="M162" s="222" t="s">
        <v>19</v>
      </c>
      <c r="N162" s="223" t="s">
        <v>43</v>
      </c>
      <c r="O162" s="87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6" t="s">
        <v>195</v>
      </c>
      <c r="AT162" s="226" t="s">
        <v>190</v>
      </c>
      <c r="AU162" s="226" t="s">
        <v>81</v>
      </c>
      <c r="AY162" s="20" t="s">
        <v>187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20" t="s">
        <v>79</v>
      </c>
      <c r="BK162" s="227">
        <f>ROUND(I162*H162,2)</f>
        <v>0</v>
      </c>
      <c r="BL162" s="20" t="s">
        <v>195</v>
      </c>
      <c r="BM162" s="226" t="s">
        <v>351</v>
      </c>
    </row>
    <row r="163" s="2" customFormat="1">
      <c r="A163" s="41"/>
      <c r="B163" s="42"/>
      <c r="C163" s="43"/>
      <c r="D163" s="228" t="s">
        <v>197</v>
      </c>
      <c r="E163" s="43"/>
      <c r="F163" s="229" t="s">
        <v>244</v>
      </c>
      <c r="G163" s="43"/>
      <c r="H163" s="43"/>
      <c r="I163" s="230"/>
      <c r="J163" s="43"/>
      <c r="K163" s="43"/>
      <c r="L163" s="47"/>
      <c r="M163" s="231"/>
      <c r="N163" s="232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197</v>
      </c>
      <c r="AU163" s="20" t="s">
        <v>81</v>
      </c>
    </row>
    <row r="164" s="14" customFormat="1">
      <c r="A164" s="14"/>
      <c r="B164" s="244"/>
      <c r="C164" s="245"/>
      <c r="D164" s="235" t="s">
        <v>199</v>
      </c>
      <c r="E164" s="245"/>
      <c r="F164" s="247" t="s">
        <v>352</v>
      </c>
      <c r="G164" s="245"/>
      <c r="H164" s="248">
        <v>77.311999999999998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199</v>
      </c>
      <c r="AU164" s="254" t="s">
        <v>81</v>
      </c>
      <c r="AV164" s="14" t="s">
        <v>81</v>
      </c>
      <c r="AW164" s="14" t="s">
        <v>4</v>
      </c>
      <c r="AX164" s="14" t="s">
        <v>79</v>
      </c>
      <c r="AY164" s="254" t="s">
        <v>187</v>
      </c>
    </row>
    <row r="165" s="2" customFormat="1" ht="24.15" customHeight="1">
      <c r="A165" s="41"/>
      <c r="B165" s="42"/>
      <c r="C165" s="215" t="s">
        <v>188</v>
      </c>
      <c r="D165" s="215" t="s">
        <v>190</v>
      </c>
      <c r="E165" s="216" t="s">
        <v>353</v>
      </c>
      <c r="F165" s="217" t="s">
        <v>354</v>
      </c>
      <c r="G165" s="218" t="s">
        <v>233</v>
      </c>
      <c r="H165" s="219">
        <v>1.3380000000000001</v>
      </c>
      <c r="I165" s="220"/>
      <c r="J165" s="221">
        <f>ROUND(I165*H165,2)</f>
        <v>0</v>
      </c>
      <c r="K165" s="217" t="s">
        <v>194</v>
      </c>
      <c r="L165" s="47"/>
      <c r="M165" s="222" t="s">
        <v>19</v>
      </c>
      <c r="N165" s="223" t="s">
        <v>43</v>
      </c>
      <c r="O165" s="87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6" t="s">
        <v>195</v>
      </c>
      <c r="AT165" s="226" t="s">
        <v>190</v>
      </c>
      <c r="AU165" s="226" t="s">
        <v>81</v>
      </c>
      <c r="AY165" s="20" t="s">
        <v>187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20" t="s">
        <v>79</v>
      </c>
      <c r="BK165" s="227">
        <f>ROUND(I165*H165,2)</f>
        <v>0</v>
      </c>
      <c r="BL165" s="20" t="s">
        <v>195</v>
      </c>
      <c r="BM165" s="226" t="s">
        <v>355</v>
      </c>
    </row>
    <row r="166" s="2" customFormat="1">
      <c r="A166" s="41"/>
      <c r="B166" s="42"/>
      <c r="C166" s="43"/>
      <c r="D166" s="228" t="s">
        <v>197</v>
      </c>
      <c r="E166" s="43"/>
      <c r="F166" s="229" t="s">
        <v>356</v>
      </c>
      <c r="G166" s="43"/>
      <c r="H166" s="43"/>
      <c r="I166" s="230"/>
      <c r="J166" s="43"/>
      <c r="K166" s="43"/>
      <c r="L166" s="47"/>
      <c r="M166" s="231"/>
      <c r="N166" s="232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197</v>
      </c>
      <c r="AU166" s="20" t="s">
        <v>81</v>
      </c>
    </row>
    <row r="167" s="13" customFormat="1">
      <c r="A167" s="13"/>
      <c r="B167" s="233"/>
      <c r="C167" s="234"/>
      <c r="D167" s="235" t="s">
        <v>199</v>
      </c>
      <c r="E167" s="236" t="s">
        <v>19</v>
      </c>
      <c r="F167" s="237" t="s">
        <v>313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199</v>
      </c>
      <c r="AU167" s="243" t="s">
        <v>81</v>
      </c>
      <c r="AV167" s="13" t="s">
        <v>79</v>
      </c>
      <c r="AW167" s="13" t="s">
        <v>33</v>
      </c>
      <c r="AX167" s="13" t="s">
        <v>72</v>
      </c>
      <c r="AY167" s="243" t="s">
        <v>187</v>
      </c>
    </row>
    <row r="168" s="14" customFormat="1">
      <c r="A168" s="14"/>
      <c r="B168" s="244"/>
      <c r="C168" s="245"/>
      <c r="D168" s="235" t="s">
        <v>199</v>
      </c>
      <c r="E168" s="246" t="s">
        <v>19</v>
      </c>
      <c r="F168" s="247" t="s">
        <v>357</v>
      </c>
      <c r="G168" s="245"/>
      <c r="H168" s="248">
        <v>1.3380000000000001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199</v>
      </c>
      <c r="AU168" s="254" t="s">
        <v>81</v>
      </c>
      <c r="AV168" s="14" t="s">
        <v>81</v>
      </c>
      <c r="AW168" s="14" t="s">
        <v>33</v>
      </c>
      <c r="AX168" s="14" t="s">
        <v>72</v>
      </c>
      <c r="AY168" s="254" t="s">
        <v>187</v>
      </c>
    </row>
    <row r="169" s="15" customFormat="1">
      <c r="A169" s="15"/>
      <c r="B169" s="255"/>
      <c r="C169" s="256"/>
      <c r="D169" s="235" t="s">
        <v>199</v>
      </c>
      <c r="E169" s="257" t="s">
        <v>19</v>
      </c>
      <c r="F169" s="258" t="s">
        <v>210</v>
      </c>
      <c r="G169" s="256"/>
      <c r="H169" s="259">
        <v>1.3380000000000001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5" t="s">
        <v>199</v>
      </c>
      <c r="AU169" s="265" t="s">
        <v>81</v>
      </c>
      <c r="AV169" s="15" t="s">
        <v>195</v>
      </c>
      <c r="AW169" s="15" t="s">
        <v>33</v>
      </c>
      <c r="AX169" s="15" t="s">
        <v>79</v>
      </c>
      <c r="AY169" s="265" t="s">
        <v>187</v>
      </c>
    </row>
    <row r="170" s="2" customFormat="1" ht="24.15" customHeight="1">
      <c r="A170" s="41"/>
      <c r="B170" s="42"/>
      <c r="C170" s="215" t="s">
        <v>284</v>
      </c>
      <c r="D170" s="215" t="s">
        <v>190</v>
      </c>
      <c r="E170" s="216" t="s">
        <v>358</v>
      </c>
      <c r="F170" s="217" t="s">
        <v>359</v>
      </c>
      <c r="G170" s="218" t="s">
        <v>233</v>
      </c>
      <c r="H170" s="219">
        <v>2.6320000000000001</v>
      </c>
      <c r="I170" s="220"/>
      <c r="J170" s="221">
        <f>ROUND(I170*H170,2)</f>
        <v>0</v>
      </c>
      <c r="K170" s="217" t="s">
        <v>194</v>
      </c>
      <c r="L170" s="47"/>
      <c r="M170" s="222" t="s">
        <v>19</v>
      </c>
      <c r="N170" s="223" t="s">
        <v>43</v>
      </c>
      <c r="O170" s="87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6" t="s">
        <v>195</v>
      </c>
      <c r="AT170" s="226" t="s">
        <v>190</v>
      </c>
      <c r="AU170" s="226" t="s">
        <v>81</v>
      </c>
      <c r="AY170" s="20" t="s">
        <v>187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20" t="s">
        <v>79</v>
      </c>
      <c r="BK170" s="227">
        <f>ROUND(I170*H170,2)</f>
        <v>0</v>
      </c>
      <c r="BL170" s="20" t="s">
        <v>195</v>
      </c>
      <c r="BM170" s="226" t="s">
        <v>360</v>
      </c>
    </row>
    <row r="171" s="2" customFormat="1">
      <c r="A171" s="41"/>
      <c r="B171" s="42"/>
      <c r="C171" s="43"/>
      <c r="D171" s="228" t="s">
        <v>197</v>
      </c>
      <c r="E171" s="43"/>
      <c r="F171" s="229" t="s">
        <v>361</v>
      </c>
      <c r="G171" s="43"/>
      <c r="H171" s="43"/>
      <c r="I171" s="230"/>
      <c r="J171" s="43"/>
      <c r="K171" s="43"/>
      <c r="L171" s="47"/>
      <c r="M171" s="231"/>
      <c r="N171" s="232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197</v>
      </c>
      <c r="AU171" s="20" t="s">
        <v>81</v>
      </c>
    </row>
    <row r="172" s="13" customFormat="1">
      <c r="A172" s="13"/>
      <c r="B172" s="233"/>
      <c r="C172" s="234"/>
      <c r="D172" s="235" t="s">
        <v>199</v>
      </c>
      <c r="E172" s="236" t="s">
        <v>19</v>
      </c>
      <c r="F172" s="237" t="s">
        <v>302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199</v>
      </c>
      <c r="AU172" s="243" t="s">
        <v>81</v>
      </c>
      <c r="AV172" s="13" t="s">
        <v>79</v>
      </c>
      <c r="AW172" s="13" t="s">
        <v>33</v>
      </c>
      <c r="AX172" s="13" t="s">
        <v>72</v>
      </c>
      <c r="AY172" s="243" t="s">
        <v>187</v>
      </c>
    </row>
    <row r="173" s="14" customFormat="1">
      <c r="A173" s="14"/>
      <c r="B173" s="244"/>
      <c r="C173" s="245"/>
      <c r="D173" s="235" t="s">
        <v>199</v>
      </c>
      <c r="E173" s="246" t="s">
        <v>19</v>
      </c>
      <c r="F173" s="247" t="s">
        <v>362</v>
      </c>
      <c r="G173" s="245"/>
      <c r="H173" s="248">
        <v>2.4529999999999998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199</v>
      </c>
      <c r="AU173" s="254" t="s">
        <v>81</v>
      </c>
      <c r="AV173" s="14" t="s">
        <v>81</v>
      </c>
      <c r="AW173" s="14" t="s">
        <v>33</v>
      </c>
      <c r="AX173" s="14" t="s">
        <v>72</v>
      </c>
      <c r="AY173" s="254" t="s">
        <v>187</v>
      </c>
    </row>
    <row r="174" s="13" customFormat="1">
      <c r="A174" s="13"/>
      <c r="B174" s="233"/>
      <c r="C174" s="234"/>
      <c r="D174" s="235" t="s">
        <v>199</v>
      </c>
      <c r="E174" s="236" t="s">
        <v>19</v>
      </c>
      <c r="F174" s="237" t="s">
        <v>363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199</v>
      </c>
      <c r="AU174" s="243" t="s">
        <v>81</v>
      </c>
      <c r="AV174" s="13" t="s">
        <v>79</v>
      </c>
      <c r="AW174" s="13" t="s">
        <v>33</v>
      </c>
      <c r="AX174" s="13" t="s">
        <v>72</v>
      </c>
      <c r="AY174" s="243" t="s">
        <v>187</v>
      </c>
    </row>
    <row r="175" s="14" customFormat="1">
      <c r="A175" s="14"/>
      <c r="B175" s="244"/>
      <c r="C175" s="245"/>
      <c r="D175" s="235" t="s">
        <v>199</v>
      </c>
      <c r="E175" s="246" t="s">
        <v>19</v>
      </c>
      <c r="F175" s="247" t="s">
        <v>364</v>
      </c>
      <c r="G175" s="245"/>
      <c r="H175" s="248">
        <v>0.17899999999999999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199</v>
      </c>
      <c r="AU175" s="254" t="s">
        <v>81</v>
      </c>
      <c r="AV175" s="14" t="s">
        <v>81</v>
      </c>
      <c r="AW175" s="14" t="s">
        <v>33</v>
      </c>
      <c r="AX175" s="14" t="s">
        <v>72</v>
      </c>
      <c r="AY175" s="254" t="s">
        <v>187</v>
      </c>
    </row>
    <row r="176" s="15" customFormat="1">
      <c r="A176" s="15"/>
      <c r="B176" s="255"/>
      <c r="C176" s="256"/>
      <c r="D176" s="235" t="s">
        <v>199</v>
      </c>
      <c r="E176" s="257" t="s">
        <v>19</v>
      </c>
      <c r="F176" s="258" t="s">
        <v>210</v>
      </c>
      <c r="G176" s="256"/>
      <c r="H176" s="259">
        <v>2.6319999999999997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5" t="s">
        <v>199</v>
      </c>
      <c r="AU176" s="265" t="s">
        <v>81</v>
      </c>
      <c r="AV176" s="15" t="s">
        <v>195</v>
      </c>
      <c r="AW176" s="15" t="s">
        <v>33</v>
      </c>
      <c r="AX176" s="15" t="s">
        <v>79</v>
      </c>
      <c r="AY176" s="265" t="s">
        <v>187</v>
      </c>
    </row>
    <row r="177" s="2" customFormat="1" ht="24.15" customHeight="1">
      <c r="A177" s="41"/>
      <c r="B177" s="42"/>
      <c r="C177" s="215" t="s">
        <v>365</v>
      </c>
      <c r="D177" s="215" t="s">
        <v>190</v>
      </c>
      <c r="E177" s="216" t="s">
        <v>247</v>
      </c>
      <c r="F177" s="217" t="s">
        <v>248</v>
      </c>
      <c r="G177" s="218" t="s">
        <v>233</v>
      </c>
      <c r="H177" s="219">
        <v>0.47599999999999998</v>
      </c>
      <c r="I177" s="220"/>
      <c r="J177" s="221">
        <f>ROUND(I177*H177,2)</f>
        <v>0</v>
      </c>
      <c r="K177" s="217" t="s">
        <v>194</v>
      </c>
      <c r="L177" s="47"/>
      <c r="M177" s="222" t="s">
        <v>19</v>
      </c>
      <c r="N177" s="223" t="s">
        <v>43</v>
      </c>
      <c r="O177" s="87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6" t="s">
        <v>195</v>
      </c>
      <c r="AT177" s="226" t="s">
        <v>190</v>
      </c>
      <c r="AU177" s="226" t="s">
        <v>81</v>
      </c>
      <c r="AY177" s="20" t="s">
        <v>187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20" t="s">
        <v>79</v>
      </c>
      <c r="BK177" s="227">
        <f>ROUND(I177*H177,2)</f>
        <v>0</v>
      </c>
      <c r="BL177" s="20" t="s">
        <v>195</v>
      </c>
      <c r="BM177" s="226" t="s">
        <v>366</v>
      </c>
    </row>
    <row r="178" s="2" customFormat="1">
      <c r="A178" s="41"/>
      <c r="B178" s="42"/>
      <c r="C178" s="43"/>
      <c r="D178" s="228" t="s">
        <v>197</v>
      </c>
      <c r="E178" s="43"/>
      <c r="F178" s="229" t="s">
        <v>250</v>
      </c>
      <c r="G178" s="43"/>
      <c r="H178" s="43"/>
      <c r="I178" s="230"/>
      <c r="J178" s="43"/>
      <c r="K178" s="43"/>
      <c r="L178" s="47"/>
      <c r="M178" s="231"/>
      <c r="N178" s="232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197</v>
      </c>
      <c r="AU178" s="20" t="s">
        <v>81</v>
      </c>
    </row>
    <row r="179" s="13" customFormat="1">
      <c r="A179" s="13"/>
      <c r="B179" s="233"/>
      <c r="C179" s="234"/>
      <c r="D179" s="235" t="s">
        <v>199</v>
      </c>
      <c r="E179" s="236" t="s">
        <v>19</v>
      </c>
      <c r="F179" s="237" t="s">
        <v>192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199</v>
      </c>
      <c r="AU179" s="243" t="s">
        <v>81</v>
      </c>
      <c r="AV179" s="13" t="s">
        <v>79</v>
      </c>
      <c r="AW179" s="13" t="s">
        <v>33</v>
      </c>
      <c r="AX179" s="13" t="s">
        <v>72</v>
      </c>
      <c r="AY179" s="243" t="s">
        <v>187</v>
      </c>
    </row>
    <row r="180" s="14" customFormat="1">
      <c r="A180" s="14"/>
      <c r="B180" s="244"/>
      <c r="C180" s="245"/>
      <c r="D180" s="235" t="s">
        <v>199</v>
      </c>
      <c r="E180" s="246" t="s">
        <v>19</v>
      </c>
      <c r="F180" s="247" t="s">
        <v>367</v>
      </c>
      <c r="G180" s="245"/>
      <c r="H180" s="248">
        <v>0.46400000000000002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199</v>
      </c>
      <c r="AU180" s="254" t="s">
        <v>81</v>
      </c>
      <c r="AV180" s="14" t="s">
        <v>81</v>
      </c>
      <c r="AW180" s="14" t="s">
        <v>33</v>
      </c>
      <c r="AX180" s="14" t="s">
        <v>72</v>
      </c>
      <c r="AY180" s="254" t="s">
        <v>187</v>
      </c>
    </row>
    <row r="181" s="13" customFormat="1">
      <c r="A181" s="13"/>
      <c r="B181" s="233"/>
      <c r="C181" s="234"/>
      <c r="D181" s="235" t="s">
        <v>199</v>
      </c>
      <c r="E181" s="236" t="s">
        <v>19</v>
      </c>
      <c r="F181" s="237" t="s">
        <v>368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199</v>
      </c>
      <c r="AU181" s="243" t="s">
        <v>81</v>
      </c>
      <c r="AV181" s="13" t="s">
        <v>79</v>
      </c>
      <c r="AW181" s="13" t="s">
        <v>33</v>
      </c>
      <c r="AX181" s="13" t="s">
        <v>72</v>
      </c>
      <c r="AY181" s="243" t="s">
        <v>187</v>
      </c>
    </row>
    <row r="182" s="14" customFormat="1">
      <c r="A182" s="14"/>
      <c r="B182" s="244"/>
      <c r="C182" s="245"/>
      <c r="D182" s="235" t="s">
        <v>199</v>
      </c>
      <c r="E182" s="246" t="s">
        <v>19</v>
      </c>
      <c r="F182" s="247" t="s">
        <v>369</v>
      </c>
      <c r="G182" s="245"/>
      <c r="H182" s="248">
        <v>0.0089999999999999993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199</v>
      </c>
      <c r="AU182" s="254" t="s">
        <v>81</v>
      </c>
      <c r="AV182" s="14" t="s">
        <v>81</v>
      </c>
      <c r="AW182" s="14" t="s">
        <v>33</v>
      </c>
      <c r="AX182" s="14" t="s">
        <v>72</v>
      </c>
      <c r="AY182" s="254" t="s">
        <v>187</v>
      </c>
    </row>
    <row r="183" s="13" customFormat="1">
      <c r="A183" s="13"/>
      <c r="B183" s="233"/>
      <c r="C183" s="234"/>
      <c r="D183" s="235" t="s">
        <v>199</v>
      </c>
      <c r="E183" s="236" t="s">
        <v>19</v>
      </c>
      <c r="F183" s="237" t="s">
        <v>370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199</v>
      </c>
      <c r="AU183" s="243" t="s">
        <v>81</v>
      </c>
      <c r="AV183" s="13" t="s">
        <v>79</v>
      </c>
      <c r="AW183" s="13" t="s">
        <v>33</v>
      </c>
      <c r="AX183" s="13" t="s">
        <v>72</v>
      </c>
      <c r="AY183" s="243" t="s">
        <v>187</v>
      </c>
    </row>
    <row r="184" s="14" customFormat="1">
      <c r="A184" s="14"/>
      <c r="B184" s="244"/>
      <c r="C184" s="245"/>
      <c r="D184" s="235" t="s">
        <v>199</v>
      </c>
      <c r="E184" s="246" t="s">
        <v>19</v>
      </c>
      <c r="F184" s="247" t="s">
        <v>371</v>
      </c>
      <c r="G184" s="245"/>
      <c r="H184" s="248">
        <v>0.0030000000000000001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199</v>
      </c>
      <c r="AU184" s="254" t="s">
        <v>81</v>
      </c>
      <c r="AV184" s="14" t="s">
        <v>81</v>
      </c>
      <c r="AW184" s="14" t="s">
        <v>33</v>
      </c>
      <c r="AX184" s="14" t="s">
        <v>72</v>
      </c>
      <c r="AY184" s="254" t="s">
        <v>187</v>
      </c>
    </row>
    <row r="185" s="15" customFormat="1">
      <c r="A185" s="15"/>
      <c r="B185" s="255"/>
      <c r="C185" s="256"/>
      <c r="D185" s="235" t="s">
        <v>199</v>
      </c>
      <c r="E185" s="257" t="s">
        <v>19</v>
      </c>
      <c r="F185" s="258" t="s">
        <v>210</v>
      </c>
      <c r="G185" s="256"/>
      <c r="H185" s="259">
        <v>0.47600000000000003</v>
      </c>
      <c r="I185" s="260"/>
      <c r="J185" s="256"/>
      <c r="K185" s="256"/>
      <c r="L185" s="261"/>
      <c r="M185" s="262"/>
      <c r="N185" s="263"/>
      <c r="O185" s="263"/>
      <c r="P185" s="263"/>
      <c r="Q185" s="263"/>
      <c r="R185" s="263"/>
      <c r="S185" s="263"/>
      <c r="T185" s="26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5" t="s">
        <v>199</v>
      </c>
      <c r="AU185" s="265" t="s">
        <v>81</v>
      </c>
      <c r="AV185" s="15" t="s">
        <v>195</v>
      </c>
      <c r="AW185" s="15" t="s">
        <v>33</v>
      </c>
      <c r="AX185" s="15" t="s">
        <v>79</v>
      </c>
      <c r="AY185" s="265" t="s">
        <v>187</v>
      </c>
    </row>
    <row r="186" s="2" customFormat="1" ht="24.15" customHeight="1">
      <c r="A186" s="41"/>
      <c r="B186" s="42"/>
      <c r="C186" s="215" t="s">
        <v>8</v>
      </c>
      <c r="D186" s="215" t="s">
        <v>190</v>
      </c>
      <c r="E186" s="216" t="s">
        <v>253</v>
      </c>
      <c r="F186" s="217" t="s">
        <v>254</v>
      </c>
      <c r="G186" s="218" t="s">
        <v>233</v>
      </c>
      <c r="H186" s="219">
        <v>0.38700000000000001</v>
      </c>
      <c r="I186" s="220"/>
      <c r="J186" s="221">
        <f>ROUND(I186*H186,2)</f>
        <v>0</v>
      </c>
      <c r="K186" s="217" t="s">
        <v>194</v>
      </c>
      <c r="L186" s="47"/>
      <c r="M186" s="222" t="s">
        <v>19</v>
      </c>
      <c r="N186" s="223" t="s">
        <v>43</v>
      </c>
      <c r="O186" s="87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6" t="s">
        <v>195</v>
      </c>
      <c r="AT186" s="226" t="s">
        <v>190</v>
      </c>
      <c r="AU186" s="226" t="s">
        <v>81</v>
      </c>
      <c r="AY186" s="20" t="s">
        <v>187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20" t="s">
        <v>79</v>
      </c>
      <c r="BK186" s="227">
        <f>ROUND(I186*H186,2)</f>
        <v>0</v>
      </c>
      <c r="BL186" s="20" t="s">
        <v>195</v>
      </c>
      <c r="BM186" s="226" t="s">
        <v>372</v>
      </c>
    </row>
    <row r="187" s="2" customFormat="1">
      <c r="A187" s="41"/>
      <c r="B187" s="42"/>
      <c r="C187" s="43"/>
      <c r="D187" s="228" t="s">
        <v>197</v>
      </c>
      <c r="E187" s="43"/>
      <c r="F187" s="229" t="s">
        <v>256</v>
      </c>
      <c r="G187" s="43"/>
      <c r="H187" s="43"/>
      <c r="I187" s="230"/>
      <c r="J187" s="43"/>
      <c r="K187" s="43"/>
      <c r="L187" s="47"/>
      <c r="M187" s="231"/>
      <c r="N187" s="232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197</v>
      </c>
      <c r="AU187" s="20" t="s">
        <v>81</v>
      </c>
    </row>
    <row r="188" s="13" customFormat="1">
      <c r="A188" s="13"/>
      <c r="B188" s="233"/>
      <c r="C188" s="234"/>
      <c r="D188" s="235" t="s">
        <v>199</v>
      </c>
      <c r="E188" s="236" t="s">
        <v>19</v>
      </c>
      <c r="F188" s="237" t="s">
        <v>321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199</v>
      </c>
      <c r="AU188" s="243" t="s">
        <v>81</v>
      </c>
      <c r="AV188" s="13" t="s">
        <v>79</v>
      </c>
      <c r="AW188" s="13" t="s">
        <v>33</v>
      </c>
      <c r="AX188" s="13" t="s">
        <v>72</v>
      </c>
      <c r="AY188" s="243" t="s">
        <v>187</v>
      </c>
    </row>
    <row r="189" s="14" customFormat="1">
      <c r="A189" s="14"/>
      <c r="B189" s="244"/>
      <c r="C189" s="245"/>
      <c r="D189" s="235" t="s">
        <v>199</v>
      </c>
      <c r="E189" s="246" t="s">
        <v>19</v>
      </c>
      <c r="F189" s="247" t="s">
        <v>373</v>
      </c>
      <c r="G189" s="245"/>
      <c r="H189" s="248">
        <v>0.122</v>
      </c>
      <c r="I189" s="249"/>
      <c r="J189" s="245"/>
      <c r="K189" s="245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199</v>
      </c>
      <c r="AU189" s="254" t="s">
        <v>81</v>
      </c>
      <c r="AV189" s="14" t="s">
        <v>81</v>
      </c>
      <c r="AW189" s="14" t="s">
        <v>33</v>
      </c>
      <c r="AX189" s="14" t="s">
        <v>72</v>
      </c>
      <c r="AY189" s="254" t="s">
        <v>187</v>
      </c>
    </row>
    <row r="190" s="13" customFormat="1">
      <c r="A190" s="13"/>
      <c r="B190" s="233"/>
      <c r="C190" s="234"/>
      <c r="D190" s="235" t="s">
        <v>199</v>
      </c>
      <c r="E190" s="236" t="s">
        <v>19</v>
      </c>
      <c r="F190" s="237" t="s">
        <v>374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199</v>
      </c>
      <c r="AU190" s="243" t="s">
        <v>81</v>
      </c>
      <c r="AV190" s="13" t="s">
        <v>79</v>
      </c>
      <c r="AW190" s="13" t="s">
        <v>33</v>
      </c>
      <c r="AX190" s="13" t="s">
        <v>72</v>
      </c>
      <c r="AY190" s="243" t="s">
        <v>187</v>
      </c>
    </row>
    <row r="191" s="14" customFormat="1">
      <c r="A191" s="14"/>
      <c r="B191" s="244"/>
      <c r="C191" s="245"/>
      <c r="D191" s="235" t="s">
        <v>199</v>
      </c>
      <c r="E191" s="246" t="s">
        <v>19</v>
      </c>
      <c r="F191" s="247" t="s">
        <v>375</v>
      </c>
      <c r="G191" s="245"/>
      <c r="H191" s="248">
        <v>0.104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199</v>
      </c>
      <c r="AU191" s="254" t="s">
        <v>81</v>
      </c>
      <c r="AV191" s="14" t="s">
        <v>81</v>
      </c>
      <c r="AW191" s="14" t="s">
        <v>33</v>
      </c>
      <c r="AX191" s="14" t="s">
        <v>72</v>
      </c>
      <c r="AY191" s="254" t="s">
        <v>187</v>
      </c>
    </row>
    <row r="192" s="13" customFormat="1">
      <c r="A192" s="13"/>
      <c r="B192" s="233"/>
      <c r="C192" s="234"/>
      <c r="D192" s="235" t="s">
        <v>199</v>
      </c>
      <c r="E192" s="236" t="s">
        <v>19</v>
      </c>
      <c r="F192" s="237" t="s">
        <v>376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199</v>
      </c>
      <c r="AU192" s="243" t="s">
        <v>81</v>
      </c>
      <c r="AV192" s="13" t="s">
        <v>79</v>
      </c>
      <c r="AW192" s="13" t="s">
        <v>33</v>
      </c>
      <c r="AX192" s="13" t="s">
        <v>72</v>
      </c>
      <c r="AY192" s="243" t="s">
        <v>187</v>
      </c>
    </row>
    <row r="193" s="14" customFormat="1">
      <c r="A193" s="14"/>
      <c r="B193" s="244"/>
      <c r="C193" s="245"/>
      <c r="D193" s="235" t="s">
        <v>199</v>
      </c>
      <c r="E193" s="246" t="s">
        <v>19</v>
      </c>
      <c r="F193" s="247" t="s">
        <v>377</v>
      </c>
      <c r="G193" s="245"/>
      <c r="H193" s="248">
        <v>0.017000000000000001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199</v>
      </c>
      <c r="AU193" s="254" t="s">
        <v>81</v>
      </c>
      <c r="AV193" s="14" t="s">
        <v>81</v>
      </c>
      <c r="AW193" s="14" t="s">
        <v>33</v>
      </c>
      <c r="AX193" s="14" t="s">
        <v>72</v>
      </c>
      <c r="AY193" s="254" t="s">
        <v>187</v>
      </c>
    </row>
    <row r="194" s="13" customFormat="1">
      <c r="A194" s="13"/>
      <c r="B194" s="233"/>
      <c r="C194" s="234"/>
      <c r="D194" s="235" t="s">
        <v>199</v>
      </c>
      <c r="E194" s="236" t="s">
        <v>19</v>
      </c>
      <c r="F194" s="237" t="s">
        <v>286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199</v>
      </c>
      <c r="AU194" s="243" t="s">
        <v>81</v>
      </c>
      <c r="AV194" s="13" t="s">
        <v>79</v>
      </c>
      <c r="AW194" s="13" t="s">
        <v>33</v>
      </c>
      <c r="AX194" s="13" t="s">
        <v>72</v>
      </c>
      <c r="AY194" s="243" t="s">
        <v>187</v>
      </c>
    </row>
    <row r="195" s="14" customFormat="1">
      <c r="A195" s="14"/>
      <c r="B195" s="244"/>
      <c r="C195" s="245"/>
      <c r="D195" s="235" t="s">
        <v>199</v>
      </c>
      <c r="E195" s="246" t="s">
        <v>19</v>
      </c>
      <c r="F195" s="247" t="s">
        <v>378</v>
      </c>
      <c r="G195" s="245"/>
      <c r="H195" s="248">
        <v>0.14399999999999999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199</v>
      </c>
      <c r="AU195" s="254" t="s">
        <v>81</v>
      </c>
      <c r="AV195" s="14" t="s">
        <v>81</v>
      </c>
      <c r="AW195" s="14" t="s">
        <v>33</v>
      </c>
      <c r="AX195" s="14" t="s">
        <v>72</v>
      </c>
      <c r="AY195" s="254" t="s">
        <v>187</v>
      </c>
    </row>
    <row r="196" s="15" customFormat="1">
      <c r="A196" s="15"/>
      <c r="B196" s="255"/>
      <c r="C196" s="256"/>
      <c r="D196" s="235" t="s">
        <v>199</v>
      </c>
      <c r="E196" s="257" t="s">
        <v>19</v>
      </c>
      <c r="F196" s="258" t="s">
        <v>210</v>
      </c>
      <c r="G196" s="256"/>
      <c r="H196" s="259">
        <v>0.38700000000000001</v>
      </c>
      <c r="I196" s="260"/>
      <c r="J196" s="256"/>
      <c r="K196" s="256"/>
      <c r="L196" s="261"/>
      <c r="M196" s="262"/>
      <c r="N196" s="263"/>
      <c r="O196" s="263"/>
      <c r="P196" s="263"/>
      <c r="Q196" s="263"/>
      <c r="R196" s="263"/>
      <c r="S196" s="263"/>
      <c r="T196" s="264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5" t="s">
        <v>199</v>
      </c>
      <c r="AU196" s="265" t="s">
        <v>81</v>
      </c>
      <c r="AV196" s="15" t="s">
        <v>195</v>
      </c>
      <c r="AW196" s="15" t="s">
        <v>33</v>
      </c>
      <c r="AX196" s="15" t="s">
        <v>79</v>
      </c>
      <c r="AY196" s="265" t="s">
        <v>187</v>
      </c>
    </row>
    <row r="197" s="12" customFormat="1" ht="25.92" customHeight="1">
      <c r="A197" s="12"/>
      <c r="B197" s="199"/>
      <c r="C197" s="200"/>
      <c r="D197" s="201" t="s">
        <v>71</v>
      </c>
      <c r="E197" s="202" t="s">
        <v>258</v>
      </c>
      <c r="F197" s="202" t="s">
        <v>259</v>
      </c>
      <c r="G197" s="200"/>
      <c r="H197" s="200"/>
      <c r="I197" s="203"/>
      <c r="J197" s="204">
        <f>BK197</f>
        <v>0</v>
      </c>
      <c r="K197" s="200"/>
      <c r="L197" s="205"/>
      <c r="M197" s="206"/>
      <c r="N197" s="207"/>
      <c r="O197" s="207"/>
      <c r="P197" s="208">
        <f>P198+P216</f>
        <v>0</v>
      </c>
      <c r="Q197" s="207"/>
      <c r="R197" s="208">
        <f>R198+R216</f>
        <v>0</v>
      </c>
      <c r="S197" s="207"/>
      <c r="T197" s="209">
        <f>T198+T216</f>
        <v>0.27598260000000002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0" t="s">
        <v>81</v>
      </c>
      <c r="AT197" s="211" t="s">
        <v>71</v>
      </c>
      <c r="AU197" s="211" t="s">
        <v>72</v>
      </c>
      <c r="AY197" s="210" t="s">
        <v>187</v>
      </c>
      <c r="BK197" s="212">
        <f>BK198+BK216</f>
        <v>0</v>
      </c>
    </row>
    <row r="198" s="12" customFormat="1" ht="22.8" customHeight="1">
      <c r="A198" s="12"/>
      <c r="B198" s="199"/>
      <c r="C198" s="200"/>
      <c r="D198" s="201" t="s">
        <v>71</v>
      </c>
      <c r="E198" s="213" t="s">
        <v>379</v>
      </c>
      <c r="F198" s="213" t="s">
        <v>380</v>
      </c>
      <c r="G198" s="200"/>
      <c r="H198" s="200"/>
      <c r="I198" s="203"/>
      <c r="J198" s="214">
        <f>BK198</f>
        <v>0</v>
      </c>
      <c r="K198" s="200"/>
      <c r="L198" s="205"/>
      <c r="M198" s="206"/>
      <c r="N198" s="207"/>
      <c r="O198" s="207"/>
      <c r="P198" s="208">
        <f>SUM(P199:P215)</f>
        <v>0</v>
      </c>
      <c r="Q198" s="207"/>
      <c r="R198" s="208">
        <f>SUM(R199:R215)</f>
        <v>0</v>
      </c>
      <c r="S198" s="207"/>
      <c r="T198" s="209">
        <f>SUM(T199:T215)</f>
        <v>0.0111334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0" t="s">
        <v>81</v>
      </c>
      <c r="AT198" s="211" t="s">
        <v>71</v>
      </c>
      <c r="AU198" s="211" t="s">
        <v>79</v>
      </c>
      <c r="AY198" s="210" t="s">
        <v>187</v>
      </c>
      <c r="BK198" s="212">
        <f>SUM(BK199:BK215)</f>
        <v>0</v>
      </c>
    </row>
    <row r="199" s="2" customFormat="1" ht="16.5" customHeight="1">
      <c r="A199" s="41"/>
      <c r="B199" s="42"/>
      <c r="C199" s="215" t="s">
        <v>381</v>
      </c>
      <c r="D199" s="215" t="s">
        <v>190</v>
      </c>
      <c r="E199" s="216" t="s">
        <v>382</v>
      </c>
      <c r="F199" s="217" t="s">
        <v>368</v>
      </c>
      <c r="G199" s="218" t="s">
        <v>383</v>
      </c>
      <c r="H199" s="219">
        <v>4.5</v>
      </c>
      <c r="I199" s="220"/>
      <c r="J199" s="221">
        <f>ROUND(I199*H199,2)</f>
        <v>0</v>
      </c>
      <c r="K199" s="217" t="s">
        <v>194</v>
      </c>
      <c r="L199" s="47"/>
      <c r="M199" s="222" t="s">
        <v>19</v>
      </c>
      <c r="N199" s="223" t="s">
        <v>43</v>
      </c>
      <c r="O199" s="87"/>
      <c r="P199" s="224">
        <f>O199*H199</f>
        <v>0</v>
      </c>
      <c r="Q199" s="224">
        <v>0</v>
      </c>
      <c r="R199" s="224">
        <f>Q199*H199</f>
        <v>0</v>
      </c>
      <c r="S199" s="224">
        <v>0.00191</v>
      </c>
      <c r="T199" s="225">
        <f>S199*H199</f>
        <v>0.0085950000000000002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6" t="s">
        <v>265</v>
      </c>
      <c r="AT199" s="226" t="s">
        <v>190</v>
      </c>
      <c r="AU199" s="226" t="s">
        <v>81</v>
      </c>
      <c r="AY199" s="20" t="s">
        <v>187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20" t="s">
        <v>79</v>
      </c>
      <c r="BK199" s="227">
        <f>ROUND(I199*H199,2)</f>
        <v>0</v>
      </c>
      <c r="BL199" s="20" t="s">
        <v>265</v>
      </c>
      <c r="BM199" s="226" t="s">
        <v>384</v>
      </c>
    </row>
    <row r="200" s="2" customFormat="1">
      <c r="A200" s="41"/>
      <c r="B200" s="42"/>
      <c r="C200" s="43"/>
      <c r="D200" s="228" t="s">
        <v>197</v>
      </c>
      <c r="E200" s="43"/>
      <c r="F200" s="229" t="s">
        <v>385</v>
      </c>
      <c r="G200" s="43"/>
      <c r="H200" s="43"/>
      <c r="I200" s="230"/>
      <c r="J200" s="43"/>
      <c r="K200" s="43"/>
      <c r="L200" s="47"/>
      <c r="M200" s="231"/>
      <c r="N200" s="232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197</v>
      </c>
      <c r="AU200" s="20" t="s">
        <v>81</v>
      </c>
    </row>
    <row r="201" s="13" customFormat="1">
      <c r="A201" s="13"/>
      <c r="B201" s="233"/>
      <c r="C201" s="234"/>
      <c r="D201" s="235" t="s">
        <v>199</v>
      </c>
      <c r="E201" s="236" t="s">
        <v>19</v>
      </c>
      <c r="F201" s="237" t="s">
        <v>386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199</v>
      </c>
      <c r="AU201" s="243" t="s">
        <v>81</v>
      </c>
      <c r="AV201" s="13" t="s">
        <v>79</v>
      </c>
      <c r="AW201" s="13" t="s">
        <v>33</v>
      </c>
      <c r="AX201" s="13" t="s">
        <v>72</v>
      </c>
      <c r="AY201" s="243" t="s">
        <v>187</v>
      </c>
    </row>
    <row r="202" s="13" customFormat="1">
      <c r="A202" s="13"/>
      <c r="B202" s="233"/>
      <c r="C202" s="234"/>
      <c r="D202" s="235" t="s">
        <v>199</v>
      </c>
      <c r="E202" s="236" t="s">
        <v>19</v>
      </c>
      <c r="F202" s="237" t="s">
        <v>307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199</v>
      </c>
      <c r="AU202" s="243" t="s">
        <v>81</v>
      </c>
      <c r="AV202" s="13" t="s">
        <v>79</v>
      </c>
      <c r="AW202" s="13" t="s">
        <v>33</v>
      </c>
      <c r="AX202" s="13" t="s">
        <v>72</v>
      </c>
      <c r="AY202" s="243" t="s">
        <v>187</v>
      </c>
    </row>
    <row r="203" s="13" customFormat="1">
      <c r="A203" s="13"/>
      <c r="B203" s="233"/>
      <c r="C203" s="234"/>
      <c r="D203" s="235" t="s">
        <v>199</v>
      </c>
      <c r="E203" s="236" t="s">
        <v>19</v>
      </c>
      <c r="F203" s="237" t="s">
        <v>387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199</v>
      </c>
      <c r="AU203" s="243" t="s">
        <v>81</v>
      </c>
      <c r="AV203" s="13" t="s">
        <v>79</v>
      </c>
      <c r="AW203" s="13" t="s">
        <v>33</v>
      </c>
      <c r="AX203" s="13" t="s">
        <v>72</v>
      </c>
      <c r="AY203" s="243" t="s">
        <v>187</v>
      </c>
    </row>
    <row r="204" s="13" customFormat="1">
      <c r="A204" s="13"/>
      <c r="B204" s="233"/>
      <c r="C204" s="234"/>
      <c r="D204" s="235" t="s">
        <v>199</v>
      </c>
      <c r="E204" s="236" t="s">
        <v>19</v>
      </c>
      <c r="F204" s="237" t="s">
        <v>388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199</v>
      </c>
      <c r="AU204" s="243" t="s">
        <v>81</v>
      </c>
      <c r="AV204" s="13" t="s">
        <v>79</v>
      </c>
      <c r="AW204" s="13" t="s">
        <v>33</v>
      </c>
      <c r="AX204" s="13" t="s">
        <v>72</v>
      </c>
      <c r="AY204" s="243" t="s">
        <v>187</v>
      </c>
    </row>
    <row r="205" s="14" customFormat="1">
      <c r="A205" s="14"/>
      <c r="B205" s="244"/>
      <c r="C205" s="245"/>
      <c r="D205" s="235" t="s">
        <v>199</v>
      </c>
      <c r="E205" s="246" t="s">
        <v>19</v>
      </c>
      <c r="F205" s="247" t="s">
        <v>389</v>
      </c>
      <c r="G205" s="245"/>
      <c r="H205" s="248">
        <v>4.5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199</v>
      </c>
      <c r="AU205" s="254" t="s">
        <v>81</v>
      </c>
      <c r="AV205" s="14" t="s">
        <v>81</v>
      </c>
      <c r="AW205" s="14" t="s">
        <v>33</v>
      </c>
      <c r="AX205" s="14" t="s">
        <v>72</v>
      </c>
      <c r="AY205" s="254" t="s">
        <v>187</v>
      </c>
    </row>
    <row r="206" s="15" customFormat="1">
      <c r="A206" s="15"/>
      <c r="B206" s="255"/>
      <c r="C206" s="256"/>
      <c r="D206" s="235" t="s">
        <v>199</v>
      </c>
      <c r="E206" s="257" t="s">
        <v>19</v>
      </c>
      <c r="F206" s="258" t="s">
        <v>210</v>
      </c>
      <c r="G206" s="256"/>
      <c r="H206" s="259">
        <v>4.5</v>
      </c>
      <c r="I206" s="260"/>
      <c r="J206" s="256"/>
      <c r="K206" s="256"/>
      <c r="L206" s="261"/>
      <c r="M206" s="262"/>
      <c r="N206" s="263"/>
      <c r="O206" s="263"/>
      <c r="P206" s="263"/>
      <c r="Q206" s="263"/>
      <c r="R206" s="263"/>
      <c r="S206" s="263"/>
      <c r="T206" s="264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5" t="s">
        <v>199</v>
      </c>
      <c r="AU206" s="265" t="s">
        <v>81</v>
      </c>
      <c r="AV206" s="15" t="s">
        <v>195</v>
      </c>
      <c r="AW206" s="15" t="s">
        <v>33</v>
      </c>
      <c r="AX206" s="15" t="s">
        <v>79</v>
      </c>
      <c r="AY206" s="265" t="s">
        <v>187</v>
      </c>
    </row>
    <row r="207" s="2" customFormat="1" ht="16.5" customHeight="1">
      <c r="A207" s="41"/>
      <c r="B207" s="42"/>
      <c r="C207" s="215" t="s">
        <v>390</v>
      </c>
      <c r="D207" s="215" t="s">
        <v>190</v>
      </c>
      <c r="E207" s="216" t="s">
        <v>391</v>
      </c>
      <c r="F207" s="217" t="s">
        <v>370</v>
      </c>
      <c r="G207" s="218" t="s">
        <v>383</v>
      </c>
      <c r="H207" s="219">
        <v>1.52</v>
      </c>
      <c r="I207" s="220"/>
      <c r="J207" s="221">
        <f>ROUND(I207*H207,2)</f>
        <v>0</v>
      </c>
      <c r="K207" s="217" t="s">
        <v>194</v>
      </c>
      <c r="L207" s="47"/>
      <c r="M207" s="222" t="s">
        <v>19</v>
      </c>
      <c r="N207" s="223" t="s">
        <v>43</v>
      </c>
      <c r="O207" s="87"/>
      <c r="P207" s="224">
        <f>O207*H207</f>
        <v>0</v>
      </c>
      <c r="Q207" s="224">
        <v>0</v>
      </c>
      <c r="R207" s="224">
        <f>Q207*H207</f>
        <v>0</v>
      </c>
      <c r="S207" s="224">
        <v>0.00167</v>
      </c>
      <c r="T207" s="225">
        <f>S207*H207</f>
        <v>0.0025384000000000001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6" t="s">
        <v>265</v>
      </c>
      <c r="AT207" s="226" t="s">
        <v>190</v>
      </c>
      <c r="AU207" s="226" t="s">
        <v>81</v>
      </c>
      <c r="AY207" s="20" t="s">
        <v>187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20" t="s">
        <v>79</v>
      </c>
      <c r="BK207" s="227">
        <f>ROUND(I207*H207,2)</f>
        <v>0</v>
      </c>
      <c r="BL207" s="20" t="s">
        <v>265</v>
      </c>
      <c r="BM207" s="226" t="s">
        <v>392</v>
      </c>
    </row>
    <row r="208" s="2" customFormat="1">
      <c r="A208" s="41"/>
      <c r="B208" s="42"/>
      <c r="C208" s="43"/>
      <c r="D208" s="228" t="s">
        <v>197</v>
      </c>
      <c r="E208" s="43"/>
      <c r="F208" s="229" t="s">
        <v>393</v>
      </c>
      <c r="G208" s="43"/>
      <c r="H208" s="43"/>
      <c r="I208" s="230"/>
      <c r="J208" s="43"/>
      <c r="K208" s="43"/>
      <c r="L208" s="47"/>
      <c r="M208" s="231"/>
      <c r="N208" s="232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197</v>
      </c>
      <c r="AU208" s="20" t="s">
        <v>81</v>
      </c>
    </row>
    <row r="209" s="13" customFormat="1">
      <c r="A209" s="13"/>
      <c r="B209" s="233"/>
      <c r="C209" s="234"/>
      <c r="D209" s="235" t="s">
        <v>199</v>
      </c>
      <c r="E209" s="236" t="s">
        <v>19</v>
      </c>
      <c r="F209" s="237" t="s">
        <v>394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199</v>
      </c>
      <c r="AU209" s="243" t="s">
        <v>81</v>
      </c>
      <c r="AV209" s="13" t="s">
        <v>79</v>
      </c>
      <c r="AW209" s="13" t="s">
        <v>33</v>
      </c>
      <c r="AX209" s="13" t="s">
        <v>72</v>
      </c>
      <c r="AY209" s="243" t="s">
        <v>187</v>
      </c>
    </row>
    <row r="210" s="13" customFormat="1">
      <c r="A210" s="13"/>
      <c r="B210" s="233"/>
      <c r="C210" s="234"/>
      <c r="D210" s="235" t="s">
        <v>199</v>
      </c>
      <c r="E210" s="236" t="s">
        <v>19</v>
      </c>
      <c r="F210" s="237" t="s">
        <v>307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199</v>
      </c>
      <c r="AU210" s="243" t="s">
        <v>81</v>
      </c>
      <c r="AV210" s="13" t="s">
        <v>79</v>
      </c>
      <c r="AW210" s="13" t="s">
        <v>33</v>
      </c>
      <c r="AX210" s="13" t="s">
        <v>72</v>
      </c>
      <c r="AY210" s="243" t="s">
        <v>187</v>
      </c>
    </row>
    <row r="211" s="13" customFormat="1">
      <c r="A211" s="13"/>
      <c r="B211" s="233"/>
      <c r="C211" s="234"/>
      <c r="D211" s="235" t="s">
        <v>199</v>
      </c>
      <c r="E211" s="236" t="s">
        <v>19</v>
      </c>
      <c r="F211" s="237" t="s">
        <v>395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199</v>
      </c>
      <c r="AU211" s="243" t="s">
        <v>81</v>
      </c>
      <c r="AV211" s="13" t="s">
        <v>79</v>
      </c>
      <c r="AW211" s="13" t="s">
        <v>33</v>
      </c>
      <c r="AX211" s="13" t="s">
        <v>72</v>
      </c>
      <c r="AY211" s="243" t="s">
        <v>187</v>
      </c>
    </row>
    <row r="212" s="13" customFormat="1">
      <c r="A212" s="13"/>
      <c r="B212" s="233"/>
      <c r="C212" s="234"/>
      <c r="D212" s="235" t="s">
        <v>199</v>
      </c>
      <c r="E212" s="236" t="s">
        <v>19</v>
      </c>
      <c r="F212" s="237" t="s">
        <v>396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199</v>
      </c>
      <c r="AU212" s="243" t="s">
        <v>81</v>
      </c>
      <c r="AV212" s="13" t="s">
        <v>79</v>
      </c>
      <c r="AW212" s="13" t="s">
        <v>33</v>
      </c>
      <c r="AX212" s="13" t="s">
        <v>72</v>
      </c>
      <c r="AY212" s="243" t="s">
        <v>187</v>
      </c>
    </row>
    <row r="213" s="14" customFormat="1">
      <c r="A213" s="14"/>
      <c r="B213" s="244"/>
      <c r="C213" s="245"/>
      <c r="D213" s="235" t="s">
        <v>199</v>
      </c>
      <c r="E213" s="246" t="s">
        <v>19</v>
      </c>
      <c r="F213" s="247" t="s">
        <v>397</v>
      </c>
      <c r="G213" s="245"/>
      <c r="H213" s="248">
        <v>1.52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199</v>
      </c>
      <c r="AU213" s="254" t="s">
        <v>81</v>
      </c>
      <c r="AV213" s="14" t="s">
        <v>81</v>
      </c>
      <c r="AW213" s="14" t="s">
        <v>33</v>
      </c>
      <c r="AX213" s="14" t="s">
        <v>72</v>
      </c>
      <c r="AY213" s="254" t="s">
        <v>187</v>
      </c>
    </row>
    <row r="214" s="13" customFormat="1">
      <c r="A214" s="13"/>
      <c r="B214" s="233"/>
      <c r="C214" s="234"/>
      <c r="D214" s="235" t="s">
        <v>199</v>
      </c>
      <c r="E214" s="236" t="s">
        <v>19</v>
      </c>
      <c r="F214" s="237" t="s">
        <v>398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199</v>
      </c>
      <c r="AU214" s="243" t="s">
        <v>81</v>
      </c>
      <c r="AV214" s="13" t="s">
        <v>79</v>
      </c>
      <c r="AW214" s="13" t="s">
        <v>33</v>
      </c>
      <c r="AX214" s="13" t="s">
        <v>72</v>
      </c>
      <c r="AY214" s="243" t="s">
        <v>187</v>
      </c>
    </row>
    <row r="215" s="15" customFormat="1">
      <c r="A215" s="15"/>
      <c r="B215" s="255"/>
      <c r="C215" s="256"/>
      <c r="D215" s="235" t="s">
        <v>199</v>
      </c>
      <c r="E215" s="257" t="s">
        <v>19</v>
      </c>
      <c r="F215" s="258" t="s">
        <v>210</v>
      </c>
      <c r="G215" s="256"/>
      <c r="H215" s="259">
        <v>1.52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5" t="s">
        <v>199</v>
      </c>
      <c r="AU215" s="265" t="s">
        <v>81</v>
      </c>
      <c r="AV215" s="15" t="s">
        <v>195</v>
      </c>
      <c r="AW215" s="15" t="s">
        <v>33</v>
      </c>
      <c r="AX215" s="15" t="s">
        <v>79</v>
      </c>
      <c r="AY215" s="265" t="s">
        <v>187</v>
      </c>
    </row>
    <row r="216" s="12" customFormat="1" ht="22.8" customHeight="1">
      <c r="A216" s="12"/>
      <c r="B216" s="199"/>
      <c r="C216" s="200"/>
      <c r="D216" s="201" t="s">
        <v>71</v>
      </c>
      <c r="E216" s="213" t="s">
        <v>260</v>
      </c>
      <c r="F216" s="213" t="s">
        <v>261</v>
      </c>
      <c r="G216" s="200"/>
      <c r="H216" s="200"/>
      <c r="I216" s="203"/>
      <c r="J216" s="214">
        <f>BK216</f>
        <v>0</v>
      </c>
      <c r="K216" s="200"/>
      <c r="L216" s="205"/>
      <c r="M216" s="206"/>
      <c r="N216" s="207"/>
      <c r="O216" s="207"/>
      <c r="P216" s="208">
        <f>SUM(P217:P260)</f>
        <v>0</v>
      </c>
      <c r="Q216" s="207"/>
      <c r="R216" s="208">
        <f>SUM(R217:R260)</f>
        <v>0</v>
      </c>
      <c r="S216" s="207"/>
      <c r="T216" s="209">
        <f>SUM(T217:T260)</f>
        <v>0.26484920000000001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0" t="s">
        <v>81</v>
      </c>
      <c r="AT216" s="211" t="s">
        <v>71</v>
      </c>
      <c r="AU216" s="211" t="s">
        <v>79</v>
      </c>
      <c r="AY216" s="210" t="s">
        <v>187</v>
      </c>
      <c r="BK216" s="212">
        <f>SUM(BK217:BK260)</f>
        <v>0</v>
      </c>
    </row>
    <row r="217" s="2" customFormat="1" ht="16.5" customHeight="1">
      <c r="A217" s="41"/>
      <c r="B217" s="42"/>
      <c r="C217" s="215" t="s">
        <v>399</v>
      </c>
      <c r="D217" s="215" t="s">
        <v>190</v>
      </c>
      <c r="E217" s="216" t="s">
        <v>400</v>
      </c>
      <c r="F217" s="217" t="s">
        <v>374</v>
      </c>
      <c r="G217" s="218" t="s">
        <v>193</v>
      </c>
      <c r="H217" s="219">
        <v>6.3399999999999999</v>
      </c>
      <c r="I217" s="220"/>
      <c r="J217" s="221">
        <f>ROUND(I217*H217,2)</f>
        <v>0</v>
      </c>
      <c r="K217" s="217" t="s">
        <v>194</v>
      </c>
      <c r="L217" s="47"/>
      <c r="M217" s="222" t="s">
        <v>19</v>
      </c>
      <c r="N217" s="223" t="s">
        <v>43</v>
      </c>
      <c r="O217" s="87"/>
      <c r="P217" s="224">
        <f>O217*H217</f>
        <v>0</v>
      </c>
      <c r="Q217" s="224">
        <v>0</v>
      </c>
      <c r="R217" s="224">
        <f>Q217*H217</f>
        <v>0</v>
      </c>
      <c r="S217" s="224">
        <v>0.016379999999999999</v>
      </c>
      <c r="T217" s="225">
        <f>S217*H217</f>
        <v>0.10384919999999999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6" t="s">
        <v>265</v>
      </c>
      <c r="AT217" s="226" t="s">
        <v>190</v>
      </c>
      <c r="AU217" s="226" t="s">
        <v>81</v>
      </c>
      <c r="AY217" s="20" t="s">
        <v>187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20" t="s">
        <v>79</v>
      </c>
      <c r="BK217" s="227">
        <f>ROUND(I217*H217,2)</f>
        <v>0</v>
      </c>
      <c r="BL217" s="20" t="s">
        <v>265</v>
      </c>
      <c r="BM217" s="226" t="s">
        <v>401</v>
      </c>
    </row>
    <row r="218" s="2" customFormat="1">
      <c r="A218" s="41"/>
      <c r="B218" s="42"/>
      <c r="C218" s="43"/>
      <c r="D218" s="228" t="s">
        <v>197</v>
      </c>
      <c r="E218" s="43"/>
      <c r="F218" s="229" t="s">
        <v>402</v>
      </c>
      <c r="G218" s="43"/>
      <c r="H218" s="43"/>
      <c r="I218" s="230"/>
      <c r="J218" s="43"/>
      <c r="K218" s="43"/>
      <c r="L218" s="47"/>
      <c r="M218" s="231"/>
      <c r="N218" s="232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197</v>
      </c>
      <c r="AU218" s="20" t="s">
        <v>81</v>
      </c>
    </row>
    <row r="219" s="13" customFormat="1">
      <c r="A219" s="13"/>
      <c r="B219" s="233"/>
      <c r="C219" s="234"/>
      <c r="D219" s="235" t="s">
        <v>199</v>
      </c>
      <c r="E219" s="236" t="s">
        <v>19</v>
      </c>
      <c r="F219" s="237" t="s">
        <v>403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199</v>
      </c>
      <c r="AU219" s="243" t="s">
        <v>81</v>
      </c>
      <c r="AV219" s="13" t="s">
        <v>79</v>
      </c>
      <c r="AW219" s="13" t="s">
        <v>33</v>
      </c>
      <c r="AX219" s="13" t="s">
        <v>72</v>
      </c>
      <c r="AY219" s="243" t="s">
        <v>187</v>
      </c>
    </row>
    <row r="220" s="13" customFormat="1">
      <c r="A220" s="13"/>
      <c r="B220" s="233"/>
      <c r="C220" s="234"/>
      <c r="D220" s="235" t="s">
        <v>199</v>
      </c>
      <c r="E220" s="236" t="s">
        <v>19</v>
      </c>
      <c r="F220" s="237" t="s">
        <v>330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199</v>
      </c>
      <c r="AU220" s="243" t="s">
        <v>81</v>
      </c>
      <c r="AV220" s="13" t="s">
        <v>79</v>
      </c>
      <c r="AW220" s="13" t="s">
        <v>33</v>
      </c>
      <c r="AX220" s="13" t="s">
        <v>72</v>
      </c>
      <c r="AY220" s="243" t="s">
        <v>187</v>
      </c>
    </row>
    <row r="221" s="13" customFormat="1">
      <c r="A221" s="13"/>
      <c r="B221" s="233"/>
      <c r="C221" s="234"/>
      <c r="D221" s="235" t="s">
        <v>199</v>
      </c>
      <c r="E221" s="236" t="s">
        <v>19</v>
      </c>
      <c r="F221" s="237" t="s">
        <v>404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199</v>
      </c>
      <c r="AU221" s="243" t="s">
        <v>81</v>
      </c>
      <c r="AV221" s="13" t="s">
        <v>79</v>
      </c>
      <c r="AW221" s="13" t="s">
        <v>33</v>
      </c>
      <c r="AX221" s="13" t="s">
        <v>72</v>
      </c>
      <c r="AY221" s="243" t="s">
        <v>187</v>
      </c>
    </row>
    <row r="222" s="13" customFormat="1">
      <c r="A222" s="13"/>
      <c r="B222" s="233"/>
      <c r="C222" s="234"/>
      <c r="D222" s="235" t="s">
        <v>199</v>
      </c>
      <c r="E222" s="236" t="s">
        <v>19</v>
      </c>
      <c r="F222" s="237" t="s">
        <v>405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199</v>
      </c>
      <c r="AU222" s="243" t="s">
        <v>81</v>
      </c>
      <c r="AV222" s="13" t="s">
        <v>79</v>
      </c>
      <c r="AW222" s="13" t="s">
        <v>33</v>
      </c>
      <c r="AX222" s="13" t="s">
        <v>72</v>
      </c>
      <c r="AY222" s="243" t="s">
        <v>187</v>
      </c>
    </row>
    <row r="223" s="14" customFormat="1">
      <c r="A223" s="14"/>
      <c r="B223" s="244"/>
      <c r="C223" s="245"/>
      <c r="D223" s="235" t="s">
        <v>199</v>
      </c>
      <c r="E223" s="246" t="s">
        <v>19</v>
      </c>
      <c r="F223" s="247" t="s">
        <v>406</v>
      </c>
      <c r="G223" s="245"/>
      <c r="H223" s="248">
        <v>6.3399999999999999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199</v>
      </c>
      <c r="AU223" s="254" t="s">
        <v>81</v>
      </c>
      <c r="AV223" s="14" t="s">
        <v>81</v>
      </c>
      <c r="AW223" s="14" t="s">
        <v>33</v>
      </c>
      <c r="AX223" s="14" t="s">
        <v>72</v>
      </c>
      <c r="AY223" s="254" t="s">
        <v>187</v>
      </c>
    </row>
    <row r="224" s="15" customFormat="1">
      <c r="A224" s="15"/>
      <c r="B224" s="255"/>
      <c r="C224" s="256"/>
      <c r="D224" s="235" t="s">
        <v>199</v>
      </c>
      <c r="E224" s="257" t="s">
        <v>19</v>
      </c>
      <c r="F224" s="258" t="s">
        <v>210</v>
      </c>
      <c r="G224" s="256"/>
      <c r="H224" s="259">
        <v>6.3399999999999999</v>
      </c>
      <c r="I224" s="260"/>
      <c r="J224" s="256"/>
      <c r="K224" s="256"/>
      <c r="L224" s="261"/>
      <c r="M224" s="262"/>
      <c r="N224" s="263"/>
      <c r="O224" s="263"/>
      <c r="P224" s="263"/>
      <c r="Q224" s="263"/>
      <c r="R224" s="263"/>
      <c r="S224" s="263"/>
      <c r="T224" s="26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5" t="s">
        <v>199</v>
      </c>
      <c r="AU224" s="265" t="s">
        <v>81</v>
      </c>
      <c r="AV224" s="15" t="s">
        <v>195</v>
      </c>
      <c r="AW224" s="15" t="s">
        <v>33</v>
      </c>
      <c r="AX224" s="15" t="s">
        <v>79</v>
      </c>
      <c r="AY224" s="265" t="s">
        <v>187</v>
      </c>
    </row>
    <row r="225" s="2" customFormat="1" ht="16.5" customHeight="1">
      <c r="A225" s="41"/>
      <c r="B225" s="42"/>
      <c r="C225" s="215" t="s">
        <v>265</v>
      </c>
      <c r="D225" s="215" t="s">
        <v>190</v>
      </c>
      <c r="E225" s="216" t="s">
        <v>407</v>
      </c>
      <c r="F225" s="217" t="s">
        <v>376</v>
      </c>
      <c r="G225" s="218" t="s">
        <v>287</v>
      </c>
      <c r="H225" s="219">
        <v>1</v>
      </c>
      <c r="I225" s="220"/>
      <c r="J225" s="221">
        <f>ROUND(I225*H225,2)</f>
        <v>0</v>
      </c>
      <c r="K225" s="217" t="s">
        <v>194</v>
      </c>
      <c r="L225" s="47"/>
      <c r="M225" s="222" t="s">
        <v>19</v>
      </c>
      <c r="N225" s="223" t="s">
        <v>43</v>
      </c>
      <c r="O225" s="87"/>
      <c r="P225" s="224">
        <f>O225*H225</f>
        <v>0</v>
      </c>
      <c r="Q225" s="224">
        <v>0</v>
      </c>
      <c r="R225" s="224">
        <f>Q225*H225</f>
        <v>0</v>
      </c>
      <c r="S225" s="224">
        <v>0.017000000000000001</v>
      </c>
      <c r="T225" s="225">
        <f>S225*H225</f>
        <v>0.017000000000000001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6" t="s">
        <v>265</v>
      </c>
      <c r="AT225" s="226" t="s">
        <v>190</v>
      </c>
      <c r="AU225" s="226" t="s">
        <v>81</v>
      </c>
      <c r="AY225" s="20" t="s">
        <v>187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20" t="s">
        <v>79</v>
      </c>
      <c r="BK225" s="227">
        <f>ROUND(I225*H225,2)</f>
        <v>0</v>
      </c>
      <c r="BL225" s="20" t="s">
        <v>265</v>
      </c>
      <c r="BM225" s="226" t="s">
        <v>408</v>
      </c>
    </row>
    <row r="226" s="2" customFormat="1">
      <c r="A226" s="41"/>
      <c r="B226" s="42"/>
      <c r="C226" s="43"/>
      <c r="D226" s="228" t="s">
        <v>197</v>
      </c>
      <c r="E226" s="43"/>
      <c r="F226" s="229" t="s">
        <v>409</v>
      </c>
      <c r="G226" s="43"/>
      <c r="H226" s="43"/>
      <c r="I226" s="230"/>
      <c r="J226" s="43"/>
      <c r="K226" s="43"/>
      <c r="L226" s="47"/>
      <c r="M226" s="231"/>
      <c r="N226" s="232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197</v>
      </c>
      <c r="AU226" s="20" t="s">
        <v>81</v>
      </c>
    </row>
    <row r="227" s="13" customFormat="1">
      <c r="A227" s="13"/>
      <c r="B227" s="233"/>
      <c r="C227" s="234"/>
      <c r="D227" s="235" t="s">
        <v>199</v>
      </c>
      <c r="E227" s="236" t="s">
        <v>19</v>
      </c>
      <c r="F227" s="237" t="s">
        <v>410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199</v>
      </c>
      <c r="AU227" s="243" t="s">
        <v>81</v>
      </c>
      <c r="AV227" s="13" t="s">
        <v>79</v>
      </c>
      <c r="AW227" s="13" t="s">
        <v>33</v>
      </c>
      <c r="AX227" s="13" t="s">
        <v>72</v>
      </c>
      <c r="AY227" s="243" t="s">
        <v>187</v>
      </c>
    </row>
    <row r="228" s="13" customFormat="1">
      <c r="A228" s="13"/>
      <c r="B228" s="233"/>
      <c r="C228" s="234"/>
      <c r="D228" s="235" t="s">
        <v>199</v>
      </c>
      <c r="E228" s="236" t="s">
        <v>19</v>
      </c>
      <c r="F228" s="237" t="s">
        <v>307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199</v>
      </c>
      <c r="AU228" s="243" t="s">
        <v>81</v>
      </c>
      <c r="AV228" s="13" t="s">
        <v>79</v>
      </c>
      <c r="AW228" s="13" t="s">
        <v>33</v>
      </c>
      <c r="AX228" s="13" t="s">
        <v>72</v>
      </c>
      <c r="AY228" s="243" t="s">
        <v>187</v>
      </c>
    </row>
    <row r="229" s="13" customFormat="1">
      <c r="A229" s="13"/>
      <c r="B229" s="233"/>
      <c r="C229" s="234"/>
      <c r="D229" s="235" t="s">
        <v>199</v>
      </c>
      <c r="E229" s="236" t="s">
        <v>19</v>
      </c>
      <c r="F229" s="237" t="s">
        <v>411</v>
      </c>
      <c r="G229" s="234"/>
      <c r="H229" s="236" t="s">
        <v>19</v>
      </c>
      <c r="I229" s="238"/>
      <c r="J229" s="234"/>
      <c r="K229" s="234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199</v>
      </c>
      <c r="AU229" s="243" t="s">
        <v>81</v>
      </c>
      <c r="AV229" s="13" t="s">
        <v>79</v>
      </c>
      <c r="AW229" s="13" t="s">
        <v>33</v>
      </c>
      <c r="AX229" s="13" t="s">
        <v>72</v>
      </c>
      <c r="AY229" s="243" t="s">
        <v>187</v>
      </c>
    </row>
    <row r="230" s="13" customFormat="1">
      <c r="A230" s="13"/>
      <c r="B230" s="233"/>
      <c r="C230" s="234"/>
      <c r="D230" s="235" t="s">
        <v>199</v>
      </c>
      <c r="E230" s="236" t="s">
        <v>19</v>
      </c>
      <c r="F230" s="237" t="s">
        <v>412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199</v>
      </c>
      <c r="AU230" s="243" t="s">
        <v>81</v>
      </c>
      <c r="AV230" s="13" t="s">
        <v>79</v>
      </c>
      <c r="AW230" s="13" t="s">
        <v>33</v>
      </c>
      <c r="AX230" s="13" t="s">
        <v>72</v>
      </c>
      <c r="AY230" s="243" t="s">
        <v>187</v>
      </c>
    </row>
    <row r="231" s="14" customFormat="1">
      <c r="A231" s="14"/>
      <c r="B231" s="244"/>
      <c r="C231" s="245"/>
      <c r="D231" s="235" t="s">
        <v>199</v>
      </c>
      <c r="E231" s="246" t="s">
        <v>19</v>
      </c>
      <c r="F231" s="247" t="s">
        <v>79</v>
      </c>
      <c r="G231" s="245"/>
      <c r="H231" s="248">
        <v>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199</v>
      </c>
      <c r="AU231" s="254" t="s">
        <v>81</v>
      </c>
      <c r="AV231" s="14" t="s">
        <v>81</v>
      </c>
      <c r="AW231" s="14" t="s">
        <v>33</v>
      </c>
      <c r="AX231" s="14" t="s">
        <v>72</v>
      </c>
      <c r="AY231" s="254" t="s">
        <v>187</v>
      </c>
    </row>
    <row r="232" s="15" customFormat="1">
      <c r="A232" s="15"/>
      <c r="B232" s="255"/>
      <c r="C232" s="256"/>
      <c r="D232" s="235" t="s">
        <v>199</v>
      </c>
      <c r="E232" s="257" t="s">
        <v>19</v>
      </c>
      <c r="F232" s="258" t="s">
        <v>210</v>
      </c>
      <c r="G232" s="256"/>
      <c r="H232" s="259">
        <v>1</v>
      </c>
      <c r="I232" s="260"/>
      <c r="J232" s="256"/>
      <c r="K232" s="256"/>
      <c r="L232" s="261"/>
      <c r="M232" s="262"/>
      <c r="N232" s="263"/>
      <c r="O232" s="263"/>
      <c r="P232" s="263"/>
      <c r="Q232" s="263"/>
      <c r="R232" s="263"/>
      <c r="S232" s="263"/>
      <c r="T232" s="26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5" t="s">
        <v>199</v>
      </c>
      <c r="AU232" s="265" t="s">
        <v>81</v>
      </c>
      <c r="AV232" s="15" t="s">
        <v>195</v>
      </c>
      <c r="AW232" s="15" t="s">
        <v>33</v>
      </c>
      <c r="AX232" s="15" t="s">
        <v>79</v>
      </c>
      <c r="AY232" s="265" t="s">
        <v>187</v>
      </c>
    </row>
    <row r="233" s="2" customFormat="1" ht="16.5" customHeight="1">
      <c r="A233" s="41"/>
      <c r="B233" s="42"/>
      <c r="C233" s="215" t="s">
        <v>413</v>
      </c>
      <c r="D233" s="215" t="s">
        <v>190</v>
      </c>
      <c r="E233" s="216" t="s">
        <v>285</v>
      </c>
      <c r="F233" s="217" t="s">
        <v>286</v>
      </c>
      <c r="G233" s="218" t="s">
        <v>287</v>
      </c>
      <c r="H233" s="219">
        <v>6</v>
      </c>
      <c r="I233" s="220"/>
      <c r="J233" s="221">
        <f>ROUND(I233*H233,2)</f>
        <v>0</v>
      </c>
      <c r="K233" s="217" t="s">
        <v>194</v>
      </c>
      <c r="L233" s="47"/>
      <c r="M233" s="222" t="s">
        <v>19</v>
      </c>
      <c r="N233" s="223" t="s">
        <v>43</v>
      </c>
      <c r="O233" s="87"/>
      <c r="P233" s="224">
        <f>O233*H233</f>
        <v>0</v>
      </c>
      <c r="Q233" s="224">
        <v>0</v>
      </c>
      <c r="R233" s="224">
        <f>Q233*H233</f>
        <v>0</v>
      </c>
      <c r="S233" s="224">
        <v>0.024</v>
      </c>
      <c r="T233" s="225">
        <f>S233*H233</f>
        <v>0.14400000000000002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6" t="s">
        <v>265</v>
      </c>
      <c r="AT233" s="226" t="s">
        <v>190</v>
      </c>
      <c r="AU233" s="226" t="s">
        <v>81</v>
      </c>
      <c r="AY233" s="20" t="s">
        <v>187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20" t="s">
        <v>79</v>
      </c>
      <c r="BK233" s="227">
        <f>ROUND(I233*H233,2)</f>
        <v>0</v>
      </c>
      <c r="BL233" s="20" t="s">
        <v>265</v>
      </c>
      <c r="BM233" s="226" t="s">
        <v>414</v>
      </c>
    </row>
    <row r="234" s="2" customFormat="1">
      <c r="A234" s="41"/>
      <c r="B234" s="42"/>
      <c r="C234" s="43"/>
      <c r="D234" s="228" t="s">
        <v>197</v>
      </c>
      <c r="E234" s="43"/>
      <c r="F234" s="229" t="s">
        <v>289</v>
      </c>
      <c r="G234" s="43"/>
      <c r="H234" s="43"/>
      <c r="I234" s="230"/>
      <c r="J234" s="43"/>
      <c r="K234" s="43"/>
      <c r="L234" s="47"/>
      <c r="M234" s="231"/>
      <c r="N234" s="232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197</v>
      </c>
      <c r="AU234" s="20" t="s">
        <v>81</v>
      </c>
    </row>
    <row r="235" s="13" customFormat="1">
      <c r="A235" s="13"/>
      <c r="B235" s="233"/>
      <c r="C235" s="234"/>
      <c r="D235" s="235" t="s">
        <v>199</v>
      </c>
      <c r="E235" s="236" t="s">
        <v>19</v>
      </c>
      <c r="F235" s="237" t="s">
        <v>415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199</v>
      </c>
      <c r="AU235" s="243" t="s">
        <v>81</v>
      </c>
      <c r="AV235" s="13" t="s">
        <v>79</v>
      </c>
      <c r="AW235" s="13" t="s">
        <v>33</v>
      </c>
      <c r="AX235" s="13" t="s">
        <v>72</v>
      </c>
      <c r="AY235" s="243" t="s">
        <v>187</v>
      </c>
    </row>
    <row r="236" s="13" customFormat="1">
      <c r="A236" s="13"/>
      <c r="B236" s="233"/>
      <c r="C236" s="234"/>
      <c r="D236" s="235" t="s">
        <v>199</v>
      </c>
      <c r="E236" s="236" t="s">
        <v>19</v>
      </c>
      <c r="F236" s="237" t="s">
        <v>330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199</v>
      </c>
      <c r="AU236" s="243" t="s">
        <v>81</v>
      </c>
      <c r="AV236" s="13" t="s">
        <v>79</v>
      </c>
      <c r="AW236" s="13" t="s">
        <v>33</v>
      </c>
      <c r="AX236" s="13" t="s">
        <v>72</v>
      </c>
      <c r="AY236" s="243" t="s">
        <v>187</v>
      </c>
    </row>
    <row r="237" s="13" customFormat="1">
      <c r="A237" s="13"/>
      <c r="B237" s="233"/>
      <c r="C237" s="234"/>
      <c r="D237" s="235" t="s">
        <v>199</v>
      </c>
      <c r="E237" s="236" t="s">
        <v>19</v>
      </c>
      <c r="F237" s="237" t="s">
        <v>208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199</v>
      </c>
      <c r="AU237" s="243" t="s">
        <v>81</v>
      </c>
      <c r="AV237" s="13" t="s">
        <v>79</v>
      </c>
      <c r="AW237" s="13" t="s">
        <v>33</v>
      </c>
      <c r="AX237" s="13" t="s">
        <v>72</v>
      </c>
      <c r="AY237" s="243" t="s">
        <v>187</v>
      </c>
    </row>
    <row r="238" s="13" customFormat="1">
      <c r="A238" s="13"/>
      <c r="B238" s="233"/>
      <c r="C238" s="234"/>
      <c r="D238" s="235" t="s">
        <v>199</v>
      </c>
      <c r="E238" s="236" t="s">
        <v>19</v>
      </c>
      <c r="F238" s="237" t="s">
        <v>416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199</v>
      </c>
      <c r="AU238" s="243" t="s">
        <v>81</v>
      </c>
      <c r="AV238" s="13" t="s">
        <v>79</v>
      </c>
      <c r="AW238" s="13" t="s">
        <v>33</v>
      </c>
      <c r="AX238" s="13" t="s">
        <v>72</v>
      </c>
      <c r="AY238" s="243" t="s">
        <v>187</v>
      </c>
    </row>
    <row r="239" s="14" customFormat="1">
      <c r="A239" s="14"/>
      <c r="B239" s="244"/>
      <c r="C239" s="245"/>
      <c r="D239" s="235" t="s">
        <v>199</v>
      </c>
      <c r="E239" s="246" t="s">
        <v>19</v>
      </c>
      <c r="F239" s="247" t="s">
        <v>79</v>
      </c>
      <c r="G239" s="245"/>
      <c r="H239" s="248">
        <v>1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199</v>
      </c>
      <c r="AU239" s="254" t="s">
        <v>81</v>
      </c>
      <c r="AV239" s="14" t="s">
        <v>81</v>
      </c>
      <c r="AW239" s="14" t="s">
        <v>33</v>
      </c>
      <c r="AX239" s="14" t="s">
        <v>72</v>
      </c>
      <c r="AY239" s="254" t="s">
        <v>187</v>
      </c>
    </row>
    <row r="240" s="13" customFormat="1">
      <c r="A240" s="13"/>
      <c r="B240" s="233"/>
      <c r="C240" s="234"/>
      <c r="D240" s="235" t="s">
        <v>199</v>
      </c>
      <c r="E240" s="236" t="s">
        <v>19</v>
      </c>
      <c r="F240" s="237" t="s">
        <v>417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199</v>
      </c>
      <c r="AU240" s="243" t="s">
        <v>81</v>
      </c>
      <c r="AV240" s="13" t="s">
        <v>79</v>
      </c>
      <c r="AW240" s="13" t="s">
        <v>33</v>
      </c>
      <c r="AX240" s="13" t="s">
        <v>72</v>
      </c>
      <c r="AY240" s="243" t="s">
        <v>187</v>
      </c>
    </row>
    <row r="241" s="13" customFormat="1">
      <c r="A241" s="13"/>
      <c r="B241" s="233"/>
      <c r="C241" s="234"/>
      <c r="D241" s="235" t="s">
        <v>199</v>
      </c>
      <c r="E241" s="236" t="s">
        <v>19</v>
      </c>
      <c r="F241" s="237" t="s">
        <v>334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199</v>
      </c>
      <c r="AU241" s="243" t="s">
        <v>81</v>
      </c>
      <c r="AV241" s="13" t="s">
        <v>79</v>
      </c>
      <c r="AW241" s="13" t="s">
        <v>33</v>
      </c>
      <c r="AX241" s="13" t="s">
        <v>72</v>
      </c>
      <c r="AY241" s="243" t="s">
        <v>187</v>
      </c>
    </row>
    <row r="242" s="13" customFormat="1">
      <c r="A242" s="13"/>
      <c r="B242" s="233"/>
      <c r="C242" s="234"/>
      <c r="D242" s="235" t="s">
        <v>199</v>
      </c>
      <c r="E242" s="236" t="s">
        <v>19</v>
      </c>
      <c r="F242" s="237" t="s">
        <v>208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199</v>
      </c>
      <c r="AU242" s="243" t="s">
        <v>81</v>
      </c>
      <c r="AV242" s="13" t="s">
        <v>79</v>
      </c>
      <c r="AW242" s="13" t="s">
        <v>33</v>
      </c>
      <c r="AX242" s="13" t="s">
        <v>72</v>
      </c>
      <c r="AY242" s="243" t="s">
        <v>187</v>
      </c>
    </row>
    <row r="243" s="13" customFormat="1">
      <c r="A243" s="13"/>
      <c r="B243" s="233"/>
      <c r="C243" s="234"/>
      <c r="D243" s="235" t="s">
        <v>199</v>
      </c>
      <c r="E243" s="236" t="s">
        <v>19</v>
      </c>
      <c r="F243" s="237" t="s">
        <v>418</v>
      </c>
      <c r="G243" s="234"/>
      <c r="H243" s="236" t="s">
        <v>19</v>
      </c>
      <c r="I243" s="238"/>
      <c r="J243" s="234"/>
      <c r="K243" s="234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199</v>
      </c>
      <c r="AU243" s="243" t="s">
        <v>81</v>
      </c>
      <c r="AV243" s="13" t="s">
        <v>79</v>
      </c>
      <c r="AW243" s="13" t="s">
        <v>33</v>
      </c>
      <c r="AX243" s="13" t="s">
        <v>72</v>
      </c>
      <c r="AY243" s="243" t="s">
        <v>187</v>
      </c>
    </row>
    <row r="244" s="14" customFormat="1">
      <c r="A244" s="14"/>
      <c r="B244" s="244"/>
      <c r="C244" s="245"/>
      <c r="D244" s="235" t="s">
        <v>199</v>
      </c>
      <c r="E244" s="246" t="s">
        <v>19</v>
      </c>
      <c r="F244" s="247" t="s">
        <v>79</v>
      </c>
      <c r="G244" s="245"/>
      <c r="H244" s="248">
        <v>1</v>
      </c>
      <c r="I244" s="249"/>
      <c r="J244" s="245"/>
      <c r="K244" s="245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199</v>
      </c>
      <c r="AU244" s="254" t="s">
        <v>81</v>
      </c>
      <c r="AV244" s="14" t="s">
        <v>81</v>
      </c>
      <c r="AW244" s="14" t="s">
        <v>33</v>
      </c>
      <c r="AX244" s="14" t="s">
        <v>72</v>
      </c>
      <c r="AY244" s="254" t="s">
        <v>187</v>
      </c>
    </row>
    <row r="245" s="13" customFormat="1">
      <c r="A245" s="13"/>
      <c r="B245" s="233"/>
      <c r="C245" s="234"/>
      <c r="D245" s="235" t="s">
        <v>199</v>
      </c>
      <c r="E245" s="236" t="s">
        <v>19</v>
      </c>
      <c r="F245" s="237" t="s">
        <v>419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199</v>
      </c>
      <c r="AU245" s="243" t="s">
        <v>81</v>
      </c>
      <c r="AV245" s="13" t="s">
        <v>79</v>
      </c>
      <c r="AW245" s="13" t="s">
        <v>33</v>
      </c>
      <c r="AX245" s="13" t="s">
        <v>72</v>
      </c>
      <c r="AY245" s="243" t="s">
        <v>187</v>
      </c>
    </row>
    <row r="246" s="13" customFormat="1">
      <c r="A246" s="13"/>
      <c r="B246" s="233"/>
      <c r="C246" s="234"/>
      <c r="D246" s="235" t="s">
        <v>199</v>
      </c>
      <c r="E246" s="236" t="s">
        <v>19</v>
      </c>
      <c r="F246" s="237" t="s">
        <v>330</v>
      </c>
      <c r="G246" s="234"/>
      <c r="H246" s="236" t="s">
        <v>19</v>
      </c>
      <c r="I246" s="238"/>
      <c r="J246" s="234"/>
      <c r="K246" s="234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199</v>
      </c>
      <c r="AU246" s="243" t="s">
        <v>81</v>
      </c>
      <c r="AV246" s="13" t="s">
        <v>79</v>
      </c>
      <c r="AW246" s="13" t="s">
        <v>33</v>
      </c>
      <c r="AX246" s="13" t="s">
        <v>72</v>
      </c>
      <c r="AY246" s="243" t="s">
        <v>187</v>
      </c>
    </row>
    <row r="247" s="13" customFormat="1">
      <c r="A247" s="13"/>
      <c r="B247" s="233"/>
      <c r="C247" s="234"/>
      <c r="D247" s="235" t="s">
        <v>199</v>
      </c>
      <c r="E247" s="236" t="s">
        <v>19</v>
      </c>
      <c r="F247" s="237" t="s">
        <v>208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199</v>
      </c>
      <c r="AU247" s="243" t="s">
        <v>81</v>
      </c>
      <c r="AV247" s="13" t="s">
        <v>79</v>
      </c>
      <c r="AW247" s="13" t="s">
        <v>33</v>
      </c>
      <c r="AX247" s="13" t="s">
        <v>72</v>
      </c>
      <c r="AY247" s="243" t="s">
        <v>187</v>
      </c>
    </row>
    <row r="248" s="13" customFormat="1">
      <c r="A248" s="13"/>
      <c r="B248" s="233"/>
      <c r="C248" s="234"/>
      <c r="D248" s="235" t="s">
        <v>199</v>
      </c>
      <c r="E248" s="236" t="s">
        <v>19</v>
      </c>
      <c r="F248" s="237" t="s">
        <v>420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199</v>
      </c>
      <c r="AU248" s="243" t="s">
        <v>81</v>
      </c>
      <c r="AV248" s="13" t="s">
        <v>79</v>
      </c>
      <c r="AW248" s="13" t="s">
        <v>33</v>
      </c>
      <c r="AX248" s="13" t="s">
        <v>72</v>
      </c>
      <c r="AY248" s="243" t="s">
        <v>187</v>
      </c>
    </row>
    <row r="249" s="14" customFormat="1">
      <c r="A249" s="14"/>
      <c r="B249" s="244"/>
      <c r="C249" s="245"/>
      <c r="D249" s="235" t="s">
        <v>199</v>
      </c>
      <c r="E249" s="246" t="s">
        <v>19</v>
      </c>
      <c r="F249" s="247" t="s">
        <v>81</v>
      </c>
      <c r="G249" s="245"/>
      <c r="H249" s="248">
        <v>2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199</v>
      </c>
      <c r="AU249" s="254" t="s">
        <v>81</v>
      </c>
      <c r="AV249" s="14" t="s">
        <v>81</v>
      </c>
      <c r="AW249" s="14" t="s">
        <v>33</v>
      </c>
      <c r="AX249" s="14" t="s">
        <v>72</v>
      </c>
      <c r="AY249" s="254" t="s">
        <v>187</v>
      </c>
    </row>
    <row r="250" s="13" customFormat="1">
      <c r="A250" s="13"/>
      <c r="B250" s="233"/>
      <c r="C250" s="234"/>
      <c r="D250" s="235" t="s">
        <v>199</v>
      </c>
      <c r="E250" s="236" t="s">
        <v>19</v>
      </c>
      <c r="F250" s="237" t="s">
        <v>421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199</v>
      </c>
      <c r="AU250" s="243" t="s">
        <v>81</v>
      </c>
      <c r="AV250" s="13" t="s">
        <v>79</v>
      </c>
      <c r="AW250" s="13" t="s">
        <v>33</v>
      </c>
      <c r="AX250" s="13" t="s">
        <v>72</v>
      </c>
      <c r="AY250" s="243" t="s">
        <v>187</v>
      </c>
    </row>
    <row r="251" s="13" customFormat="1">
      <c r="A251" s="13"/>
      <c r="B251" s="233"/>
      <c r="C251" s="234"/>
      <c r="D251" s="235" t="s">
        <v>199</v>
      </c>
      <c r="E251" s="236" t="s">
        <v>19</v>
      </c>
      <c r="F251" s="237" t="s">
        <v>337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199</v>
      </c>
      <c r="AU251" s="243" t="s">
        <v>81</v>
      </c>
      <c r="AV251" s="13" t="s">
        <v>79</v>
      </c>
      <c r="AW251" s="13" t="s">
        <v>33</v>
      </c>
      <c r="AX251" s="13" t="s">
        <v>72</v>
      </c>
      <c r="AY251" s="243" t="s">
        <v>187</v>
      </c>
    </row>
    <row r="252" s="13" customFormat="1">
      <c r="A252" s="13"/>
      <c r="B252" s="233"/>
      <c r="C252" s="234"/>
      <c r="D252" s="235" t="s">
        <v>199</v>
      </c>
      <c r="E252" s="236" t="s">
        <v>19</v>
      </c>
      <c r="F252" s="237" t="s">
        <v>208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199</v>
      </c>
      <c r="AU252" s="243" t="s">
        <v>81</v>
      </c>
      <c r="AV252" s="13" t="s">
        <v>79</v>
      </c>
      <c r="AW252" s="13" t="s">
        <v>33</v>
      </c>
      <c r="AX252" s="13" t="s">
        <v>72</v>
      </c>
      <c r="AY252" s="243" t="s">
        <v>187</v>
      </c>
    </row>
    <row r="253" s="13" customFormat="1">
      <c r="A253" s="13"/>
      <c r="B253" s="233"/>
      <c r="C253" s="234"/>
      <c r="D253" s="235" t="s">
        <v>199</v>
      </c>
      <c r="E253" s="236" t="s">
        <v>19</v>
      </c>
      <c r="F253" s="237" t="s">
        <v>416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199</v>
      </c>
      <c r="AU253" s="243" t="s">
        <v>81</v>
      </c>
      <c r="AV253" s="13" t="s">
        <v>79</v>
      </c>
      <c r="AW253" s="13" t="s">
        <v>33</v>
      </c>
      <c r="AX253" s="13" t="s">
        <v>72</v>
      </c>
      <c r="AY253" s="243" t="s">
        <v>187</v>
      </c>
    </row>
    <row r="254" s="14" customFormat="1">
      <c r="A254" s="14"/>
      <c r="B254" s="244"/>
      <c r="C254" s="245"/>
      <c r="D254" s="235" t="s">
        <v>199</v>
      </c>
      <c r="E254" s="246" t="s">
        <v>19</v>
      </c>
      <c r="F254" s="247" t="s">
        <v>79</v>
      </c>
      <c r="G254" s="245"/>
      <c r="H254" s="248">
        <v>1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199</v>
      </c>
      <c r="AU254" s="254" t="s">
        <v>81</v>
      </c>
      <c r="AV254" s="14" t="s">
        <v>81</v>
      </c>
      <c r="AW254" s="14" t="s">
        <v>33</v>
      </c>
      <c r="AX254" s="14" t="s">
        <v>72</v>
      </c>
      <c r="AY254" s="254" t="s">
        <v>187</v>
      </c>
    </row>
    <row r="255" s="13" customFormat="1">
      <c r="A255" s="13"/>
      <c r="B255" s="233"/>
      <c r="C255" s="234"/>
      <c r="D255" s="235" t="s">
        <v>199</v>
      </c>
      <c r="E255" s="236" t="s">
        <v>19</v>
      </c>
      <c r="F255" s="237" t="s">
        <v>422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199</v>
      </c>
      <c r="AU255" s="243" t="s">
        <v>81</v>
      </c>
      <c r="AV255" s="13" t="s">
        <v>79</v>
      </c>
      <c r="AW255" s="13" t="s">
        <v>33</v>
      </c>
      <c r="AX255" s="13" t="s">
        <v>72</v>
      </c>
      <c r="AY255" s="243" t="s">
        <v>187</v>
      </c>
    </row>
    <row r="256" s="13" customFormat="1">
      <c r="A256" s="13"/>
      <c r="B256" s="233"/>
      <c r="C256" s="234"/>
      <c r="D256" s="235" t="s">
        <v>199</v>
      </c>
      <c r="E256" s="236" t="s">
        <v>19</v>
      </c>
      <c r="F256" s="237" t="s">
        <v>307</v>
      </c>
      <c r="G256" s="234"/>
      <c r="H256" s="236" t="s">
        <v>19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199</v>
      </c>
      <c r="AU256" s="243" t="s">
        <v>81</v>
      </c>
      <c r="AV256" s="13" t="s">
        <v>79</v>
      </c>
      <c r="AW256" s="13" t="s">
        <v>33</v>
      </c>
      <c r="AX256" s="13" t="s">
        <v>72</v>
      </c>
      <c r="AY256" s="243" t="s">
        <v>187</v>
      </c>
    </row>
    <row r="257" s="13" customFormat="1">
      <c r="A257" s="13"/>
      <c r="B257" s="233"/>
      <c r="C257" s="234"/>
      <c r="D257" s="235" t="s">
        <v>199</v>
      </c>
      <c r="E257" s="236" t="s">
        <v>19</v>
      </c>
      <c r="F257" s="237" t="s">
        <v>208</v>
      </c>
      <c r="G257" s="234"/>
      <c r="H257" s="236" t="s">
        <v>19</v>
      </c>
      <c r="I257" s="238"/>
      <c r="J257" s="234"/>
      <c r="K257" s="234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199</v>
      </c>
      <c r="AU257" s="243" t="s">
        <v>81</v>
      </c>
      <c r="AV257" s="13" t="s">
        <v>79</v>
      </c>
      <c r="AW257" s="13" t="s">
        <v>33</v>
      </c>
      <c r="AX257" s="13" t="s">
        <v>72</v>
      </c>
      <c r="AY257" s="243" t="s">
        <v>187</v>
      </c>
    </row>
    <row r="258" s="13" customFormat="1">
      <c r="A258" s="13"/>
      <c r="B258" s="233"/>
      <c r="C258" s="234"/>
      <c r="D258" s="235" t="s">
        <v>199</v>
      </c>
      <c r="E258" s="236" t="s">
        <v>19</v>
      </c>
      <c r="F258" s="237" t="s">
        <v>291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199</v>
      </c>
      <c r="AU258" s="243" t="s">
        <v>81</v>
      </c>
      <c r="AV258" s="13" t="s">
        <v>79</v>
      </c>
      <c r="AW258" s="13" t="s">
        <v>33</v>
      </c>
      <c r="AX258" s="13" t="s">
        <v>72</v>
      </c>
      <c r="AY258" s="243" t="s">
        <v>187</v>
      </c>
    </row>
    <row r="259" s="14" customFormat="1">
      <c r="A259" s="14"/>
      <c r="B259" s="244"/>
      <c r="C259" s="245"/>
      <c r="D259" s="235" t="s">
        <v>199</v>
      </c>
      <c r="E259" s="246" t="s">
        <v>19</v>
      </c>
      <c r="F259" s="247" t="s">
        <v>79</v>
      </c>
      <c r="G259" s="245"/>
      <c r="H259" s="248">
        <v>1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199</v>
      </c>
      <c r="AU259" s="254" t="s">
        <v>81</v>
      </c>
      <c r="AV259" s="14" t="s">
        <v>81</v>
      </c>
      <c r="AW259" s="14" t="s">
        <v>33</v>
      </c>
      <c r="AX259" s="14" t="s">
        <v>72</v>
      </c>
      <c r="AY259" s="254" t="s">
        <v>187</v>
      </c>
    </row>
    <row r="260" s="15" customFormat="1">
      <c r="A260" s="15"/>
      <c r="B260" s="255"/>
      <c r="C260" s="256"/>
      <c r="D260" s="235" t="s">
        <v>199</v>
      </c>
      <c r="E260" s="257" t="s">
        <v>19</v>
      </c>
      <c r="F260" s="258" t="s">
        <v>210</v>
      </c>
      <c r="G260" s="256"/>
      <c r="H260" s="259">
        <v>6</v>
      </c>
      <c r="I260" s="260"/>
      <c r="J260" s="256"/>
      <c r="K260" s="256"/>
      <c r="L260" s="261"/>
      <c r="M260" s="266"/>
      <c r="N260" s="267"/>
      <c r="O260" s="267"/>
      <c r="P260" s="267"/>
      <c r="Q260" s="267"/>
      <c r="R260" s="267"/>
      <c r="S260" s="267"/>
      <c r="T260" s="268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5" t="s">
        <v>199</v>
      </c>
      <c r="AU260" s="265" t="s">
        <v>81</v>
      </c>
      <c r="AV260" s="15" t="s">
        <v>195</v>
      </c>
      <c r="AW260" s="15" t="s">
        <v>33</v>
      </c>
      <c r="AX260" s="15" t="s">
        <v>79</v>
      </c>
      <c r="AY260" s="265" t="s">
        <v>187</v>
      </c>
    </row>
    <row r="261" s="2" customFormat="1" ht="6.96" customHeight="1">
      <c r="A261" s="41"/>
      <c r="B261" s="62"/>
      <c r="C261" s="63"/>
      <c r="D261" s="63"/>
      <c r="E261" s="63"/>
      <c r="F261" s="63"/>
      <c r="G261" s="63"/>
      <c r="H261" s="63"/>
      <c r="I261" s="63"/>
      <c r="J261" s="63"/>
      <c r="K261" s="63"/>
      <c r="L261" s="47"/>
      <c r="M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</row>
  </sheetData>
  <sheetProtection sheet="1" autoFilter="0" formatColumns="0" formatRows="0" objects="1" scenarios="1" spinCount="100000" saltValue="szlS1MjhLYfGagu3vmt/TROMbhS8twr02l04S2fbIHsR5Ievvw64CXAXza8dMfdLniu9NeoG/jKMAWIh8+1MEg==" hashValue="p5ZUMhg2Ou5mszqUDZ3IbtuNq0E0qK7Eh6AkIL19I91FTRobWZO2IzqZcGL+fwYzk/Ba/JMKyaLfo9vbo46vUw==" algorithmName="SHA-512" password="CC35"/>
  <autoFilter ref="C90:K26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5_02/962032241"/>
    <hyperlink ref="F104" r:id="rId2" display="https://podminky.urs.cz/item/CS_URS_2025_02/962042320"/>
    <hyperlink ref="F112" r:id="rId3" display="https://podminky.urs.cz/item/CS_URS_2025_02/968062356"/>
    <hyperlink ref="F120" r:id="rId4" display="https://podminky.urs.cz/item/CS_URS_2025_02/968072455"/>
    <hyperlink ref="F143" r:id="rId5" display="https://podminky.urs.cz/item/CS_URS_2025_02/971033531"/>
    <hyperlink ref="F159" r:id="rId6" display="https://podminky.urs.cz/item/CS_URS_2025_02/997013211"/>
    <hyperlink ref="F161" r:id="rId7" display="https://podminky.urs.cz/item/CS_URS_2025_02/997013501"/>
    <hyperlink ref="F163" r:id="rId8" display="https://podminky.urs.cz/item/CS_URS_2025_02/997013509"/>
    <hyperlink ref="F166" r:id="rId9" display="https://podminky.urs.cz/item/CS_URS_2025_02/997013601"/>
    <hyperlink ref="F171" r:id="rId10" display="https://podminky.urs.cz/item/CS_URS_2025_02/997013603"/>
    <hyperlink ref="F178" r:id="rId11" display="https://podminky.urs.cz/item/CS_URS_2025_02/997013631"/>
    <hyperlink ref="F187" r:id="rId12" display="https://podminky.urs.cz/item/CS_URS_2025_02/997013811"/>
    <hyperlink ref="F200" r:id="rId13" display="https://podminky.urs.cz/item/CS_URS_2025_02/764002841"/>
    <hyperlink ref="F208" r:id="rId14" display="https://podminky.urs.cz/item/CS_URS_2025_02/764002851"/>
    <hyperlink ref="F218" r:id="rId15" display="https://podminky.urs.cz/item/CS_URS_2025_02/766112820"/>
    <hyperlink ref="F226" r:id="rId16" display="https://podminky.urs.cz/item/CS_URS_2025_02/766691912"/>
    <hyperlink ref="F234" r:id="rId17" display="https://podminky.urs.cz/item/CS_URS_2025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8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158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423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ROUND(J90,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ROUND((SUM(BE90:BE168)),  2)</f>
        <v>0</v>
      </c>
      <c r="G35" s="41"/>
      <c r="H35" s="41"/>
      <c r="I35" s="160">
        <v>0.20999999999999999</v>
      </c>
      <c r="J35" s="159">
        <f>ROUND(((SUM(BE90:BE168))*I35),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ROUND((SUM(BF90:BF168)),  2)</f>
        <v>0</v>
      </c>
      <c r="G36" s="41"/>
      <c r="H36" s="41"/>
      <c r="I36" s="160">
        <v>0.12</v>
      </c>
      <c r="J36" s="159">
        <f>ROUND(((SUM(BF90:BF168))*I36),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ROUND((SUM(BG90:BG168)),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ROUND((SUM(BH90:BH168)),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ROUND((SUM(BI90:BI168)),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158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2025-068-01-03 - Bourací práce- 2.NP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168</v>
      </c>
      <c r="E65" s="185"/>
      <c r="F65" s="185"/>
      <c r="G65" s="185"/>
      <c r="H65" s="185"/>
      <c r="I65" s="185"/>
      <c r="J65" s="186">
        <f>J92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169</v>
      </c>
      <c r="E66" s="185"/>
      <c r="F66" s="185"/>
      <c r="G66" s="185"/>
      <c r="H66" s="185"/>
      <c r="I66" s="185"/>
      <c r="J66" s="186">
        <f>J126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J149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171</v>
      </c>
      <c r="E68" s="185"/>
      <c r="F68" s="185"/>
      <c r="G68" s="185"/>
      <c r="H68" s="185"/>
      <c r="I68" s="185"/>
      <c r="J68" s="186">
        <f>J150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172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2" t="str">
        <f>E7</f>
        <v>Stavební úpravy únikových cest</v>
      </c>
      <c r="F78" s="35"/>
      <c r="G78" s="35"/>
      <c r="H78" s="35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2" t="s">
        <v>158</v>
      </c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159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2025-068-01-03 - Bourací práce- 2.NP</v>
      </c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Dům dlouhá 1, Aš</v>
      </c>
      <c r="G84" s="43"/>
      <c r="H84" s="43"/>
      <c r="I84" s="35" t="s">
        <v>23</v>
      </c>
      <c r="J84" s="75" t="str">
        <f>IF(J14="","",J14)</f>
        <v>28. 11. 2025</v>
      </c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25</v>
      </c>
      <c r="D86" s="43"/>
      <c r="E86" s="43"/>
      <c r="F86" s="30" t="str">
        <f>E17</f>
        <v>Město Aš,Kamenná 52, 352 01 Aš</v>
      </c>
      <c r="G86" s="43"/>
      <c r="H86" s="43"/>
      <c r="I86" s="35" t="s">
        <v>31</v>
      </c>
      <c r="J86" s="39" t="str">
        <f>E23</f>
        <v>ČOS exim s.r.o. Alešova 26, České Budějovice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8"/>
      <c r="B89" s="189"/>
      <c r="C89" s="190" t="s">
        <v>173</v>
      </c>
      <c r="D89" s="191" t="s">
        <v>57</v>
      </c>
      <c r="E89" s="191" t="s">
        <v>53</v>
      </c>
      <c r="F89" s="191" t="s">
        <v>54</v>
      </c>
      <c r="G89" s="191" t="s">
        <v>174</v>
      </c>
      <c r="H89" s="191" t="s">
        <v>175</v>
      </c>
      <c r="I89" s="191" t="s">
        <v>176</v>
      </c>
      <c r="J89" s="191" t="s">
        <v>165</v>
      </c>
      <c r="K89" s="192" t="s">
        <v>177</v>
      </c>
      <c r="L89" s="193"/>
      <c r="M89" s="95" t="s">
        <v>19</v>
      </c>
      <c r="N89" s="96" t="s">
        <v>42</v>
      </c>
      <c r="O89" s="96" t="s">
        <v>178</v>
      </c>
      <c r="P89" s="96" t="s">
        <v>179</v>
      </c>
      <c r="Q89" s="96" t="s">
        <v>180</v>
      </c>
      <c r="R89" s="96" t="s">
        <v>181</v>
      </c>
      <c r="S89" s="96" t="s">
        <v>182</v>
      </c>
      <c r="T89" s="97" t="s">
        <v>183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1"/>
      <c r="B90" s="42"/>
      <c r="C90" s="102" t="s">
        <v>184</v>
      </c>
      <c r="D90" s="43"/>
      <c r="E90" s="43"/>
      <c r="F90" s="43"/>
      <c r="G90" s="43"/>
      <c r="H90" s="43"/>
      <c r="I90" s="43"/>
      <c r="J90" s="194">
        <f>BK90</f>
        <v>0</v>
      </c>
      <c r="K90" s="43"/>
      <c r="L90" s="47"/>
      <c r="M90" s="98"/>
      <c r="N90" s="195"/>
      <c r="O90" s="99"/>
      <c r="P90" s="196">
        <f>P91+P149</f>
        <v>0</v>
      </c>
      <c r="Q90" s="99"/>
      <c r="R90" s="196">
        <f>R91+R149</f>
        <v>0</v>
      </c>
      <c r="S90" s="99"/>
      <c r="T90" s="197">
        <f>T91+T149</f>
        <v>0.58066400000000007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71</v>
      </c>
      <c r="AU90" s="20" t="s">
        <v>166</v>
      </c>
      <c r="BK90" s="198">
        <f>BK91+BK149</f>
        <v>0</v>
      </c>
    </row>
    <row r="91" s="12" customFormat="1" ht="25.92" customHeight="1">
      <c r="A91" s="12"/>
      <c r="B91" s="199"/>
      <c r="C91" s="200"/>
      <c r="D91" s="201" t="s">
        <v>71</v>
      </c>
      <c r="E91" s="202" t="s">
        <v>185</v>
      </c>
      <c r="F91" s="202" t="s">
        <v>186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P92+P126</f>
        <v>0</v>
      </c>
      <c r="Q91" s="207"/>
      <c r="R91" s="208">
        <f>R92+R126</f>
        <v>0</v>
      </c>
      <c r="S91" s="207"/>
      <c r="T91" s="209">
        <f>T92+T126</f>
        <v>0.50866400000000001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72</v>
      </c>
      <c r="AY91" s="210" t="s">
        <v>187</v>
      </c>
      <c r="BK91" s="212">
        <f>BK92+BK126</f>
        <v>0</v>
      </c>
    </row>
    <row r="92" s="12" customFormat="1" ht="22.8" customHeight="1">
      <c r="A92" s="12"/>
      <c r="B92" s="199"/>
      <c r="C92" s="200"/>
      <c r="D92" s="201" t="s">
        <v>71</v>
      </c>
      <c r="E92" s="213" t="s">
        <v>188</v>
      </c>
      <c r="F92" s="213" t="s">
        <v>189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SUM(P93:P125)</f>
        <v>0</v>
      </c>
      <c r="Q92" s="207"/>
      <c r="R92" s="208">
        <f>SUM(R93:R125)</f>
        <v>0</v>
      </c>
      <c r="S92" s="207"/>
      <c r="T92" s="209">
        <f>SUM(T93:T125)</f>
        <v>0.50866400000000001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79</v>
      </c>
      <c r="AY92" s="210" t="s">
        <v>187</v>
      </c>
      <c r="BK92" s="212">
        <f>SUM(BK93:BK125)</f>
        <v>0</v>
      </c>
    </row>
    <row r="93" s="2" customFormat="1" ht="24.15" customHeight="1">
      <c r="A93" s="41"/>
      <c r="B93" s="42"/>
      <c r="C93" s="215" t="s">
        <v>79</v>
      </c>
      <c r="D93" s="215" t="s">
        <v>190</v>
      </c>
      <c r="E93" s="216" t="s">
        <v>191</v>
      </c>
      <c r="F93" s="217" t="s">
        <v>192</v>
      </c>
      <c r="G93" s="218" t="s">
        <v>193</v>
      </c>
      <c r="H93" s="219">
        <v>4.3339999999999996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0.075999999999999998</v>
      </c>
      <c r="T93" s="225">
        <f>S93*H93</f>
        <v>0.32938399999999995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195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195</v>
      </c>
      <c r="BM93" s="226" t="s">
        <v>424</v>
      </c>
    </row>
    <row r="94" s="2" customFormat="1">
      <c r="A94" s="41"/>
      <c r="B94" s="42"/>
      <c r="C94" s="43"/>
      <c r="D94" s="228" t="s">
        <v>197</v>
      </c>
      <c r="E94" s="43"/>
      <c r="F94" s="229" t="s">
        <v>198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425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426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202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331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4" customFormat="1">
      <c r="A99" s="14"/>
      <c r="B99" s="244"/>
      <c r="C99" s="245"/>
      <c r="D99" s="235" t="s">
        <v>199</v>
      </c>
      <c r="E99" s="246" t="s">
        <v>19</v>
      </c>
      <c r="F99" s="247" t="s">
        <v>332</v>
      </c>
      <c r="G99" s="245"/>
      <c r="H99" s="248">
        <v>1.5760000000000001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199</v>
      </c>
      <c r="AU99" s="254" t="s">
        <v>81</v>
      </c>
      <c r="AV99" s="14" t="s">
        <v>81</v>
      </c>
      <c r="AW99" s="14" t="s">
        <v>33</v>
      </c>
      <c r="AX99" s="14" t="s">
        <v>72</v>
      </c>
      <c r="AY99" s="254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427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428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202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335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209</v>
      </c>
      <c r="G104" s="245"/>
      <c r="H104" s="248">
        <v>1.1819999999999999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429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430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202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331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4" customFormat="1">
      <c r="A109" s="14"/>
      <c r="B109" s="244"/>
      <c r="C109" s="245"/>
      <c r="D109" s="235" t="s">
        <v>199</v>
      </c>
      <c r="E109" s="246" t="s">
        <v>19</v>
      </c>
      <c r="F109" s="247" t="s">
        <v>332</v>
      </c>
      <c r="G109" s="245"/>
      <c r="H109" s="248">
        <v>1.5760000000000001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199</v>
      </c>
      <c r="AU109" s="254" t="s">
        <v>81</v>
      </c>
      <c r="AV109" s="14" t="s">
        <v>81</v>
      </c>
      <c r="AW109" s="14" t="s">
        <v>33</v>
      </c>
      <c r="AX109" s="14" t="s">
        <v>72</v>
      </c>
      <c r="AY109" s="254" t="s">
        <v>187</v>
      </c>
    </row>
    <row r="110" s="15" customFormat="1">
      <c r="A110" s="15"/>
      <c r="B110" s="255"/>
      <c r="C110" s="256"/>
      <c r="D110" s="235" t="s">
        <v>199</v>
      </c>
      <c r="E110" s="257" t="s">
        <v>19</v>
      </c>
      <c r="F110" s="258" t="s">
        <v>210</v>
      </c>
      <c r="G110" s="256"/>
      <c r="H110" s="259">
        <v>4.3339999999999996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199</v>
      </c>
      <c r="AU110" s="265" t="s">
        <v>81</v>
      </c>
      <c r="AV110" s="15" t="s">
        <v>195</v>
      </c>
      <c r="AW110" s="15" t="s">
        <v>33</v>
      </c>
      <c r="AX110" s="15" t="s">
        <v>79</v>
      </c>
      <c r="AY110" s="265" t="s">
        <v>187</v>
      </c>
    </row>
    <row r="111" s="2" customFormat="1" ht="24.15" customHeight="1">
      <c r="A111" s="41"/>
      <c r="B111" s="42"/>
      <c r="C111" s="215" t="s">
        <v>81</v>
      </c>
      <c r="D111" s="215" t="s">
        <v>190</v>
      </c>
      <c r="E111" s="216" t="s">
        <v>339</v>
      </c>
      <c r="F111" s="217" t="s">
        <v>340</v>
      </c>
      <c r="G111" s="218" t="s">
        <v>193</v>
      </c>
      <c r="H111" s="219">
        <v>0.66400000000000003</v>
      </c>
      <c r="I111" s="220"/>
      <c r="J111" s="221">
        <f>ROUND(I111*H111,2)</f>
        <v>0</v>
      </c>
      <c r="K111" s="217" t="s">
        <v>194</v>
      </c>
      <c r="L111" s="47"/>
      <c r="M111" s="222" t="s">
        <v>19</v>
      </c>
      <c r="N111" s="223" t="s">
        <v>43</v>
      </c>
      <c r="O111" s="87"/>
      <c r="P111" s="224">
        <f>O111*H111</f>
        <v>0</v>
      </c>
      <c r="Q111" s="224">
        <v>0</v>
      </c>
      <c r="R111" s="224">
        <f>Q111*H111</f>
        <v>0</v>
      </c>
      <c r="S111" s="224">
        <v>0.27000000000000002</v>
      </c>
      <c r="T111" s="225">
        <f>S111*H111</f>
        <v>0.17928000000000002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6" t="s">
        <v>195</v>
      </c>
      <c r="AT111" s="226" t="s">
        <v>190</v>
      </c>
      <c r="AU111" s="226" t="s">
        <v>81</v>
      </c>
      <c r="AY111" s="20" t="s">
        <v>187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20" t="s">
        <v>79</v>
      </c>
      <c r="BK111" s="227">
        <f>ROUND(I111*H111,2)</f>
        <v>0</v>
      </c>
      <c r="BL111" s="20" t="s">
        <v>195</v>
      </c>
      <c r="BM111" s="226" t="s">
        <v>431</v>
      </c>
    </row>
    <row r="112" s="2" customFormat="1">
      <c r="A112" s="41"/>
      <c r="B112" s="42"/>
      <c r="C112" s="43"/>
      <c r="D112" s="228" t="s">
        <v>197</v>
      </c>
      <c r="E112" s="43"/>
      <c r="F112" s="229" t="s">
        <v>342</v>
      </c>
      <c r="G112" s="43"/>
      <c r="H112" s="43"/>
      <c r="I112" s="230"/>
      <c r="J112" s="43"/>
      <c r="K112" s="43"/>
      <c r="L112" s="47"/>
      <c r="M112" s="231"/>
      <c r="N112" s="232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197</v>
      </c>
      <c r="AU112" s="20" t="s">
        <v>81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432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426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344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345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346</v>
      </c>
      <c r="G117" s="245"/>
      <c r="H117" s="248">
        <v>0.33200000000000002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347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433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430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344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345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4" customFormat="1">
      <c r="A123" s="14"/>
      <c r="B123" s="244"/>
      <c r="C123" s="245"/>
      <c r="D123" s="235" t="s">
        <v>199</v>
      </c>
      <c r="E123" s="246" t="s">
        <v>19</v>
      </c>
      <c r="F123" s="247" t="s">
        <v>346</v>
      </c>
      <c r="G123" s="245"/>
      <c r="H123" s="248">
        <v>0.33200000000000002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199</v>
      </c>
      <c r="AU123" s="254" t="s">
        <v>81</v>
      </c>
      <c r="AV123" s="14" t="s">
        <v>81</v>
      </c>
      <c r="AW123" s="14" t="s">
        <v>33</v>
      </c>
      <c r="AX123" s="14" t="s">
        <v>72</v>
      </c>
      <c r="AY123" s="254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347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5" customFormat="1">
      <c r="A125" s="15"/>
      <c r="B125" s="255"/>
      <c r="C125" s="256"/>
      <c r="D125" s="235" t="s">
        <v>199</v>
      </c>
      <c r="E125" s="257" t="s">
        <v>19</v>
      </c>
      <c r="F125" s="258" t="s">
        <v>210</v>
      </c>
      <c r="G125" s="256"/>
      <c r="H125" s="259">
        <v>0.66400000000000003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199</v>
      </c>
      <c r="AU125" s="265" t="s">
        <v>81</v>
      </c>
      <c r="AV125" s="15" t="s">
        <v>195</v>
      </c>
      <c r="AW125" s="15" t="s">
        <v>33</v>
      </c>
      <c r="AX125" s="15" t="s">
        <v>79</v>
      </c>
      <c r="AY125" s="265" t="s">
        <v>187</v>
      </c>
    </row>
    <row r="126" s="12" customFormat="1" ht="22.8" customHeight="1">
      <c r="A126" s="12"/>
      <c r="B126" s="199"/>
      <c r="C126" s="200"/>
      <c r="D126" s="201" t="s">
        <v>71</v>
      </c>
      <c r="E126" s="213" t="s">
        <v>228</v>
      </c>
      <c r="F126" s="213" t="s">
        <v>229</v>
      </c>
      <c r="G126" s="200"/>
      <c r="H126" s="200"/>
      <c r="I126" s="203"/>
      <c r="J126" s="214">
        <f>BK126</f>
        <v>0</v>
      </c>
      <c r="K126" s="200"/>
      <c r="L126" s="205"/>
      <c r="M126" s="206"/>
      <c r="N126" s="207"/>
      <c r="O126" s="207"/>
      <c r="P126" s="208">
        <f>SUM(P127:P148)</f>
        <v>0</v>
      </c>
      <c r="Q126" s="207"/>
      <c r="R126" s="208">
        <f>SUM(R127:R148)</f>
        <v>0</v>
      </c>
      <c r="S126" s="207"/>
      <c r="T126" s="209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0" t="s">
        <v>79</v>
      </c>
      <c r="AT126" s="211" t="s">
        <v>71</v>
      </c>
      <c r="AU126" s="211" t="s">
        <v>79</v>
      </c>
      <c r="AY126" s="210" t="s">
        <v>187</v>
      </c>
      <c r="BK126" s="212">
        <f>SUM(BK127:BK148)</f>
        <v>0</v>
      </c>
    </row>
    <row r="127" s="2" customFormat="1" ht="24.15" customHeight="1">
      <c r="A127" s="41"/>
      <c r="B127" s="42"/>
      <c r="C127" s="215" t="s">
        <v>230</v>
      </c>
      <c r="D127" s="215" t="s">
        <v>190</v>
      </c>
      <c r="E127" s="216" t="s">
        <v>231</v>
      </c>
      <c r="F127" s="217" t="s">
        <v>232</v>
      </c>
      <c r="G127" s="218" t="s">
        <v>233</v>
      </c>
      <c r="H127" s="219">
        <v>0.58099999999999996</v>
      </c>
      <c r="I127" s="220"/>
      <c r="J127" s="221">
        <f>ROUND(I127*H127,2)</f>
        <v>0</v>
      </c>
      <c r="K127" s="217" t="s">
        <v>194</v>
      </c>
      <c r="L127" s="47"/>
      <c r="M127" s="222" t="s">
        <v>19</v>
      </c>
      <c r="N127" s="223" t="s">
        <v>43</v>
      </c>
      <c r="O127" s="87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6" t="s">
        <v>195</v>
      </c>
      <c r="AT127" s="226" t="s">
        <v>190</v>
      </c>
      <c r="AU127" s="226" t="s">
        <v>81</v>
      </c>
      <c r="AY127" s="20" t="s">
        <v>187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20" t="s">
        <v>79</v>
      </c>
      <c r="BK127" s="227">
        <f>ROUND(I127*H127,2)</f>
        <v>0</v>
      </c>
      <c r="BL127" s="20" t="s">
        <v>195</v>
      </c>
      <c r="BM127" s="226" t="s">
        <v>434</v>
      </c>
    </row>
    <row r="128" s="2" customFormat="1">
      <c r="A128" s="41"/>
      <c r="B128" s="42"/>
      <c r="C128" s="43"/>
      <c r="D128" s="228" t="s">
        <v>197</v>
      </c>
      <c r="E128" s="43"/>
      <c r="F128" s="229" t="s">
        <v>235</v>
      </c>
      <c r="G128" s="43"/>
      <c r="H128" s="43"/>
      <c r="I128" s="230"/>
      <c r="J128" s="43"/>
      <c r="K128" s="43"/>
      <c r="L128" s="47"/>
      <c r="M128" s="231"/>
      <c r="N128" s="232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197</v>
      </c>
      <c r="AU128" s="20" t="s">
        <v>81</v>
      </c>
    </row>
    <row r="129" s="2" customFormat="1" ht="21.75" customHeight="1">
      <c r="A129" s="41"/>
      <c r="B129" s="42"/>
      <c r="C129" s="215" t="s">
        <v>195</v>
      </c>
      <c r="D129" s="215" t="s">
        <v>190</v>
      </c>
      <c r="E129" s="216" t="s">
        <v>236</v>
      </c>
      <c r="F129" s="217" t="s">
        <v>237</v>
      </c>
      <c r="G129" s="218" t="s">
        <v>233</v>
      </c>
      <c r="H129" s="219">
        <v>0.58099999999999996</v>
      </c>
      <c r="I129" s="220"/>
      <c r="J129" s="221">
        <f>ROUND(I129*H129,2)</f>
        <v>0</v>
      </c>
      <c r="K129" s="217" t="s">
        <v>194</v>
      </c>
      <c r="L129" s="47"/>
      <c r="M129" s="222" t="s">
        <v>19</v>
      </c>
      <c r="N129" s="223" t="s">
        <v>43</v>
      </c>
      <c r="O129" s="87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6" t="s">
        <v>195</v>
      </c>
      <c r="AT129" s="226" t="s">
        <v>190</v>
      </c>
      <c r="AU129" s="226" t="s">
        <v>81</v>
      </c>
      <c r="AY129" s="20" t="s">
        <v>187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20" t="s">
        <v>79</v>
      </c>
      <c r="BK129" s="227">
        <f>ROUND(I129*H129,2)</f>
        <v>0</v>
      </c>
      <c r="BL129" s="20" t="s">
        <v>195</v>
      </c>
      <c r="BM129" s="226" t="s">
        <v>435</v>
      </c>
    </row>
    <row r="130" s="2" customFormat="1">
      <c r="A130" s="41"/>
      <c r="B130" s="42"/>
      <c r="C130" s="43"/>
      <c r="D130" s="228" t="s">
        <v>197</v>
      </c>
      <c r="E130" s="43"/>
      <c r="F130" s="229" t="s">
        <v>239</v>
      </c>
      <c r="G130" s="43"/>
      <c r="H130" s="43"/>
      <c r="I130" s="230"/>
      <c r="J130" s="43"/>
      <c r="K130" s="43"/>
      <c r="L130" s="47"/>
      <c r="M130" s="231"/>
      <c r="N130" s="232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197</v>
      </c>
      <c r="AU130" s="20" t="s">
        <v>81</v>
      </c>
    </row>
    <row r="131" s="2" customFormat="1" ht="24.15" customHeight="1">
      <c r="A131" s="41"/>
      <c r="B131" s="42"/>
      <c r="C131" s="215" t="s">
        <v>240</v>
      </c>
      <c r="D131" s="215" t="s">
        <v>190</v>
      </c>
      <c r="E131" s="216" t="s">
        <v>241</v>
      </c>
      <c r="F131" s="217" t="s">
        <v>242</v>
      </c>
      <c r="G131" s="218" t="s">
        <v>233</v>
      </c>
      <c r="H131" s="219">
        <v>9.2959999999999994</v>
      </c>
      <c r="I131" s="220"/>
      <c r="J131" s="221">
        <f>ROUND(I131*H131,2)</f>
        <v>0</v>
      </c>
      <c r="K131" s="217" t="s">
        <v>194</v>
      </c>
      <c r="L131" s="47"/>
      <c r="M131" s="222" t="s">
        <v>19</v>
      </c>
      <c r="N131" s="223" t="s">
        <v>43</v>
      </c>
      <c r="O131" s="87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6" t="s">
        <v>195</v>
      </c>
      <c r="AT131" s="226" t="s">
        <v>190</v>
      </c>
      <c r="AU131" s="226" t="s">
        <v>81</v>
      </c>
      <c r="AY131" s="20" t="s">
        <v>187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20" t="s">
        <v>79</v>
      </c>
      <c r="BK131" s="227">
        <f>ROUND(I131*H131,2)</f>
        <v>0</v>
      </c>
      <c r="BL131" s="20" t="s">
        <v>195</v>
      </c>
      <c r="BM131" s="226" t="s">
        <v>436</v>
      </c>
    </row>
    <row r="132" s="2" customFormat="1">
      <c r="A132" s="41"/>
      <c r="B132" s="42"/>
      <c r="C132" s="43"/>
      <c r="D132" s="228" t="s">
        <v>197</v>
      </c>
      <c r="E132" s="43"/>
      <c r="F132" s="229" t="s">
        <v>244</v>
      </c>
      <c r="G132" s="43"/>
      <c r="H132" s="43"/>
      <c r="I132" s="230"/>
      <c r="J132" s="43"/>
      <c r="K132" s="43"/>
      <c r="L132" s="47"/>
      <c r="M132" s="231"/>
      <c r="N132" s="232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197</v>
      </c>
      <c r="AU132" s="20" t="s">
        <v>81</v>
      </c>
    </row>
    <row r="133" s="14" customFormat="1">
      <c r="A133" s="14"/>
      <c r="B133" s="244"/>
      <c r="C133" s="245"/>
      <c r="D133" s="235" t="s">
        <v>199</v>
      </c>
      <c r="E133" s="245"/>
      <c r="F133" s="247" t="s">
        <v>437</v>
      </c>
      <c r="G133" s="245"/>
      <c r="H133" s="248">
        <v>9.2959999999999994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199</v>
      </c>
      <c r="AU133" s="254" t="s">
        <v>81</v>
      </c>
      <c r="AV133" s="14" t="s">
        <v>81</v>
      </c>
      <c r="AW133" s="14" t="s">
        <v>4</v>
      </c>
      <c r="AX133" s="14" t="s">
        <v>79</v>
      </c>
      <c r="AY133" s="254" t="s">
        <v>187</v>
      </c>
    </row>
    <row r="134" s="2" customFormat="1" ht="24.15" customHeight="1">
      <c r="A134" s="41"/>
      <c r="B134" s="42"/>
      <c r="C134" s="215" t="s">
        <v>246</v>
      </c>
      <c r="D134" s="215" t="s">
        <v>190</v>
      </c>
      <c r="E134" s="216" t="s">
        <v>358</v>
      </c>
      <c r="F134" s="217" t="s">
        <v>359</v>
      </c>
      <c r="G134" s="218" t="s">
        <v>233</v>
      </c>
      <c r="H134" s="219">
        <v>0.17899999999999999</v>
      </c>
      <c r="I134" s="220"/>
      <c r="J134" s="221">
        <f>ROUND(I134*H134,2)</f>
        <v>0</v>
      </c>
      <c r="K134" s="217" t="s">
        <v>194</v>
      </c>
      <c r="L134" s="47"/>
      <c r="M134" s="222" t="s">
        <v>19</v>
      </c>
      <c r="N134" s="223" t="s">
        <v>43</v>
      </c>
      <c r="O134" s="87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6" t="s">
        <v>195</v>
      </c>
      <c r="AT134" s="226" t="s">
        <v>190</v>
      </c>
      <c r="AU134" s="226" t="s">
        <v>81</v>
      </c>
      <c r="AY134" s="20" t="s">
        <v>187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20" t="s">
        <v>79</v>
      </c>
      <c r="BK134" s="227">
        <f>ROUND(I134*H134,2)</f>
        <v>0</v>
      </c>
      <c r="BL134" s="20" t="s">
        <v>195</v>
      </c>
      <c r="BM134" s="226" t="s">
        <v>438</v>
      </c>
    </row>
    <row r="135" s="2" customFormat="1">
      <c r="A135" s="41"/>
      <c r="B135" s="42"/>
      <c r="C135" s="43"/>
      <c r="D135" s="228" t="s">
        <v>197</v>
      </c>
      <c r="E135" s="43"/>
      <c r="F135" s="229" t="s">
        <v>361</v>
      </c>
      <c r="G135" s="43"/>
      <c r="H135" s="43"/>
      <c r="I135" s="230"/>
      <c r="J135" s="43"/>
      <c r="K135" s="43"/>
      <c r="L135" s="47"/>
      <c r="M135" s="231"/>
      <c r="N135" s="232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197</v>
      </c>
      <c r="AU135" s="20" t="s">
        <v>81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363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4" customFormat="1">
      <c r="A137" s="14"/>
      <c r="B137" s="244"/>
      <c r="C137" s="245"/>
      <c r="D137" s="235" t="s">
        <v>199</v>
      </c>
      <c r="E137" s="246" t="s">
        <v>19</v>
      </c>
      <c r="F137" s="247" t="s">
        <v>364</v>
      </c>
      <c r="G137" s="245"/>
      <c r="H137" s="248">
        <v>0.17899999999999999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199</v>
      </c>
      <c r="AU137" s="254" t="s">
        <v>81</v>
      </c>
      <c r="AV137" s="14" t="s">
        <v>81</v>
      </c>
      <c r="AW137" s="14" t="s">
        <v>33</v>
      </c>
      <c r="AX137" s="14" t="s">
        <v>72</v>
      </c>
      <c r="AY137" s="254" t="s">
        <v>187</v>
      </c>
    </row>
    <row r="138" s="15" customFormat="1">
      <c r="A138" s="15"/>
      <c r="B138" s="255"/>
      <c r="C138" s="256"/>
      <c r="D138" s="235" t="s">
        <v>199</v>
      </c>
      <c r="E138" s="257" t="s">
        <v>19</v>
      </c>
      <c r="F138" s="258" t="s">
        <v>210</v>
      </c>
      <c r="G138" s="256"/>
      <c r="H138" s="259">
        <v>0.17899999999999999</v>
      </c>
      <c r="I138" s="260"/>
      <c r="J138" s="256"/>
      <c r="K138" s="256"/>
      <c r="L138" s="261"/>
      <c r="M138" s="262"/>
      <c r="N138" s="263"/>
      <c r="O138" s="263"/>
      <c r="P138" s="263"/>
      <c r="Q138" s="263"/>
      <c r="R138" s="263"/>
      <c r="S138" s="263"/>
      <c r="T138" s="26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5" t="s">
        <v>199</v>
      </c>
      <c r="AU138" s="265" t="s">
        <v>81</v>
      </c>
      <c r="AV138" s="15" t="s">
        <v>195</v>
      </c>
      <c r="AW138" s="15" t="s">
        <v>33</v>
      </c>
      <c r="AX138" s="15" t="s">
        <v>79</v>
      </c>
      <c r="AY138" s="265" t="s">
        <v>187</v>
      </c>
    </row>
    <row r="139" s="2" customFormat="1" ht="24.15" customHeight="1">
      <c r="A139" s="41"/>
      <c r="B139" s="42"/>
      <c r="C139" s="215" t="s">
        <v>252</v>
      </c>
      <c r="D139" s="215" t="s">
        <v>190</v>
      </c>
      <c r="E139" s="216" t="s">
        <v>247</v>
      </c>
      <c r="F139" s="217" t="s">
        <v>248</v>
      </c>
      <c r="G139" s="218" t="s">
        <v>233</v>
      </c>
      <c r="H139" s="219">
        <v>0.32900000000000001</v>
      </c>
      <c r="I139" s="220"/>
      <c r="J139" s="221">
        <f>ROUND(I139*H139,2)</f>
        <v>0</v>
      </c>
      <c r="K139" s="217" t="s">
        <v>194</v>
      </c>
      <c r="L139" s="47"/>
      <c r="M139" s="222" t="s">
        <v>19</v>
      </c>
      <c r="N139" s="223" t="s">
        <v>43</v>
      </c>
      <c r="O139" s="87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6" t="s">
        <v>195</v>
      </c>
      <c r="AT139" s="226" t="s">
        <v>190</v>
      </c>
      <c r="AU139" s="226" t="s">
        <v>81</v>
      </c>
      <c r="AY139" s="20" t="s">
        <v>187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20" t="s">
        <v>79</v>
      </c>
      <c r="BK139" s="227">
        <f>ROUND(I139*H139,2)</f>
        <v>0</v>
      </c>
      <c r="BL139" s="20" t="s">
        <v>195</v>
      </c>
      <c r="BM139" s="226" t="s">
        <v>439</v>
      </c>
    </row>
    <row r="140" s="2" customFormat="1">
      <c r="A140" s="41"/>
      <c r="B140" s="42"/>
      <c r="C140" s="43"/>
      <c r="D140" s="228" t="s">
        <v>197</v>
      </c>
      <c r="E140" s="43"/>
      <c r="F140" s="229" t="s">
        <v>250</v>
      </c>
      <c r="G140" s="43"/>
      <c r="H140" s="43"/>
      <c r="I140" s="230"/>
      <c r="J140" s="43"/>
      <c r="K140" s="43"/>
      <c r="L140" s="47"/>
      <c r="M140" s="231"/>
      <c r="N140" s="232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197</v>
      </c>
      <c r="AU140" s="20" t="s">
        <v>81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192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4" customFormat="1">
      <c r="A142" s="14"/>
      <c r="B142" s="244"/>
      <c r="C142" s="245"/>
      <c r="D142" s="235" t="s">
        <v>199</v>
      </c>
      <c r="E142" s="246" t="s">
        <v>19</v>
      </c>
      <c r="F142" s="247" t="s">
        <v>440</v>
      </c>
      <c r="G142" s="245"/>
      <c r="H142" s="248">
        <v>0.32900000000000001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199</v>
      </c>
      <c r="AU142" s="254" t="s">
        <v>81</v>
      </c>
      <c r="AV142" s="14" t="s">
        <v>81</v>
      </c>
      <c r="AW142" s="14" t="s">
        <v>33</v>
      </c>
      <c r="AX142" s="14" t="s">
        <v>72</v>
      </c>
      <c r="AY142" s="254" t="s">
        <v>187</v>
      </c>
    </row>
    <row r="143" s="15" customFormat="1">
      <c r="A143" s="15"/>
      <c r="B143" s="255"/>
      <c r="C143" s="256"/>
      <c r="D143" s="235" t="s">
        <v>199</v>
      </c>
      <c r="E143" s="257" t="s">
        <v>19</v>
      </c>
      <c r="F143" s="258" t="s">
        <v>210</v>
      </c>
      <c r="G143" s="256"/>
      <c r="H143" s="259">
        <v>0.32900000000000001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5" t="s">
        <v>199</v>
      </c>
      <c r="AU143" s="265" t="s">
        <v>81</v>
      </c>
      <c r="AV143" s="15" t="s">
        <v>195</v>
      </c>
      <c r="AW143" s="15" t="s">
        <v>33</v>
      </c>
      <c r="AX143" s="15" t="s">
        <v>79</v>
      </c>
      <c r="AY143" s="265" t="s">
        <v>187</v>
      </c>
    </row>
    <row r="144" s="2" customFormat="1" ht="24.15" customHeight="1">
      <c r="A144" s="41"/>
      <c r="B144" s="42"/>
      <c r="C144" s="215" t="s">
        <v>262</v>
      </c>
      <c r="D144" s="215" t="s">
        <v>190</v>
      </c>
      <c r="E144" s="216" t="s">
        <v>253</v>
      </c>
      <c r="F144" s="217" t="s">
        <v>254</v>
      </c>
      <c r="G144" s="218" t="s">
        <v>233</v>
      </c>
      <c r="H144" s="219">
        <v>0.071999999999999995</v>
      </c>
      <c r="I144" s="220"/>
      <c r="J144" s="221">
        <f>ROUND(I144*H144,2)</f>
        <v>0</v>
      </c>
      <c r="K144" s="217" t="s">
        <v>194</v>
      </c>
      <c r="L144" s="47"/>
      <c r="M144" s="222" t="s">
        <v>19</v>
      </c>
      <c r="N144" s="223" t="s">
        <v>43</v>
      </c>
      <c r="O144" s="87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6" t="s">
        <v>195</v>
      </c>
      <c r="AT144" s="226" t="s">
        <v>190</v>
      </c>
      <c r="AU144" s="226" t="s">
        <v>81</v>
      </c>
      <c r="AY144" s="20" t="s">
        <v>187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20" t="s">
        <v>79</v>
      </c>
      <c r="BK144" s="227">
        <f>ROUND(I144*H144,2)</f>
        <v>0</v>
      </c>
      <c r="BL144" s="20" t="s">
        <v>195</v>
      </c>
      <c r="BM144" s="226" t="s">
        <v>441</v>
      </c>
    </row>
    <row r="145" s="2" customFormat="1">
      <c r="A145" s="41"/>
      <c r="B145" s="42"/>
      <c r="C145" s="43"/>
      <c r="D145" s="228" t="s">
        <v>197</v>
      </c>
      <c r="E145" s="43"/>
      <c r="F145" s="229" t="s">
        <v>256</v>
      </c>
      <c r="G145" s="43"/>
      <c r="H145" s="43"/>
      <c r="I145" s="230"/>
      <c r="J145" s="43"/>
      <c r="K145" s="43"/>
      <c r="L145" s="47"/>
      <c r="M145" s="231"/>
      <c r="N145" s="232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197</v>
      </c>
      <c r="AU145" s="20" t="s">
        <v>81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286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4" customFormat="1">
      <c r="A147" s="14"/>
      <c r="B147" s="244"/>
      <c r="C147" s="245"/>
      <c r="D147" s="235" t="s">
        <v>199</v>
      </c>
      <c r="E147" s="246" t="s">
        <v>19</v>
      </c>
      <c r="F147" s="247" t="s">
        <v>442</v>
      </c>
      <c r="G147" s="245"/>
      <c r="H147" s="248">
        <v>0.071999999999999995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199</v>
      </c>
      <c r="AU147" s="254" t="s">
        <v>81</v>
      </c>
      <c r="AV147" s="14" t="s">
        <v>81</v>
      </c>
      <c r="AW147" s="14" t="s">
        <v>33</v>
      </c>
      <c r="AX147" s="14" t="s">
        <v>72</v>
      </c>
      <c r="AY147" s="254" t="s">
        <v>187</v>
      </c>
    </row>
    <row r="148" s="15" customFormat="1">
      <c r="A148" s="15"/>
      <c r="B148" s="255"/>
      <c r="C148" s="256"/>
      <c r="D148" s="235" t="s">
        <v>199</v>
      </c>
      <c r="E148" s="257" t="s">
        <v>19</v>
      </c>
      <c r="F148" s="258" t="s">
        <v>210</v>
      </c>
      <c r="G148" s="256"/>
      <c r="H148" s="259">
        <v>0.071999999999999995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5" t="s">
        <v>199</v>
      </c>
      <c r="AU148" s="265" t="s">
        <v>81</v>
      </c>
      <c r="AV148" s="15" t="s">
        <v>195</v>
      </c>
      <c r="AW148" s="15" t="s">
        <v>33</v>
      </c>
      <c r="AX148" s="15" t="s">
        <v>79</v>
      </c>
      <c r="AY148" s="265" t="s">
        <v>187</v>
      </c>
    </row>
    <row r="149" s="12" customFormat="1" ht="25.92" customHeight="1">
      <c r="A149" s="12"/>
      <c r="B149" s="199"/>
      <c r="C149" s="200"/>
      <c r="D149" s="201" t="s">
        <v>71</v>
      </c>
      <c r="E149" s="202" t="s">
        <v>258</v>
      </c>
      <c r="F149" s="202" t="s">
        <v>259</v>
      </c>
      <c r="G149" s="200"/>
      <c r="H149" s="200"/>
      <c r="I149" s="203"/>
      <c r="J149" s="204">
        <f>BK149</f>
        <v>0</v>
      </c>
      <c r="K149" s="200"/>
      <c r="L149" s="205"/>
      <c r="M149" s="206"/>
      <c r="N149" s="207"/>
      <c r="O149" s="207"/>
      <c r="P149" s="208">
        <f>P150</f>
        <v>0</v>
      </c>
      <c r="Q149" s="207"/>
      <c r="R149" s="208">
        <f>R150</f>
        <v>0</v>
      </c>
      <c r="S149" s="207"/>
      <c r="T149" s="209">
        <f>T150</f>
        <v>0.072000000000000008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0" t="s">
        <v>81</v>
      </c>
      <c r="AT149" s="211" t="s">
        <v>71</v>
      </c>
      <c r="AU149" s="211" t="s">
        <v>72</v>
      </c>
      <c r="AY149" s="210" t="s">
        <v>187</v>
      </c>
      <c r="BK149" s="212">
        <f>BK150</f>
        <v>0</v>
      </c>
    </row>
    <row r="150" s="12" customFormat="1" ht="22.8" customHeight="1">
      <c r="A150" s="12"/>
      <c r="B150" s="199"/>
      <c r="C150" s="200"/>
      <c r="D150" s="201" t="s">
        <v>71</v>
      </c>
      <c r="E150" s="213" t="s">
        <v>260</v>
      </c>
      <c r="F150" s="213" t="s">
        <v>261</v>
      </c>
      <c r="G150" s="200"/>
      <c r="H150" s="200"/>
      <c r="I150" s="203"/>
      <c r="J150" s="214">
        <f>BK150</f>
        <v>0</v>
      </c>
      <c r="K150" s="200"/>
      <c r="L150" s="205"/>
      <c r="M150" s="206"/>
      <c r="N150" s="207"/>
      <c r="O150" s="207"/>
      <c r="P150" s="208">
        <f>SUM(P151:P168)</f>
        <v>0</v>
      </c>
      <c r="Q150" s="207"/>
      <c r="R150" s="208">
        <f>SUM(R151:R168)</f>
        <v>0</v>
      </c>
      <c r="S150" s="207"/>
      <c r="T150" s="209">
        <f>SUM(T151:T168)</f>
        <v>0.072000000000000008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0" t="s">
        <v>81</v>
      </c>
      <c r="AT150" s="211" t="s">
        <v>71</v>
      </c>
      <c r="AU150" s="211" t="s">
        <v>79</v>
      </c>
      <c r="AY150" s="210" t="s">
        <v>187</v>
      </c>
      <c r="BK150" s="212">
        <f>SUM(BK151:BK168)</f>
        <v>0</v>
      </c>
    </row>
    <row r="151" s="2" customFormat="1" ht="16.5" customHeight="1">
      <c r="A151" s="41"/>
      <c r="B151" s="42"/>
      <c r="C151" s="215" t="s">
        <v>188</v>
      </c>
      <c r="D151" s="215" t="s">
        <v>190</v>
      </c>
      <c r="E151" s="216" t="s">
        <v>285</v>
      </c>
      <c r="F151" s="217" t="s">
        <v>286</v>
      </c>
      <c r="G151" s="218" t="s">
        <v>287</v>
      </c>
      <c r="H151" s="219">
        <v>3</v>
      </c>
      <c r="I151" s="220"/>
      <c r="J151" s="221">
        <f>ROUND(I151*H151,2)</f>
        <v>0</v>
      </c>
      <c r="K151" s="217" t="s">
        <v>194</v>
      </c>
      <c r="L151" s="47"/>
      <c r="M151" s="222" t="s">
        <v>19</v>
      </c>
      <c r="N151" s="223" t="s">
        <v>43</v>
      </c>
      <c r="O151" s="87"/>
      <c r="P151" s="224">
        <f>O151*H151</f>
        <v>0</v>
      </c>
      <c r="Q151" s="224">
        <v>0</v>
      </c>
      <c r="R151" s="224">
        <f>Q151*H151</f>
        <v>0</v>
      </c>
      <c r="S151" s="224">
        <v>0.024</v>
      </c>
      <c r="T151" s="225">
        <f>S151*H151</f>
        <v>0.072000000000000008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265</v>
      </c>
      <c r="AT151" s="226" t="s">
        <v>190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265</v>
      </c>
      <c r="BM151" s="226" t="s">
        <v>443</v>
      </c>
    </row>
    <row r="152" s="2" customFormat="1">
      <c r="A152" s="41"/>
      <c r="B152" s="42"/>
      <c r="C152" s="43"/>
      <c r="D152" s="228" t="s">
        <v>197</v>
      </c>
      <c r="E152" s="43"/>
      <c r="F152" s="229" t="s">
        <v>289</v>
      </c>
      <c r="G152" s="43"/>
      <c r="H152" s="43"/>
      <c r="I152" s="230"/>
      <c r="J152" s="43"/>
      <c r="K152" s="43"/>
      <c r="L152" s="47"/>
      <c r="M152" s="231"/>
      <c r="N152" s="232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197</v>
      </c>
      <c r="AU152" s="20" t="s">
        <v>81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444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426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208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416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4" customFormat="1">
      <c r="A157" s="14"/>
      <c r="B157" s="244"/>
      <c r="C157" s="245"/>
      <c r="D157" s="235" t="s">
        <v>199</v>
      </c>
      <c r="E157" s="246" t="s">
        <v>19</v>
      </c>
      <c r="F157" s="247" t="s">
        <v>79</v>
      </c>
      <c r="G157" s="245"/>
      <c r="H157" s="248">
        <v>1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199</v>
      </c>
      <c r="AU157" s="254" t="s">
        <v>81</v>
      </c>
      <c r="AV157" s="14" t="s">
        <v>81</v>
      </c>
      <c r="AW157" s="14" t="s">
        <v>33</v>
      </c>
      <c r="AX157" s="14" t="s">
        <v>72</v>
      </c>
      <c r="AY157" s="254" t="s">
        <v>187</v>
      </c>
    </row>
    <row r="158" s="13" customFormat="1">
      <c r="A158" s="13"/>
      <c r="B158" s="233"/>
      <c r="C158" s="234"/>
      <c r="D158" s="235" t="s">
        <v>199</v>
      </c>
      <c r="E158" s="236" t="s">
        <v>19</v>
      </c>
      <c r="F158" s="237" t="s">
        <v>445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199</v>
      </c>
      <c r="AU158" s="243" t="s">
        <v>81</v>
      </c>
      <c r="AV158" s="13" t="s">
        <v>79</v>
      </c>
      <c r="AW158" s="13" t="s">
        <v>33</v>
      </c>
      <c r="AX158" s="13" t="s">
        <v>72</v>
      </c>
      <c r="AY158" s="243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428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208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418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4" customFormat="1">
      <c r="A162" s="14"/>
      <c r="B162" s="244"/>
      <c r="C162" s="245"/>
      <c r="D162" s="235" t="s">
        <v>199</v>
      </c>
      <c r="E162" s="246" t="s">
        <v>19</v>
      </c>
      <c r="F162" s="247" t="s">
        <v>79</v>
      </c>
      <c r="G162" s="245"/>
      <c r="H162" s="248">
        <v>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199</v>
      </c>
      <c r="AU162" s="254" t="s">
        <v>81</v>
      </c>
      <c r="AV162" s="14" t="s">
        <v>81</v>
      </c>
      <c r="AW162" s="14" t="s">
        <v>33</v>
      </c>
      <c r="AX162" s="14" t="s">
        <v>72</v>
      </c>
      <c r="AY162" s="254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446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430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208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416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4" customFormat="1">
      <c r="A167" s="14"/>
      <c r="B167" s="244"/>
      <c r="C167" s="245"/>
      <c r="D167" s="235" t="s">
        <v>199</v>
      </c>
      <c r="E167" s="246" t="s">
        <v>19</v>
      </c>
      <c r="F167" s="247" t="s">
        <v>79</v>
      </c>
      <c r="G167" s="245"/>
      <c r="H167" s="248">
        <v>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199</v>
      </c>
      <c r="AU167" s="254" t="s">
        <v>81</v>
      </c>
      <c r="AV167" s="14" t="s">
        <v>81</v>
      </c>
      <c r="AW167" s="14" t="s">
        <v>33</v>
      </c>
      <c r="AX167" s="14" t="s">
        <v>72</v>
      </c>
      <c r="AY167" s="254" t="s">
        <v>187</v>
      </c>
    </row>
    <row r="168" s="15" customFormat="1">
      <c r="A168" s="15"/>
      <c r="B168" s="255"/>
      <c r="C168" s="256"/>
      <c r="D168" s="235" t="s">
        <v>199</v>
      </c>
      <c r="E168" s="257" t="s">
        <v>19</v>
      </c>
      <c r="F168" s="258" t="s">
        <v>210</v>
      </c>
      <c r="G168" s="256"/>
      <c r="H168" s="259">
        <v>3</v>
      </c>
      <c r="I168" s="260"/>
      <c r="J168" s="256"/>
      <c r="K168" s="256"/>
      <c r="L168" s="261"/>
      <c r="M168" s="266"/>
      <c r="N168" s="267"/>
      <c r="O168" s="267"/>
      <c r="P168" s="267"/>
      <c r="Q168" s="267"/>
      <c r="R168" s="267"/>
      <c r="S168" s="267"/>
      <c r="T168" s="26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199</v>
      </c>
      <c r="AU168" s="265" t="s">
        <v>81</v>
      </c>
      <c r="AV168" s="15" t="s">
        <v>195</v>
      </c>
      <c r="AW168" s="15" t="s">
        <v>33</v>
      </c>
      <c r="AX168" s="15" t="s">
        <v>79</v>
      </c>
      <c r="AY168" s="265" t="s">
        <v>187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QWdbvin9Vevq8bNY4EAmHaOSds/QfGTuIdvfhDZelSms18gnF7EeEepzsZBgcHPxYYRO5V19G4Q8sw4iaSY4NA==" hashValue="p/iigI/i7hKOmtpGtGOHncPBV78r7px6PTtYIm8fH0+2c7QAF3bwTZ1jh3Cv5jwKbGKu8bcxIn2XBC/Ls++RHw==" algorithmName="SHA-512" password="CC35"/>
  <autoFilter ref="C89:K1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968072455"/>
    <hyperlink ref="F112" r:id="rId2" display="https://podminky.urs.cz/item/CS_URS_2025_02/971033531"/>
    <hyperlink ref="F128" r:id="rId3" display="https://podminky.urs.cz/item/CS_URS_2025_02/997013211"/>
    <hyperlink ref="F130" r:id="rId4" display="https://podminky.urs.cz/item/CS_URS_2025_02/997013501"/>
    <hyperlink ref="F132" r:id="rId5" display="https://podminky.urs.cz/item/CS_URS_2025_02/997013509"/>
    <hyperlink ref="F135" r:id="rId6" display="https://podminky.urs.cz/item/CS_URS_2025_02/997013603"/>
    <hyperlink ref="F140" r:id="rId7" display="https://podminky.urs.cz/item/CS_URS_2025_02/997013631"/>
    <hyperlink ref="F145" r:id="rId8" display="https://podminky.urs.cz/item/CS_URS_2025_02/997013811"/>
    <hyperlink ref="F152" r:id="rId9" display="https://podminky.urs.cz/item/CS_URS_2025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158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447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ROUND(J90,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ROUND((SUM(BE90:BE168)),  2)</f>
        <v>0</v>
      </c>
      <c r="G35" s="41"/>
      <c r="H35" s="41"/>
      <c r="I35" s="160">
        <v>0.20999999999999999</v>
      </c>
      <c r="J35" s="159">
        <f>ROUND(((SUM(BE90:BE168))*I35),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ROUND((SUM(BF90:BF168)),  2)</f>
        <v>0</v>
      </c>
      <c r="G36" s="41"/>
      <c r="H36" s="41"/>
      <c r="I36" s="160">
        <v>0.12</v>
      </c>
      <c r="J36" s="159">
        <f>ROUND(((SUM(BF90:BF168))*I36),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ROUND((SUM(BG90:BG168)),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ROUND((SUM(BH90:BH168)),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ROUND((SUM(BI90:BI168)),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158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2025-068-01-04 - Bourací práce- 3.NP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168</v>
      </c>
      <c r="E65" s="185"/>
      <c r="F65" s="185"/>
      <c r="G65" s="185"/>
      <c r="H65" s="185"/>
      <c r="I65" s="185"/>
      <c r="J65" s="186">
        <f>J92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169</v>
      </c>
      <c r="E66" s="185"/>
      <c r="F66" s="185"/>
      <c r="G66" s="185"/>
      <c r="H66" s="185"/>
      <c r="I66" s="185"/>
      <c r="J66" s="186">
        <f>J126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J149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171</v>
      </c>
      <c r="E68" s="185"/>
      <c r="F68" s="185"/>
      <c r="G68" s="185"/>
      <c r="H68" s="185"/>
      <c r="I68" s="185"/>
      <c r="J68" s="186">
        <f>J150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172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2" t="str">
        <f>E7</f>
        <v>Stavební úpravy únikových cest</v>
      </c>
      <c r="F78" s="35"/>
      <c r="G78" s="35"/>
      <c r="H78" s="35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2" t="s">
        <v>158</v>
      </c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159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2025-068-01-04 - Bourací práce- 3.NP</v>
      </c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Dům dlouhá 1, Aš</v>
      </c>
      <c r="G84" s="43"/>
      <c r="H84" s="43"/>
      <c r="I84" s="35" t="s">
        <v>23</v>
      </c>
      <c r="J84" s="75" t="str">
        <f>IF(J14="","",J14)</f>
        <v>28. 11. 2025</v>
      </c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25</v>
      </c>
      <c r="D86" s="43"/>
      <c r="E86" s="43"/>
      <c r="F86" s="30" t="str">
        <f>E17</f>
        <v>Město Aš,Kamenná 52, 352 01 Aš</v>
      </c>
      <c r="G86" s="43"/>
      <c r="H86" s="43"/>
      <c r="I86" s="35" t="s">
        <v>31</v>
      </c>
      <c r="J86" s="39" t="str">
        <f>E23</f>
        <v>ČOS exim s.r.o. Alešova 26, České Budějovice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8"/>
      <c r="B89" s="189"/>
      <c r="C89" s="190" t="s">
        <v>173</v>
      </c>
      <c r="D89" s="191" t="s">
        <v>57</v>
      </c>
      <c r="E89" s="191" t="s">
        <v>53</v>
      </c>
      <c r="F89" s="191" t="s">
        <v>54</v>
      </c>
      <c r="G89" s="191" t="s">
        <v>174</v>
      </c>
      <c r="H89" s="191" t="s">
        <v>175</v>
      </c>
      <c r="I89" s="191" t="s">
        <v>176</v>
      </c>
      <c r="J89" s="191" t="s">
        <v>165</v>
      </c>
      <c r="K89" s="192" t="s">
        <v>177</v>
      </c>
      <c r="L89" s="193"/>
      <c r="M89" s="95" t="s">
        <v>19</v>
      </c>
      <c r="N89" s="96" t="s">
        <v>42</v>
      </c>
      <c r="O89" s="96" t="s">
        <v>178</v>
      </c>
      <c r="P89" s="96" t="s">
        <v>179</v>
      </c>
      <c r="Q89" s="96" t="s">
        <v>180</v>
      </c>
      <c r="R89" s="96" t="s">
        <v>181</v>
      </c>
      <c r="S89" s="96" t="s">
        <v>182</v>
      </c>
      <c r="T89" s="97" t="s">
        <v>183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1"/>
      <c r="B90" s="42"/>
      <c r="C90" s="102" t="s">
        <v>184</v>
      </c>
      <c r="D90" s="43"/>
      <c r="E90" s="43"/>
      <c r="F90" s="43"/>
      <c r="G90" s="43"/>
      <c r="H90" s="43"/>
      <c r="I90" s="43"/>
      <c r="J90" s="194">
        <f>BK90</f>
        <v>0</v>
      </c>
      <c r="K90" s="43"/>
      <c r="L90" s="47"/>
      <c r="M90" s="98"/>
      <c r="N90" s="195"/>
      <c r="O90" s="99"/>
      <c r="P90" s="196">
        <f>P91+P149</f>
        <v>0</v>
      </c>
      <c r="Q90" s="99"/>
      <c r="R90" s="196">
        <f>R91+R149</f>
        <v>0</v>
      </c>
      <c r="S90" s="99"/>
      <c r="T90" s="197">
        <f>T91+T149</f>
        <v>0.58066400000000007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71</v>
      </c>
      <c r="AU90" s="20" t="s">
        <v>166</v>
      </c>
      <c r="BK90" s="198">
        <f>BK91+BK149</f>
        <v>0</v>
      </c>
    </row>
    <row r="91" s="12" customFormat="1" ht="25.92" customHeight="1">
      <c r="A91" s="12"/>
      <c r="B91" s="199"/>
      <c r="C91" s="200"/>
      <c r="D91" s="201" t="s">
        <v>71</v>
      </c>
      <c r="E91" s="202" t="s">
        <v>185</v>
      </c>
      <c r="F91" s="202" t="s">
        <v>186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P92+P126</f>
        <v>0</v>
      </c>
      <c r="Q91" s="207"/>
      <c r="R91" s="208">
        <f>R92+R126</f>
        <v>0</v>
      </c>
      <c r="S91" s="207"/>
      <c r="T91" s="209">
        <f>T92+T126</f>
        <v>0.50866400000000001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72</v>
      </c>
      <c r="AY91" s="210" t="s">
        <v>187</v>
      </c>
      <c r="BK91" s="212">
        <f>BK92+BK126</f>
        <v>0</v>
      </c>
    </row>
    <row r="92" s="12" customFormat="1" ht="22.8" customHeight="1">
      <c r="A92" s="12"/>
      <c r="B92" s="199"/>
      <c r="C92" s="200"/>
      <c r="D92" s="201" t="s">
        <v>71</v>
      </c>
      <c r="E92" s="213" t="s">
        <v>188</v>
      </c>
      <c r="F92" s="213" t="s">
        <v>189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SUM(P93:P125)</f>
        <v>0</v>
      </c>
      <c r="Q92" s="207"/>
      <c r="R92" s="208">
        <f>SUM(R93:R125)</f>
        <v>0</v>
      </c>
      <c r="S92" s="207"/>
      <c r="T92" s="209">
        <f>SUM(T93:T125)</f>
        <v>0.50866400000000001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79</v>
      </c>
      <c r="AY92" s="210" t="s">
        <v>187</v>
      </c>
      <c r="BK92" s="212">
        <f>SUM(BK93:BK125)</f>
        <v>0</v>
      </c>
    </row>
    <row r="93" s="2" customFormat="1" ht="24.15" customHeight="1">
      <c r="A93" s="41"/>
      <c r="B93" s="42"/>
      <c r="C93" s="215" t="s">
        <v>79</v>
      </c>
      <c r="D93" s="215" t="s">
        <v>190</v>
      </c>
      <c r="E93" s="216" t="s">
        <v>191</v>
      </c>
      <c r="F93" s="217" t="s">
        <v>192</v>
      </c>
      <c r="G93" s="218" t="s">
        <v>193</v>
      </c>
      <c r="H93" s="219">
        <v>4.3339999999999996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0.075999999999999998</v>
      </c>
      <c r="T93" s="225">
        <f>S93*H93</f>
        <v>0.32938399999999995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195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195</v>
      </c>
      <c r="BM93" s="226" t="s">
        <v>448</v>
      </c>
    </row>
    <row r="94" s="2" customFormat="1">
      <c r="A94" s="41"/>
      <c r="B94" s="42"/>
      <c r="C94" s="43"/>
      <c r="D94" s="228" t="s">
        <v>197</v>
      </c>
      <c r="E94" s="43"/>
      <c r="F94" s="229" t="s">
        <v>198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449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450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202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331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4" customFormat="1">
      <c r="A99" s="14"/>
      <c r="B99" s="244"/>
      <c r="C99" s="245"/>
      <c r="D99" s="235" t="s">
        <v>199</v>
      </c>
      <c r="E99" s="246" t="s">
        <v>19</v>
      </c>
      <c r="F99" s="247" t="s">
        <v>332</v>
      </c>
      <c r="G99" s="245"/>
      <c r="H99" s="248">
        <v>1.5760000000000001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199</v>
      </c>
      <c r="AU99" s="254" t="s">
        <v>81</v>
      </c>
      <c r="AV99" s="14" t="s">
        <v>81</v>
      </c>
      <c r="AW99" s="14" t="s">
        <v>33</v>
      </c>
      <c r="AX99" s="14" t="s">
        <v>72</v>
      </c>
      <c r="AY99" s="254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451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452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202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335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209</v>
      </c>
      <c r="G104" s="245"/>
      <c r="H104" s="248">
        <v>1.1819999999999999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453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454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202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331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4" customFormat="1">
      <c r="A109" s="14"/>
      <c r="B109" s="244"/>
      <c r="C109" s="245"/>
      <c r="D109" s="235" t="s">
        <v>199</v>
      </c>
      <c r="E109" s="246" t="s">
        <v>19</v>
      </c>
      <c r="F109" s="247" t="s">
        <v>332</v>
      </c>
      <c r="G109" s="245"/>
      <c r="H109" s="248">
        <v>1.5760000000000001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199</v>
      </c>
      <c r="AU109" s="254" t="s">
        <v>81</v>
      </c>
      <c r="AV109" s="14" t="s">
        <v>81</v>
      </c>
      <c r="AW109" s="14" t="s">
        <v>33</v>
      </c>
      <c r="AX109" s="14" t="s">
        <v>72</v>
      </c>
      <c r="AY109" s="254" t="s">
        <v>187</v>
      </c>
    </row>
    <row r="110" s="15" customFormat="1">
      <c r="A110" s="15"/>
      <c r="B110" s="255"/>
      <c r="C110" s="256"/>
      <c r="D110" s="235" t="s">
        <v>199</v>
      </c>
      <c r="E110" s="257" t="s">
        <v>19</v>
      </c>
      <c r="F110" s="258" t="s">
        <v>210</v>
      </c>
      <c r="G110" s="256"/>
      <c r="H110" s="259">
        <v>4.3339999999999996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199</v>
      </c>
      <c r="AU110" s="265" t="s">
        <v>81</v>
      </c>
      <c r="AV110" s="15" t="s">
        <v>195</v>
      </c>
      <c r="AW110" s="15" t="s">
        <v>33</v>
      </c>
      <c r="AX110" s="15" t="s">
        <v>79</v>
      </c>
      <c r="AY110" s="265" t="s">
        <v>187</v>
      </c>
    </row>
    <row r="111" s="2" customFormat="1" ht="24.15" customHeight="1">
      <c r="A111" s="41"/>
      <c r="B111" s="42"/>
      <c r="C111" s="215" t="s">
        <v>81</v>
      </c>
      <c r="D111" s="215" t="s">
        <v>190</v>
      </c>
      <c r="E111" s="216" t="s">
        <v>339</v>
      </c>
      <c r="F111" s="217" t="s">
        <v>340</v>
      </c>
      <c r="G111" s="218" t="s">
        <v>193</v>
      </c>
      <c r="H111" s="219">
        <v>0.66400000000000003</v>
      </c>
      <c r="I111" s="220"/>
      <c r="J111" s="221">
        <f>ROUND(I111*H111,2)</f>
        <v>0</v>
      </c>
      <c r="K111" s="217" t="s">
        <v>194</v>
      </c>
      <c r="L111" s="47"/>
      <c r="M111" s="222" t="s">
        <v>19</v>
      </c>
      <c r="N111" s="223" t="s">
        <v>43</v>
      </c>
      <c r="O111" s="87"/>
      <c r="P111" s="224">
        <f>O111*H111</f>
        <v>0</v>
      </c>
      <c r="Q111" s="224">
        <v>0</v>
      </c>
      <c r="R111" s="224">
        <f>Q111*H111</f>
        <v>0</v>
      </c>
      <c r="S111" s="224">
        <v>0.27000000000000002</v>
      </c>
      <c r="T111" s="225">
        <f>S111*H111</f>
        <v>0.17928000000000002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6" t="s">
        <v>195</v>
      </c>
      <c r="AT111" s="226" t="s">
        <v>190</v>
      </c>
      <c r="AU111" s="226" t="s">
        <v>81</v>
      </c>
      <c r="AY111" s="20" t="s">
        <v>187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20" t="s">
        <v>79</v>
      </c>
      <c r="BK111" s="227">
        <f>ROUND(I111*H111,2)</f>
        <v>0</v>
      </c>
      <c r="BL111" s="20" t="s">
        <v>195</v>
      </c>
      <c r="BM111" s="226" t="s">
        <v>455</v>
      </c>
    </row>
    <row r="112" s="2" customFormat="1">
      <c r="A112" s="41"/>
      <c r="B112" s="42"/>
      <c r="C112" s="43"/>
      <c r="D112" s="228" t="s">
        <v>197</v>
      </c>
      <c r="E112" s="43"/>
      <c r="F112" s="229" t="s">
        <v>342</v>
      </c>
      <c r="G112" s="43"/>
      <c r="H112" s="43"/>
      <c r="I112" s="230"/>
      <c r="J112" s="43"/>
      <c r="K112" s="43"/>
      <c r="L112" s="47"/>
      <c r="M112" s="231"/>
      <c r="N112" s="232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197</v>
      </c>
      <c r="AU112" s="20" t="s">
        <v>81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456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450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344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345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346</v>
      </c>
      <c r="G117" s="245"/>
      <c r="H117" s="248">
        <v>0.33200000000000002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347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457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454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344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345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4" customFormat="1">
      <c r="A123" s="14"/>
      <c r="B123" s="244"/>
      <c r="C123" s="245"/>
      <c r="D123" s="235" t="s">
        <v>199</v>
      </c>
      <c r="E123" s="246" t="s">
        <v>19</v>
      </c>
      <c r="F123" s="247" t="s">
        <v>346</v>
      </c>
      <c r="G123" s="245"/>
      <c r="H123" s="248">
        <v>0.33200000000000002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199</v>
      </c>
      <c r="AU123" s="254" t="s">
        <v>81</v>
      </c>
      <c r="AV123" s="14" t="s">
        <v>81</v>
      </c>
      <c r="AW123" s="14" t="s">
        <v>33</v>
      </c>
      <c r="AX123" s="14" t="s">
        <v>72</v>
      </c>
      <c r="AY123" s="254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347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5" customFormat="1">
      <c r="A125" s="15"/>
      <c r="B125" s="255"/>
      <c r="C125" s="256"/>
      <c r="D125" s="235" t="s">
        <v>199</v>
      </c>
      <c r="E125" s="257" t="s">
        <v>19</v>
      </c>
      <c r="F125" s="258" t="s">
        <v>210</v>
      </c>
      <c r="G125" s="256"/>
      <c r="H125" s="259">
        <v>0.66400000000000003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199</v>
      </c>
      <c r="AU125" s="265" t="s">
        <v>81</v>
      </c>
      <c r="AV125" s="15" t="s">
        <v>195</v>
      </c>
      <c r="AW125" s="15" t="s">
        <v>33</v>
      </c>
      <c r="AX125" s="15" t="s">
        <v>79</v>
      </c>
      <c r="AY125" s="265" t="s">
        <v>187</v>
      </c>
    </row>
    <row r="126" s="12" customFormat="1" ht="22.8" customHeight="1">
      <c r="A126" s="12"/>
      <c r="B126" s="199"/>
      <c r="C126" s="200"/>
      <c r="D126" s="201" t="s">
        <v>71</v>
      </c>
      <c r="E126" s="213" t="s">
        <v>228</v>
      </c>
      <c r="F126" s="213" t="s">
        <v>229</v>
      </c>
      <c r="G126" s="200"/>
      <c r="H126" s="200"/>
      <c r="I126" s="203"/>
      <c r="J126" s="214">
        <f>BK126</f>
        <v>0</v>
      </c>
      <c r="K126" s="200"/>
      <c r="L126" s="205"/>
      <c r="M126" s="206"/>
      <c r="N126" s="207"/>
      <c r="O126" s="207"/>
      <c r="P126" s="208">
        <f>SUM(P127:P148)</f>
        <v>0</v>
      </c>
      <c r="Q126" s="207"/>
      <c r="R126" s="208">
        <f>SUM(R127:R148)</f>
        <v>0</v>
      </c>
      <c r="S126" s="207"/>
      <c r="T126" s="209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0" t="s">
        <v>79</v>
      </c>
      <c r="AT126" s="211" t="s">
        <v>71</v>
      </c>
      <c r="AU126" s="211" t="s">
        <v>79</v>
      </c>
      <c r="AY126" s="210" t="s">
        <v>187</v>
      </c>
      <c r="BK126" s="212">
        <f>SUM(BK127:BK148)</f>
        <v>0</v>
      </c>
    </row>
    <row r="127" s="2" customFormat="1" ht="24.15" customHeight="1">
      <c r="A127" s="41"/>
      <c r="B127" s="42"/>
      <c r="C127" s="215" t="s">
        <v>365</v>
      </c>
      <c r="D127" s="215" t="s">
        <v>190</v>
      </c>
      <c r="E127" s="216" t="s">
        <v>458</v>
      </c>
      <c r="F127" s="217" t="s">
        <v>459</v>
      </c>
      <c r="G127" s="218" t="s">
        <v>233</v>
      </c>
      <c r="H127" s="219">
        <v>0.58099999999999996</v>
      </c>
      <c r="I127" s="220"/>
      <c r="J127" s="221">
        <f>ROUND(I127*H127,2)</f>
        <v>0</v>
      </c>
      <c r="K127" s="217" t="s">
        <v>194</v>
      </c>
      <c r="L127" s="47"/>
      <c r="M127" s="222" t="s">
        <v>19</v>
      </c>
      <c r="N127" s="223" t="s">
        <v>43</v>
      </c>
      <c r="O127" s="87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6" t="s">
        <v>195</v>
      </c>
      <c r="AT127" s="226" t="s">
        <v>190</v>
      </c>
      <c r="AU127" s="226" t="s">
        <v>81</v>
      </c>
      <c r="AY127" s="20" t="s">
        <v>187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20" t="s">
        <v>79</v>
      </c>
      <c r="BK127" s="227">
        <f>ROUND(I127*H127,2)</f>
        <v>0</v>
      </c>
      <c r="BL127" s="20" t="s">
        <v>195</v>
      </c>
      <c r="BM127" s="226" t="s">
        <v>460</v>
      </c>
    </row>
    <row r="128" s="2" customFormat="1">
      <c r="A128" s="41"/>
      <c r="B128" s="42"/>
      <c r="C128" s="43"/>
      <c r="D128" s="228" t="s">
        <v>197</v>
      </c>
      <c r="E128" s="43"/>
      <c r="F128" s="229" t="s">
        <v>461</v>
      </c>
      <c r="G128" s="43"/>
      <c r="H128" s="43"/>
      <c r="I128" s="230"/>
      <c r="J128" s="43"/>
      <c r="K128" s="43"/>
      <c r="L128" s="47"/>
      <c r="M128" s="231"/>
      <c r="N128" s="232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197</v>
      </c>
      <c r="AU128" s="20" t="s">
        <v>81</v>
      </c>
    </row>
    <row r="129" s="2" customFormat="1" ht="21.75" customHeight="1">
      <c r="A129" s="41"/>
      <c r="B129" s="42"/>
      <c r="C129" s="215" t="s">
        <v>240</v>
      </c>
      <c r="D129" s="215" t="s">
        <v>190</v>
      </c>
      <c r="E129" s="216" t="s">
        <v>236</v>
      </c>
      <c r="F129" s="217" t="s">
        <v>237</v>
      </c>
      <c r="G129" s="218" t="s">
        <v>233</v>
      </c>
      <c r="H129" s="219">
        <v>0.58099999999999996</v>
      </c>
      <c r="I129" s="220"/>
      <c r="J129" s="221">
        <f>ROUND(I129*H129,2)</f>
        <v>0</v>
      </c>
      <c r="K129" s="217" t="s">
        <v>194</v>
      </c>
      <c r="L129" s="47"/>
      <c r="M129" s="222" t="s">
        <v>19</v>
      </c>
      <c r="N129" s="223" t="s">
        <v>43</v>
      </c>
      <c r="O129" s="87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6" t="s">
        <v>195</v>
      </c>
      <c r="AT129" s="226" t="s">
        <v>190</v>
      </c>
      <c r="AU129" s="226" t="s">
        <v>81</v>
      </c>
      <c r="AY129" s="20" t="s">
        <v>187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20" t="s">
        <v>79</v>
      </c>
      <c r="BK129" s="227">
        <f>ROUND(I129*H129,2)</f>
        <v>0</v>
      </c>
      <c r="BL129" s="20" t="s">
        <v>195</v>
      </c>
      <c r="BM129" s="226" t="s">
        <v>462</v>
      </c>
    </row>
    <row r="130" s="2" customFormat="1">
      <c r="A130" s="41"/>
      <c r="B130" s="42"/>
      <c r="C130" s="43"/>
      <c r="D130" s="228" t="s">
        <v>197</v>
      </c>
      <c r="E130" s="43"/>
      <c r="F130" s="229" t="s">
        <v>239</v>
      </c>
      <c r="G130" s="43"/>
      <c r="H130" s="43"/>
      <c r="I130" s="230"/>
      <c r="J130" s="43"/>
      <c r="K130" s="43"/>
      <c r="L130" s="47"/>
      <c r="M130" s="231"/>
      <c r="N130" s="232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197</v>
      </c>
      <c r="AU130" s="20" t="s">
        <v>81</v>
      </c>
    </row>
    <row r="131" s="2" customFormat="1" ht="24.15" customHeight="1">
      <c r="A131" s="41"/>
      <c r="B131" s="42"/>
      <c r="C131" s="215" t="s">
        <v>246</v>
      </c>
      <c r="D131" s="215" t="s">
        <v>190</v>
      </c>
      <c r="E131" s="216" t="s">
        <v>241</v>
      </c>
      <c r="F131" s="217" t="s">
        <v>242</v>
      </c>
      <c r="G131" s="218" t="s">
        <v>233</v>
      </c>
      <c r="H131" s="219">
        <v>9.2959999999999994</v>
      </c>
      <c r="I131" s="220"/>
      <c r="J131" s="221">
        <f>ROUND(I131*H131,2)</f>
        <v>0</v>
      </c>
      <c r="K131" s="217" t="s">
        <v>194</v>
      </c>
      <c r="L131" s="47"/>
      <c r="M131" s="222" t="s">
        <v>19</v>
      </c>
      <c r="N131" s="223" t="s">
        <v>43</v>
      </c>
      <c r="O131" s="87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6" t="s">
        <v>195</v>
      </c>
      <c r="AT131" s="226" t="s">
        <v>190</v>
      </c>
      <c r="AU131" s="226" t="s">
        <v>81</v>
      </c>
      <c r="AY131" s="20" t="s">
        <v>187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20" t="s">
        <v>79</v>
      </c>
      <c r="BK131" s="227">
        <f>ROUND(I131*H131,2)</f>
        <v>0</v>
      </c>
      <c r="BL131" s="20" t="s">
        <v>195</v>
      </c>
      <c r="BM131" s="226" t="s">
        <v>463</v>
      </c>
    </row>
    <row r="132" s="2" customFormat="1">
      <c r="A132" s="41"/>
      <c r="B132" s="42"/>
      <c r="C132" s="43"/>
      <c r="D132" s="228" t="s">
        <v>197</v>
      </c>
      <c r="E132" s="43"/>
      <c r="F132" s="229" t="s">
        <v>244</v>
      </c>
      <c r="G132" s="43"/>
      <c r="H132" s="43"/>
      <c r="I132" s="230"/>
      <c r="J132" s="43"/>
      <c r="K132" s="43"/>
      <c r="L132" s="47"/>
      <c r="M132" s="231"/>
      <c r="N132" s="232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197</v>
      </c>
      <c r="AU132" s="20" t="s">
        <v>81</v>
      </c>
    </row>
    <row r="133" s="14" customFormat="1">
      <c r="A133" s="14"/>
      <c r="B133" s="244"/>
      <c r="C133" s="245"/>
      <c r="D133" s="235" t="s">
        <v>199</v>
      </c>
      <c r="E133" s="245"/>
      <c r="F133" s="247" t="s">
        <v>437</v>
      </c>
      <c r="G133" s="245"/>
      <c r="H133" s="248">
        <v>9.2959999999999994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199</v>
      </c>
      <c r="AU133" s="254" t="s">
        <v>81</v>
      </c>
      <c r="AV133" s="14" t="s">
        <v>81</v>
      </c>
      <c r="AW133" s="14" t="s">
        <v>4</v>
      </c>
      <c r="AX133" s="14" t="s">
        <v>79</v>
      </c>
      <c r="AY133" s="254" t="s">
        <v>187</v>
      </c>
    </row>
    <row r="134" s="2" customFormat="1" ht="24.15" customHeight="1">
      <c r="A134" s="41"/>
      <c r="B134" s="42"/>
      <c r="C134" s="215" t="s">
        <v>252</v>
      </c>
      <c r="D134" s="215" t="s">
        <v>190</v>
      </c>
      <c r="E134" s="216" t="s">
        <v>358</v>
      </c>
      <c r="F134" s="217" t="s">
        <v>359</v>
      </c>
      <c r="G134" s="218" t="s">
        <v>233</v>
      </c>
      <c r="H134" s="219">
        <v>0.17899999999999999</v>
      </c>
      <c r="I134" s="220"/>
      <c r="J134" s="221">
        <f>ROUND(I134*H134,2)</f>
        <v>0</v>
      </c>
      <c r="K134" s="217" t="s">
        <v>194</v>
      </c>
      <c r="L134" s="47"/>
      <c r="M134" s="222" t="s">
        <v>19</v>
      </c>
      <c r="N134" s="223" t="s">
        <v>43</v>
      </c>
      <c r="O134" s="87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6" t="s">
        <v>195</v>
      </c>
      <c r="AT134" s="226" t="s">
        <v>190</v>
      </c>
      <c r="AU134" s="226" t="s">
        <v>81</v>
      </c>
      <c r="AY134" s="20" t="s">
        <v>187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20" t="s">
        <v>79</v>
      </c>
      <c r="BK134" s="227">
        <f>ROUND(I134*H134,2)</f>
        <v>0</v>
      </c>
      <c r="BL134" s="20" t="s">
        <v>195</v>
      </c>
      <c r="BM134" s="226" t="s">
        <v>464</v>
      </c>
    </row>
    <row r="135" s="2" customFormat="1">
      <c r="A135" s="41"/>
      <c r="B135" s="42"/>
      <c r="C135" s="43"/>
      <c r="D135" s="228" t="s">
        <v>197</v>
      </c>
      <c r="E135" s="43"/>
      <c r="F135" s="229" t="s">
        <v>361</v>
      </c>
      <c r="G135" s="43"/>
      <c r="H135" s="43"/>
      <c r="I135" s="230"/>
      <c r="J135" s="43"/>
      <c r="K135" s="43"/>
      <c r="L135" s="47"/>
      <c r="M135" s="231"/>
      <c r="N135" s="232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197</v>
      </c>
      <c r="AU135" s="20" t="s">
        <v>81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363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4" customFormat="1">
      <c r="A137" s="14"/>
      <c r="B137" s="244"/>
      <c r="C137" s="245"/>
      <c r="D137" s="235" t="s">
        <v>199</v>
      </c>
      <c r="E137" s="246" t="s">
        <v>19</v>
      </c>
      <c r="F137" s="247" t="s">
        <v>364</v>
      </c>
      <c r="G137" s="245"/>
      <c r="H137" s="248">
        <v>0.17899999999999999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199</v>
      </c>
      <c r="AU137" s="254" t="s">
        <v>81</v>
      </c>
      <c r="AV137" s="14" t="s">
        <v>81</v>
      </c>
      <c r="AW137" s="14" t="s">
        <v>33</v>
      </c>
      <c r="AX137" s="14" t="s">
        <v>72</v>
      </c>
      <c r="AY137" s="254" t="s">
        <v>187</v>
      </c>
    </row>
    <row r="138" s="15" customFormat="1">
      <c r="A138" s="15"/>
      <c r="B138" s="255"/>
      <c r="C138" s="256"/>
      <c r="D138" s="235" t="s">
        <v>199</v>
      </c>
      <c r="E138" s="257" t="s">
        <v>19</v>
      </c>
      <c r="F138" s="258" t="s">
        <v>210</v>
      </c>
      <c r="G138" s="256"/>
      <c r="H138" s="259">
        <v>0.17899999999999999</v>
      </c>
      <c r="I138" s="260"/>
      <c r="J138" s="256"/>
      <c r="K138" s="256"/>
      <c r="L138" s="261"/>
      <c r="M138" s="262"/>
      <c r="N138" s="263"/>
      <c r="O138" s="263"/>
      <c r="P138" s="263"/>
      <c r="Q138" s="263"/>
      <c r="R138" s="263"/>
      <c r="S138" s="263"/>
      <c r="T138" s="26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5" t="s">
        <v>199</v>
      </c>
      <c r="AU138" s="265" t="s">
        <v>81</v>
      </c>
      <c r="AV138" s="15" t="s">
        <v>195</v>
      </c>
      <c r="AW138" s="15" t="s">
        <v>33</v>
      </c>
      <c r="AX138" s="15" t="s">
        <v>79</v>
      </c>
      <c r="AY138" s="265" t="s">
        <v>187</v>
      </c>
    </row>
    <row r="139" s="2" customFormat="1" ht="24.15" customHeight="1">
      <c r="A139" s="41"/>
      <c r="B139" s="42"/>
      <c r="C139" s="215" t="s">
        <v>262</v>
      </c>
      <c r="D139" s="215" t="s">
        <v>190</v>
      </c>
      <c r="E139" s="216" t="s">
        <v>247</v>
      </c>
      <c r="F139" s="217" t="s">
        <v>248</v>
      </c>
      <c r="G139" s="218" t="s">
        <v>233</v>
      </c>
      <c r="H139" s="219">
        <v>0.32900000000000001</v>
      </c>
      <c r="I139" s="220"/>
      <c r="J139" s="221">
        <f>ROUND(I139*H139,2)</f>
        <v>0</v>
      </c>
      <c r="K139" s="217" t="s">
        <v>194</v>
      </c>
      <c r="L139" s="47"/>
      <c r="M139" s="222" t="s">
        <v>19</v>
      </c>
      <c r="N139" s="223" t="s">
        <v>43</v>
      </c>
      <c r="O139" s="87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6" t="s">
        <v>195</v>
      </c>
      <c r="AT139" s="226" t="s">
        <v>190</v>
      </c>
      <c r="AU139" s="226" t="s">
        <v>81</v>
      </c>
      <c r="AY139" s="20" t="s">
        <v>187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20" t="s">
        <v>79</v>
      </c>
      <c r="BK139" s="227">
        <f>ROUND(I139*H139,2)</f>
        <v>0</v>
      </c>
      <c r="BL139" s="20" t="s">
        <v>195</v>
      </c>
      <c r="BM139" s="226" t="s">
        <v>465</v>
      </c>
    </row>
    <row r="140" s="2" customFormat="1">
      <c r="A140" s="41"/>
      <c r="B140" s="42"/>
      <c r="C140" s="43"/>
      <c r="D140" s="228" t="s">
        <v>197</v>
      </c>
      <c r="E140" s="43"/>
      <c r="F140" s="229" t="s">
        <v>250</v>
      </c>
      <c r="G140" s="43"/>
      <c r="H140" s="43"/>
      <c r="I140" s="230"/>
      <c r="J140" s="43"/>
      <c r="K140" s="43"/>
      <c r="L140" s="47"/>
      <c r="M140" s="231"/>
      <c r="N140" s="232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197</v>
      </c>
      <c r="AU140" s="20" t="s">
        <v>81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192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4" customFormat="1">
      <c r="A142" s="14"/>
      <c r="B142" s="244"/>
      <c r="C142" s="245"/>
      <c r="D142" s="235" t="s">
        <v>199</v>
      </c>
      <c r="E142" s="246" t="s">
        <v>19</v>
      </c>
      <c r="F142" s="247" t="s">
        <v>440</v>
      </c>
      <c r="G142" s="245"/>
      <c r="H142" s="248">
        <v>0.32900000000000001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199</v>
      </c>
      <c r="AU142" s="254" t="s">
        <v>81</v>
      </c>
      <c r="AV142" s="14" t="s">
        <v>81</v>
      </c>
      <c r="AW142" s="14" t="s">
        <v>33</v>
      </c>
      <c r="AX142" s="14" t="s">
        <v>72</v>
      </c>
      <c r="AY142" s="254" t="s">
        <v>187</v>
      </c>
    </row>
    <row r="143" s="15" customFormat="1">
      <c r="A143" s="15"/>
      <c r="B143" s="255"/>
      <c r="C143" s="256"/>
      <c r="D143" s="235" t="s">
        <v>199</v>
      </c>
      <c r="E143" s="257" t="s">
        <v>19</v>
      </c>
      <c r="F143" s="258" t="s">
        <v>210</v>
      </c>
      <c r="G143" s="256"/>
      <c r="H143" s="259">
        <v>0.32900000000000001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5" t="s">
        <v>199</v>
      </c>
      <c r="AU143" s="265" t="s">
        <v>81</v>
      </c>
      <c r="AV143" s="15" t="s">
        <v>195</v>
      </c>
      <c r="AW143" s="15" t="s">
        <v>33</v>
      </c>
      <c r="AX143" s="15" t="s">
        <v>79</v>
      </c>
      <c r="AY143" s="265" t="s">
        <v>187</v>
      </c>
    </row>
    <row r="144" s="2" customFormat="1" ht="24.15" customHeight="1">
      <c r="A144" s="41"/>
      <c r="B144" s="42"/>
      <c r="C144" s="215" t="s">
        <v>188</v>
      </c>
      <c r="D144" s="215" t="s">
        <v>190</v>
      </c>
      <c r="E144" s="216" t="s">
        <v>253</v>
      </c>
      <c r="F144" s="217" t="s">
        <v>254</v>
      </c>
      <c r="G144" s="218" t="s">
        <v>233</v>
      </c>
      <c r="H144" s="219">
        <v>0.071999999999999995</v>
      </c>
      <c r="I144" s="220"/>
      <c r="J144" s="221">
        <f>ROUND(I144*H144,2)</f>
        <v>0</v>
      </c>
      <c r="K144" s="217" t="s">
        <v>194</v>
      </c>
      <c r="L144" s="47"/>
      <c r="M144" s="222" t="s">
        <v>19</v>
      </c>
      <c r="N144" s="223" t="s">
        <v>43</v>
      </c>
      <c r="O144" s="87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6" t="s">
        <v>195</v>
      </c>
      <c r="AT144" s="226" t="s">
        <v>190</v>
      </c>
      <c r="AU144" s="226" t="s">
        <v>81</v>
      </c>
      <c r="AY144" s="20" t="s">
        <v>187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20" t="s">
        <v>79</v>
      </c>
      <c r="BK144" s="227">
        <f>ROUND(I144*H144,2)</f>
        <v>0</v>
      </c>
      <c r="BL144" s="20" t="s">
        <v>195</v>
      </c>
      <c r="BM144" s="226" t="s">
        <v>466</v>
      </c>
    </row>
    <row r="145" s="2" customFormat="1">
      <c r="A145" s="41"/>
      <c r="B145" s="42"/>
      <c r="C145" s="43"/>
      <c r="D145" s="228" t="s">
        <v>197</v>
      </c>
      <c r="E145" s="43"/>
      <c r="F145" s="229" t="s">
        <v>256</v>
      </c>
      <c r="G145" s="43"/>
      <c r="H145" s="43"/>
      <c r="I145" s="230"/>
      <c r="J145" s="43"/>
      <c r="K145" s="43"/>
      <c r="L145" s="47"/>
      <c r="M145" s="231"/>
      <c r="N145" s="232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197</v>
      </c>
      <c r="AU145" s="20" t="s">
        <v>81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286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4" customFormat="1">
      <c r="A147" s="14"/>
      <c r="B147" s="244"/>
      <c r="C147" s="245"/>
      <c r="D147" s="235" t="s">
        <v>199</v>
      </c>
      <c r="E147" s="246" t="s">
        <v>19</v>
      </c>
      <c r="F147" s="247" t="s">
        <v>442</v>
      </c>
      <c r="G147" s="245"/>
      <c r="H147" s="248">
        <v>0.071999999999999995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199</v>
      </c>
      <c r="AU147" s="254" t="s">
        <v>81</v>
      </c>
      <c r="AV147" s="14" t="s">
        <v>81</v>
      </c>
      <c r="AW147" s="14" t="s">
        <v>33</v>
      </c>
      <c r="AX147" s="14" t="s">
        <v>72</v>
      </c>
      <c r="AY147" s="254" t="s">
        <v>187</v>
      </c>
    </row>
    <row r="148" s="15" customFormat="1">
      <c r="A148" s="15"/>
      <c r="B148" s="255"/>
      <c r="C148" s="256"/>
      <c r="D148" s="235" t="s">
        <v>199</v>
      </c>
      <c r="E148" s="257" t="s">
        <v>19</v>
      </c>
      <c r="F148" s="258" t="s">
        <v>210</v>
      </c>
      <c r="G148" s="256"/>
      <c r="H148" s="259">
        <v>0.071999999999999995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5" t="s">
        <v>199</v>
      </c>
      <c r="AU148" s="265" t="s">
        <v>81</v>
      </c>
      <c r="AV148" s="15" t="s">
        <v>195</v>
      </c>
      <c r="AW148" s="15" t="s">
        <v>33</v>
      </c>
      <c r="AX148" s="15" t="s">
        <v>79</v>
      </c>
      <c r="AY148" s="265" t="s">
        <v>187</v>
      </c>
    </row>
    <row r="149" s="12" customFormat="1" ht="25.92" customHeight="1">
      <c r="A149" s="12"/>
      <c r="B149" s="199"/>
      <c r="C149" s="200"/>
      <c r="D149" s="201" t="s">
        <v>71</v>
      </c>
      <c r="E149" s="202" t="s">
        <v>258</v>
      </c>
      <c r="F149" s="202" t="s">
        <v>259</v>
      </c>
      <c r="G149" s="200"/>
      <c r="H149" s="200"/>
      <c r="I149" s="203"/>
      <c r="J149" s="204">
        <f>BK149</f>
        <v>0</v>
      </c>
      <c r="K149" s="200"/>
      <c r="L149" s="205"/>
      <c r="M149" s="206"/>
      <c r="N149" s="207"/>
      <c r="O149" s="207"/>
      <c r="P149" s="208">
        <f>P150</f>
        <v>0</v>
      </c>
      <c r="Q149" s="207"/>
      <c r="R149" s="208">
        <f>R150</f>
        <v>0</v>
      </c>
      <c r="S149" s="207"/>
      <c r="T149" s="209">
        <f>T150</f>
        <v>0.072000000000000008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0" t="s">
        <v>81</v>
      </c>
      <c r="AT149" s="211" t="s">
        <v>71</v>
      </c>
      <c r="AU149" s="211" t="s">
        <v>72</v>
      </c>
      <c r="AY149" s="210" t="s">
        <v>187</v>
      </c>
      <c r="BK149" s="212">
        <f>BK150</f>
        <v>0</v>
      </c>
    </row>
    <row r="150" s="12" customFormat="1" ht="22.8" customHeight="1">
      <c r="A150" s="12"/>
      <c r="B150" s="199"/>
      <c r="C150" s="200"/>
      <c r="D150" s="201" t="s">
        <v>71</v>
      </c>
      <c r="E150" s="213" t="s">
        <v>260</v>
      </c>
      <c r="F150" s="213" t="s">
        <v>261</v>
      </c>
      <c r="G150" s="200"/>
      <c r="H150" s="200"/>
      <c r="I150" s="203"/>
      <c r="J150" s="214">
        <f>BK150</f>
        <v>0</v>
      </c>
      <c r="K150" s="200"/>
      <c r="L150" s="205"/>
      <c r="M150" s="206"/>
      <c r="N150" s="207"/>
      <c r="O150" s="207"/>
      <c r="P150" s="208">
        <f>SUM(P151:P168)</f>
        <v>0</v>
      </c>
      <c r="Q150" s="207"/>
      <c r="R150" s="208">
        <f>SUM(R151:R168)</f>
        <v>0</v>
      </c>
      <c r="S150" s="207"/>
      <c r="T150" s="209">
        <f>SUM(T151:T168)</f>
        <v>0.072000000000000008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0" t="s">
        <v>81</v>
      </c>
      <c r="AT150" s="211" t="s">
        <v>71</v>
      </c>
      <c r="AU150" s="211" t="s">
        <v>79</v>
      </c>
      <c r="AY150" s="210" t="s">
        <v>187</v>
      </c>
      <c r="BK150" s="212">
        <f>SUM(BK151:BK168)</f>
        <v>0</v>
      </c>
    </row>
    <row r="151" s="2" customFormat="1" ht="16.5" customHeight="1">
      <c r="A151" s="41"/>
      <c r="B151" s="42"/>
      <c r="C151" s="215" t="s">
        <v>284</v>
      </c>
      <c r="D151" s="215" t="s">
        <v>190</v>
      </c>
      <c r="E151" s="216" t="s">
        <v>285</v>
      </c>
      <c r="F151" s="217" t="s">
        <v>286</v>
      </c>
      <c r="G151" s="218" t="s">
        <v>287</v>
      </c>
      <c r="H151" s="219">
        <v>3</v>
      </c>
      <c r="I151" s="220"/>
      <c r="J151" s="221">
        <f>ROUND(I151*H151,2)</f>
        <v>0</v>
      </c>
      <c r="K151" s="217" t="s">
        <v>194</v>
      </c>
      <c r="L151" s="47"/>
      <c r="M151" s="222" t="s">
        <v>19</v>
      </c>
      <c r="N151" s="223" t="s">
        <v>43</v>
      </c>
      <c r="O151" s="87"/>
      <c r="P151" s="224">
        <f>O151*H151</f>
        <v>0</v>
      </c>
      <c r="Q151" s="224">
        <v>0</v>
      </c>
      <c r="R151" s="224">
        <f>Q151*H151</f>
        <v>0</v>
      </c>
      <c r="S151" s="224">
        <v>0.024</v>
      </c>
      <c r="T151" s="225">
        <f>S151*H151</f>
        <v>0.072000000000000008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265</v>
      </c>
      <c r="AT151" s="226" t="s">
        <v>190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265</v>
      </c>
      <c r="BM151" s="226" t="s">
        <v>467</v>
      </c>
    </row>
    <row r="152" s="2" customFormat="1">
      <c r="A152" s="41"/>
      <c r="B152" s="42"/>
      <c r="C152" s="43"/>
      <c r="D152" s="228" t="s">
        <v>197</v>
      </c>
      <c r="E152" s="43"/>
      <c r="F152" s="229" t="s">
        <v>289</v>
      </c>
      <c r="G152" s="43"/>
      <c r="H152" s="43"/>
      <c r="I152" s="230"/>
      <c r="J152" s="43"/>
      <c r="K152" s="43"/>
      <c r="L152" s="47"/>
      <c r="M152" s="231"/>
      <c r="N152" s="232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197</v>
      </c>
      <c r="AU152" s="20" t="s">
        <v>81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468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450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208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416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4" customFormat="1">
      <c r="A157" s="14"/>
      <c r="B157" s="244"/>
      <c r="C157" s="245"/>
      <c r="D157" s="235" t="s">
        <v>199</v>
      </c>
      <c r="E157" s="246" t="s">
        <v>19</v>
      </c>
      <c r="F157" s="247" t="s">
        <v>79</v>
      </c>
      <c r="G157" s="245"/>
      <c r="H157" s="248">
        <v>1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199</v>
      </c>
      <c r="AU157" s="254" t="s">
        <v>81</v>
      </c>
      <c r="AV157" s="14" t="s">
        <v>81</v>
      </c>
      <c r="AW157" s="14" t="s">
        <v>33</v>
      </c>
      <c r="AX157" s="14" t="s">
        <v>72</v>
      </c>
      <c r="AY157" s="254" t="s">
        <v>187</v>
      </c>
    </row>
    <row r="158" s="13" customFormat="1">
      <c r="A158" s="13"/>
      <c r="B158" s="233"/>
      <c r="C158" s="234"/>
      <c r="D158" s="235" t="s">
        <v>199</v>
      </c>
      <c r="E158" s="236" t="s">
        <v>19</v>
      </c>
      <c r="F158" s="237" t="s">
        <v>469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199</v>
      </c>
      <c r="AU158" s="243" t="s">
        <v>81</v>
      </c>
      <c r="AV158" s="13" t="s">
        <v>79</v>
      </c>
      <c r="AW158" s="13" t="s">
        <v>33</v>
      </c>
      <c r="AX158" s="13" t="s">
        <v>72</v>
      </c>
      <c r="AY158" s="243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452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208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418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4" customFormat="1">
      <c r="A162" s="14"/>
      <c r="B162" s="244"/>
      <c r="C162" s="245"/>
      <c r="D162" s="235" t="s">
        <v>199</v>
      </c>
      <c r="E162" s="246" t="s">
        <v>19</v>
      </c>
      <c r="F162" s="247" t="s">
        <v>79</v>
      </c>
      <c r="G162" s="245"/>
      <c r="H162" s="248">
        <v>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199</v>
      </c>
      <c r="AU162" s="254" t="s">
        <v>81</v>
      </c>
      <c r="AV162" s="14" t="s">
        <v>81</v>
      </c>
      <c r="AW162" s="14" t="s">
        <v>33</v>
      </c>
      <c r="AX162" s="14" t="s">
        <v>72</v>
      </c>
      <c r="AY162" s="254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470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454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208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416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4" customFormat="1">
      <c r="A167" s="14"/>
      <c r="B167" s="244"/>
      <c r="C167" s="245"/>
      <c r="D167" s="235" t="s">
        <v>199</v>
      </c>
      <c r="E167" s="246" t="s">
        <v>19</v>
      </c>
      <c r="F167" s="247" t="s">
        <v>79</v>
      </c>
      <c r="G167" s="245"/>
      <c r="H167" s="248">
        <v>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199</v>
      </c>
      <c r="AU167" s="254" t="s">
        <v>81</v>
      </c>
      <c r="AV167" s="14" t="s">
        <v>81</v>
      </c>
      <c r="AW167" s="14" t="s">
        <v>33</v>
      </c>
      <c r="AX167" s="14" t="s">
        <v>72</v>
      </c>
      <c r="AY167" s="254" t="s">
        <v>187</v>
      </c>
    </row>
    <row r="168" s="15" customFormat="1">
      <c r="A168" s="15"/>
      <c r="B168" s="255"/>
      <c r="C168" s="256"/>
      <c r="D168" s="235" t="s">
        <v>199</v>
      </c>
      <c r="E168" s="257" t="s">
        <v>19</v>
      </c>
      <c r="F168" s="258" t="s">
        <v>210</v>
      </c>
      <c r="G168" s="256"/>
      <c r="H168" s="259">
        <v>3</v>
      </c>
      <c r="I168" s="260"/>
      <c r="J168" s="256"/>
      <c r="K168" s="256"/>
      <c r="L168" s="261"/>
      <c r="M168" s="266"/>
      <c r="N168" s="267"/>
      <c r="O168" s="267"/>
      <c r="P168" s="267"/>
      <c r="Q168" s="267"/>
      <c r="R168" s="267"/>
      <c r="S168" s="267"/>
      <c r="T168" s="26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199</v>
      </c>
      <c r="AU168" s="265" t="s">
        <v>81</v>
      </c>
      <c r="AV168" s="15" t="s">
        <v>195</v>
      </c>
      <c r="AW168" s="15" t="s">
        <v>33</v>
      </c>
      <c r="AX168" s="15" t="s">
        <v>79</v>
      </c>
      <c r="AY168" s="265" t="s">
        <v>187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mNdayRGGyt8kWrxsjCn8b46rxf1/uUkcJpwBf/YaWCbCuoEfvJBprA0GF6Gx/1m7v/ZfSZ74f2Lwr93cb9nwtA==" hashValue="8EGc/Qz/JXTor9m9WmIYWKUrz0BzooqN12OuvlaDy8tengdyFryvyYrYKIiH8xN/t6jtYg8e/B7S1xtPgd0JxA==" algorithmName="SHA-512" password="CC35"/>
  <autoFilter ref="C89:K1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968072455"/>
    <hyperlink ref="F112" r:id="rId2" display="https://podminky.urs.cz/item/CS_URS_2025_02/971033531"/>
    <hyperlink ref="F128" r:id="rId3" display="https://podminky.urs.cz/item/CS_URS_2025_02/997013212"/>
    <hyperlink ref="F130" r:id="rId4" display="https://podminky.urs.cz/item/CS_URS_2025_02/997013501"/>
    <hyperlink ref="F132" r:id="rId5" display="https://podminky.urs.cz/item/CS_URS_2025_02/997013509"/>
    <hyperlink ref="F135" r:id="rId6" display="https://podminky.urs.cz/item/CS_URS_2025_02/997013603"/>
    <hyperlink ref="F140" r:id="rId7" display="https://podminky.urs.cz/item/CS_URS_2025_02/997013631"/>
    <hyperlink ref="F145" r:id="rId8" display="https://podminky.urs.cz/item/CS_URS_2025_02/997013811"/>
    <hyperlink ref="F152" r:id="rId9" display="https://podminky.urs.cz/item/CS_URS_2025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158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471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ROUND(J90,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ROUND((SUM(BE90:BE168)),  2)</f>
        <v>0</v>
      </c>
      <c r="G35" s="41"/>
      <c r="H35" s="41"/>
      <c r="I35" s="160">
        <v>0.20999999999999999</v>
      </c>
      <c r="J35" s="159">
        <f>ROUND(((SUM(BE90:BE168))*I35),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ROUND((SUM(BF90:BF168)),  2)</f>
        <v>0</v>
      </c>
      <c r="G36" s="41"/>
      <c r="H36" s="41"/>
      <c r="I36" s="160">
        <v>0.12</v>
      </c>
      <c r="J36" s="159">
        <f>ROUND(((SUM(BF90:BF168))*I36),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ROUND((SUM(BG90:BG168)),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ROUND((SUM(BH90:BH168)),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ROUND((SUM(BI90:BI168)),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158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2025-068-01-05 - Bourací práce- 4.NP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168</v>
      </c>
      <c r="E65" s="185"/>
      <c r="F65" s="185"/>
      <c r="G65" s="185"/>
      <c r="H65" s="185"/>
      <c r="I65" s="185"/>
      <c r="J65" s="186">
        <f>J92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169</v>
      </c>
      <c r="E66" s="185"/>
      <c r="F66" s="185"/>
      <c r="G66" s="185"/>
      <c r="H66" s="185"/>
      <c r="I66" s="185"/>
      <c r="J66" s="186">
        <f>J126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J149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171</v>
      </c>
      <c r="E68" s="185"/>
      <c r="F68" s="185"/>
      <c r="G68" s="185"/>
      <c r="H68" s="185"/>
      <c r="I68" s="185"/>
      <c r="J68" s="186">
        <f>J150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172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2" t="str">
        <f>E7</f>
        <v>Stavební úpravy únikových cest</v>
      </c>
      <c r="F78" s="35"/>
      <c r="G78" s="35"/>
      <c r="H78" s="35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2" t="s">
        <v>158</v>
      </c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159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2025-068-01-05 - Bourací práce- 4.NP</v>
      </c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Dům dlouhá 1, Aš</v>
      </c>
      <c r="G84" s="43"/>
      <c r="H84" s="43"/>
      <c r="I84" s="35" t="s">
        <v>23</v>
      </c>
      <c r="J84" s="75" t="str">
        <f>IF(J14="","",J14)</f>
        <v>28. 11. 2025</v>
      </c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25</v>
      </c>
      <c r="D86" s="43"/>
      <c r="E86" s="43"/>
      <c r="F86" s="30" t="str">
        <f>E17</f>
        <v>Město Aš,Kamenná 52, 352 01 Aš</v>
      </c>
      <c r="G86" s="43"/>
      <c r="H86" s="43"/>
      <c r="I86" s="35" t="s">
        <v>31</v>
      </c>
      <c r="J86" s="39" t="str">
        <f>E23</f>
        <v>ČOS exim s.r.o. Alešova 26, České Budějovice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8"/>
      <c r="B89" s="189"/>
      <c r="C89" s="190" t="s">
        <v>173</v>
      </c>
      <c r="D89" s="191" t="s">
        <v>57</v>
      </c>
      <c r="E89" s="191" t="s">
        <v>53</v>
      </c>
      <c r="F89" s="191" t="s">
        <v>54</v>
      </c>
      <c r="G89" s="191" t="s">
        <v>174</v>
      </c>
      <c r="H89" s="191" t="s">
        <v>175</v>
      </c>
      <c r="I89" s="191" t="s">
        <v>176</v>
      </c>
      <c r="J89" s="191" t="s">
        <v>165</v>
      </c>
      <c r="K89" s="192" t="s">
        <v>177</v>
      </c>
      <c r="L89" s="193"/>
      <c r="M89" s="95" t="s">
        <v>19</v>
      </c>
      <c r="N89" s="96" t="s">
        <v>42</v>
      </c>
      <c r="O89" s="96" t="s">
        <v>178</v>
      </c>
      <c r="P89" s="96" t="s">
        <v>179</v>
      </c>
      <c r="Q89" s="96" t="s">
        <v>180</v>
      </c>
      <c r="R89" s="96" t="s">
        <v>181</v>
      </c>
      <c r="S89" s="96" t="s">
        <v>182</v>
      </c>
      <c r="T89" s="97" t="s">
        <v>183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1"/>
      <c r="B90" s="42"/>
      <c r="C90" s="102" t="s">
        <v>184</v>
      </c>
      <c r="D90" s="43"/>
      <c r="E90" s="43"/>
      <c r="F90" s="43"/>
      <c r="G90" s="43"/>
      <c r="H90" s="43"/>
      <c r="I90" s="43"/>
      <c r="J90" s="194">
        <f>BK90</f>
        <v>0</v>
      </c>
      <c r="K90" s="43"/>
      <c r="L90" s="47"/>
      <c r="M90" s="98"/>
      <c r="N90" s="195"/>
      <c r="O90" s="99"/>
      <c r="P90" s="196">
        <f>P91+P149</f>
        <v>0</v>
      </c>
      <c r="Q90" s="99"/>
      <c r="R90" s="196">
        <f>R91+R149</f>
        <v>0</v>
      </c>
      <c r="S90" s="99"/>
      <c r="T90" s="197">
        <f>T91+T149</f>
        <v>0.58066400000000007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71</v>
      </c>
      <c r="AU90" s="20" t="s">
        <v>166</v>
      </c>
      <c r="BK90" s="198">
        <f>BK91+BK149</f>
        <v>0</v>
      </c>
    </row>
    <row r="91" s="12" customFormat="1" ht="25.92" customHeight="1">
      <c r="A91" s="12"/>
      <c r="B91" s="199"/>
      <c r="C91" s="200"/>
      <c r="D91" s="201" t="s">
        <v>71</v>
      </c>
      <c r="E91" s="202" t="s">
        <v>185</v>
      </c>
      <c r="F91" s="202" t="s">
        <v>186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P92+P126</f>
        <v>0</v>
      </c>
      <c r="Q91" s="207"/>
      <c r="R91" s="208">
        <f>R92+R126</f>
        <v>0</v>
      </c>
      <c r="S91" s="207"/>
      <c r="T91" s="209">
        <f>T92+T126</f>
        <v>0.50866400000000001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72</v>
      </c>
      <c r="AY91" s="210" t="s">
        <v>187</v>
      </c>
      <c r="BK91" s="212">
        <f>BK92+BK126</f>
        <v>0</v>
      </c>
    </row>
    <row r="92" s="12" customFormat="1" ht="22.8" customHeight="1">
      <c r="A92" s="12"/>
      <c r="B92" s="199"/>
      <c r="C92" s="200"/>
      <c r="D92" s="201" t="s">
        <v>71</v>
      </c>
      <c r="E92" s="213" t="s">
        <v>188</v>
      </c>
      <c r="F92" s="213" t="s">
        <v>189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SUM(P93:P125)</f>
        <v>0</v>
      </c>
      <c r="Q92" s="207"/>
      <c r="R92" s="208">
        <f>SUM(R93:R125)</f>
        <v>0</v>
      </c>
      <c r="S92" s="207"/>
      <c r="T92" s="209">
        <f>SUM(T93:T125)</f>
        <v>0.50866400000000001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79</v>
      </c>
      <c r="AY92" s="210" t="s">
        <v>187</v>
      </c>
      <c r="BK92" s="212">
        <f>SUM(BK93:BK125)</f>
        <v>0</v>
      </c>
    </row>
    <row r="93" s="2" customFormat="1" ht="24.15" customHeight="1">
      <c r="A93" s="41"/>
      <c r="B93" s="42"/>
      <c r="C93" s="215" t="s">
        <v>79</v>
      </c>
      <c r="D93" s="215" t="s">
        <v>190</v>
      </c>
      <c r="E93" s="216" t="s">
        <v>191</v>
      </c>
      <c r="F93" s="217" t="s">
        <v>192</v>
      </c>
      <c r="G93" s="218" t="s">
        <v>193</v>
      </c>
      <c r="H93" s="219">
        <v>4.3339999999999996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0.075999999999999998</v>
      </c>
      <c r="T93" s="225">
        <f>S93*H93</f>
        <v>0.32938399999999995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195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195</v>
      </c>
      <c r="BM93" s="226" t="s">
        <v>472</v>
      </c>
    </row>
    <row r="94" s="2" customFormat="1">
      <c r="A94" s="41"/>
      <c r="B94" s="42"/>
      <c r="C94" s="43"/>
      <c r="D94" s="228" t="s">
        <v>197</v>
      </c>
      <c r="E94" s="43"/>
      <c r="F94" s="229" t="s">
        <v>198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473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474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202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331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4" customFormat="1">
      <c r="A99" s="14"/>
      <c r="B99" s="244"/>
      <c r="C99" s="245"/>
      <c r="D99" s="235" t="s">
        <v>199</v>
      </c>
      <c r="E99" s="246" t="s">
        <v>19</v>
      </c>
      <c r="F99" s="247" t="s">
        <v>332</v>
      </c>
      <c r="G99" s="245"/>
      <c r="H99" s="248">
        <v>1.5760000000000001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199</v>
      </c>
      <c r="AU99" s="254" t="s">
        <v>81</v>
      </c>
      <c r="AV99" s="14" t="s">
        <v>81</v>
      </c>
      <c r="AW99" s="14" t="s">
        <v>33</v>
      </c>
      <c r="AX99" s="14" t="s">
        <v>72</v>
      </c>
      <c r="AY99" s="254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475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476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202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335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209</v>
      </c>
      <c r="G104" s="245"/>
      <c r="H104" s="248">
        <v>1.1819999999999999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477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478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202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331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4" customFormat="1">
      <c r="A109" s="14"/>
      <c r="B109" s="244"/>
      <c r="C109" s="245"/>
      <c r="D109" s="235" t="s">
        <v>199</v>
      </c>
      <c r="E109" s="246" t="s">
        <v>19</v>
      </c>
      <c r="F109" s="247" t="s">
        <v>332</v>
      </c>
      <c r="G109" s="245"/>
      <c r="H109" s="248">
        <v>1.5760000000000001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199</v>
      </c>
      <c r="AU109" s="254" t="s">
        <v>81</v>
      </c>
      <c r="AV109" s="14" t="s">
        <v>81</v>
      </c>
      <c r="AW109" s="14" t="s">
        <v>33</v>
      </c>
      <c r="AX109" s="14" t="s">
        <v>72</v>
      </c>
      <c r="AY109" s="254" t="s">
        <v>187</v>
      </c>
    </row>
    <row r="110" s="15" customFormat="1">
      <c r="A110" s="15"/>
      <c r="B110" s="255"/>
      <c r="C110" s="256"/>
      <c r="D110" s="235" t="s">
        <v>199</v>
      </c>
      <c r="E110" s="257" t="s">
        <v>19</v>
      </c>
      <c r="F110" s="258" t="s">
        <v>210</v>
      </c>
      <c r="G110" s="256"/>
      <c r="H110" s="259">
        <v>4.3339999999999996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199</v>
      </c>
      <c r="AU110" s="265" t="s">
        <v>81</v>
      </c>
      <c r="AV110" s="15" t="s">
        <v>195</v>
      </c>
      <c r="AW110" s="15" t="s">
        <v>33</v>
      </c>
      <c r="AX110" s="15" t="s">
        <v>79</v>
      </c>
      <c r="AY110" s="265" t="s">
        <v>187</v>
      </c>
    </row>
    <row r="111" s="2" customFormat="1" ht="24.15" customHeight="1">
      <c r="A111" s="41"/>
      <c r="B111" s="42"/>
      <c r="C111" s="215" t="s">
        <v>81</v>
      </c>
      <c r="D111" s="215" t="s">
        <v>190</v>
      </c>
      <c r="E111" s="216" t="s">
        <v>339</v>
      </c>
      <c r="F111" s="217" t="s">
        <v>340</v>
      </c>
      <c r="G111" s="218" t="s">
        <v>193</v>
      </c>
      <c r="H111" s="219">
        <v>0.66400000000000003</v>
      </c>
      <c r="I111" s="220"/>
      <c r="J111" s="221">
        <f>ROUND(I111*H111,2)</f>
        <v>0</v>
      </c>
      <c r="K111" s="217" t="s">
        <v>194</v>
      </c>
      <c r="L111" s="47"/>
      <c r="M111" s="222" t="s">
        <v>19</v>
      </c>
      <c r="N111" s="223" t="s">
        <v>43</v>
      </c>
      <c r="O111" s="87"/>
      <c r="P111" s="224">
        <f>O111*H111</f>
        <v>0</v>
      </c>
      <c r="Q111" s="224">
        <v>0</v>
      </c>
      <c r="R111" s="224">
        <f>Q111*H111</f>
        <v>0</v>
      </c>
      <c r="S111" s="224">
        <v>0.27000000000000002</v>
      </c>
      <c r="T111" s="225">
        <f>S111*H111</f>
        <v>0.17928000000000002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6" t="s">
        <v>195</v>
      </c>
      <c r="AT111" s="226" t="s">
        <v>190</v>
      </c>
      <c r="AU111" s="226" t="s">
        <v>81</v>
      </c>
      <c r="AY111" s="20" t="s">
        <v>187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20" t="s">
        <v>79</v>
      </c>
      <c r="BK111" s="227">
        <f>ROUND(I111*H111,2)</f>
        <v>0</v>
      </c>
      <c r="BL111" s="20" t="s">
        <v>195</v>
      </c>
      <c r="BM111" s="226" t="s">
        <v>479</v>
      </c>
    </row>
    <row r="112" s="2" customFormat="1">
      <c r="A112" s="41"/>
      <c r="B112" s="42"/>
      <c r="C112" s="43"/>
      <c r="D112" s="228" t="s">
        <v>197</v>
      </c>
      <c r="E112" s="43"/>
      <c r="F112" s="229" t="s">
        <v>342</v>
      </c>
      <c r="G112" s="43"/>
      <c r="H112" s="43"/>
      <c r="I112" s="230"/>
      <c r="J112" s="43"/>
      <c r="K112" s="43"/>
      <c r="L112" s="47"/>
      <c r="M112" s="231"/>
      <c r="N112" s="232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197</v>
      </c>
      <c r="AU112" s="20" t="s">
        <v>81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480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474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344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345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346</v>
      </c>
      <c r="G117" s="245"/>
      <c r="H117" s="248">
        <v>0.33200000000000002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347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481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478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344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345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4" customFormat="1">
      <c r="A123" s="14"/>
      <c r="B123" s="244"/>
      <c r="C123" s="245"/>
      <c r="D123" s="235" t="s">
        <v>199</v>
      </c>
      <c r="E123" s="246" t="s">
        <v>19</v>
      </c>
      <c r="F123" s="247" t="s">
        <v>346</v>
      </c>
      <c r="G123" s="245"/>
      <c r="H123" s="248">
        <v>0.33200000000000002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199</v>
      </c>
      <c r="AU123" s="254" t="s">
        <v>81</v>
      </c>
      <c r="AV123" s="14" t="s">
        <v>81</v>
      </c>
      <c r="AW123" s="14" t="s">
        <v>33</v>
      </c>
      <c r="AX123" s="14" t="s">
        <v>72</v>
      </c>
      <c r="AY123" s="254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347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5" customFormat="1">
      <c r="A125" s="15"/>
      <c r="B125" s="255"/>
      <c r="C125" s="256"/>
      <c r="D125" s="235" t="s">
        <v>199</v>
      </c>
      <c r="E125" s="257" t="s">
        <v>19</v>
      </c>
      <c r="F125" s="258" t="s">
        <v>210</v>
      </c>
      <c r="G125" s="256"/>
      <c r="H125" s="259">
        <v>0.66400000000000003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199</v>
      </c>
      <c r="AU125" s="265" t="s">
        <v>81</v>
      </c>
      <c r="AV125" s="15" t="s">
        <v>195</v>
      </c>
      <c r="AW125" s="15" t="s">
        <v>33</v>
      </c>
      <c r="AX125" s="15" t="s">
        <v>79</v>
      </c>
      <c r="AY125" s="265" t="s">
        <v>187</v>
      </c>
    </row>
    <row r="126" s="12" customFormat="1" ht="22.8" customHeight="1">
      <c r="A126" s="12"/>
      <c r="B126" s="199"/>
      <c r="C126" s="200"/>
      <c r="D126" s="201" t="s">
        <v>71</v>
      </c>
      <c r="E126" s="213" t="s">
        <v>228</v>
      </c>
      <c r="F126" s="213" t="s">
        <v>229</v>
      </c>
      <c r="G126" s="200"/>
      <c r="H126" s="200"/>
      <c r="I126" s="203"/>
      <c r="J126" s="214">
        <f>BK126</f>
        <v>0</v>
      </c>
      <c r="K126" s="200"/>
      <c r="L126" s="205"/>
      <c r="M126" s="206"/>
      <c r="N126" s="207"/>
      <c r="O126" s="207"/>
      <c r="P126" s="208">
        <f>SUM(P127:P148)</f>
        <v>0</v>
      </c>
      <c r="Q126" s="207"/>
      <c r="R126" s="208">
        <f>SUM(R127:R148)</f>
        <v>0</v>
      </c>
      <c r="S126" s="207"/>
      <c r="T126" s="209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0" t="s">
        <v>79</v>
      </c>
      <c r="AT126" s="211" t="s">
        <v>71</v>
      </c>
      <c r="AU126" s="211" t="s">
        <v>79</v>
      </c>
      <c r="AY126" s="210" t="s">
        <v>187</v>
      </c>
      <c r="BK126" s="212">
        <f>SUM(BK127:BK148)</f>
        <v>0</v>
      </c>
    </row>
    <row r="127" s="2" customFormat="1" ht="24.15" customHeight="1">
      <c r="A127" s="41"/>
      <c r="B127" s="42"/>
      <c r="C127" s="215" t="s">
        <v>230</v>
      </c>
      <c r="D127" s="215" t="s">
        <v>190</v>
      </c>
      <c r="E127" s="216" t="s">
        <v>458</v>
      </c>
      <c r="F127" s="217" t="s">
        <v>459</v>
      </c>
      <c r="G127" s="218" t="s">
        <v>233</v>
      </c>
      <c r="H127" s="219">
        <v>0.58099999999999996</v>
      </c>
      <c r="I127" s="220"/>
      <c r="J127" s="221">
        <f>ROUND(I127*H127,2)</f>
        <v>0</v>
      </c>
      <c r="K127" s="217" t="s">
        <v>194</v>
      </c>
      <c r="L127" s="47"/>
      <c r="M127" s="222" t="s">
        <v>19</v>
      </c>
      <c r="N127" s="223" t="s">
        <v>43</v>
      </c>
      <c r="O127" s="87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6" t="s">
        <v>195</v>
      </c>
      <c r="AT127" s="226" t="s">
        <v>190</v>
      </c>
      <c r="AU127" s="226" t="s">
        <v>81</v>
      </c>
      <c r="AY127" s="20" t="s">
        <v>187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20" t="s">
        <v>79</v>
      </c>
      <c r="BK127" s="227">
        <f>ROUND(I127*H127,2)</f>
        <v>0</v>
      </c>
      <c r="BL127" s="20" t="s">
        <v>195</v>
      </c>
      <c r="BM127" s="226" t="s">
        <v>482</v>
      </c>
    </row>
    <row r="128" s="2" customFormat="1">
      <c r="A128" s="41"/>
      <c r="B128" s="42"/>
      <c r="C128" s="43"/>
      <c r="D128" s="228" t="s">
        <v>197</v>
      </c>
      <c r="E128" s="43"/>
      <c r="F128" s="229" t="s">
        <v>461</v>
      </c>
      <c r="G128" s="43"/>
      <c r="H128" s="43"/>
      <c r="I128" s="230"/>
      <c r="J128" s="43"/>
      <c r="K128" s="43"/>
      <c r="L128" s="47"/>
      <c r="M128" s="231"/>
      <c r="N128" s="232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197</v>
      </c>
      <c r="AU128" s="20" t="s">
        <v>81</v>
      </c>
    </row>
    <row r="129" s="2" customFormat="1" ht="21.75" customHeight="1">
      <c r="A129" s="41"/>
      <c r="B129" s="42"/>
      <c r="C129" s="215" t="s">
        <v>195</v>
      </c>
      <c r="D129" s="215" t="s">
        <v>190</v>
      </c>
      <c r="E129" s="216" t="s">
        <v>236</v>
      </c>
      <c r="F129" s="217" t="s">
        <v>237</v>
      </c>
      <c r="G129" s="218" t="s">
        <v>233</v>
      </c>
      <c r="H129" s="219">
        <v>0.58099999999999996</v>
      </c>
      <c r="I129" s="220"/>
      <c r="J129" s="221">
        <f>ROUND(I129*H129,2)</f>
        <v>0</v>
      </c>
      <c r="K129" s="217" t="s">
        <v>194</v>
      </c>
      <c r="L129" s="47"/>
      <c r="M129" s="222" t="s">
        <v>19</v>
      </c>
      <c r="N129" s="223" t="s">
        <v>43</v>
      </c>
      <c r="O129" s="87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6" t="s">
        <v>195</v>
      </c>
      <c r="AT129" s="226" t="s">
        <v>190</v>
      </c>
      <c r="AU129" s="226" t="s">
        <v>81</v>
      </c>
      <c r="AY129" s="20" t="s">
        <v>187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20" t="s">
        <v>79</v>
      </c>
      <c r="BK129" s="227">
        <f>ROUND(I129*H129,2)</f>
        <v>0</v>
      </c>
      <c r="BL129" s="20" t="s">
        <v>195</v>
      </c>
      <c r="BM129" s="226" t="s">
        <v>483</v>
      </c>
    </row>
    <row r="130" s="2" customFormat="1">
      <c r="A130" s="41"/>
      <c r="B130" s="42"/>
      <c r="C130" s="43"/>
      <c r="D130" s="228" t="s">
        <v>197</v>
      </c>
      <c r="E130" s="43"/>
      <c r="F130" s="229" t="s">
        <v>239</v>
      </c>
      <c r="G130" s="43"/>
      <c r="H130" s="43"/>
      <c r="I130" s="230"/>
      <c r="J130" s="43"/>
      <c r="K130" s="43"/>
      <c r="L130" s="47"/>
      <c r="M130" s="231"/>
      <c r="N130" s="232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197</v>
      </c>
      <c r="AU130" s="20" t="s">
        <v>81</v>
      </c>
    </row>
    <row r="131" s="2" customFormat="1" ht="24.15" customHeight="1">
      <c r="A131" s="41"/>
      <c r="B131" s="42"/>
      <c r="C131" s="215" t="s">
        <v>240</v>
      </c>
      <c r="D131" s="215" t="s">
        <v>190</v>
      </c>
      <c r="E131" s="216" t="s">
        <v>241</v>
      </c>
      <c r="F131" s="217" t="s">
        <v>242</v>
      </c>
      <c r="G131" s="218" t="s">
        <v>233</v>
      </c>
      <c r="H131" s="219">
        <v>9.2959999999999994</v>
      </c>
      <c r="I131" s="220"/>
      <c r="J131" s="221">
        <f>ROUND(I131*H131,2)</f>
        <v>0</v>
      </c>
      <c r="K131" s="217" t="s">
        <v>194</v>
      </c>
      <c r="L131" s="47"/>
      <c r="M131" s="222" t="s">
        <v>19</v>
      </c>
      <c r="N131" s="223" t="s">
        <v>43</v>
      </c>
      <c r="O131" s="87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6" t="s">
        <v>195</v>
      </c>
      <c r="AT131" s="226" t="s">
        <v>190</v>
      </c>
      <c r="AU131" s="226" t="s">
        <v>81</v>
      </c>
      <c r="AY131" s="20" t="s">
        <v>187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20" t="s">
        <v>79</v>
      </c>
      <c r="BK131" s="227">
        <f>ROUND(I131*H131,2)</f>
        <v>0</v>
      </c>
      <c r="BL131" s="20" t="s">
        <v>195</v>
      </c>
      <c r="BM131" s="226" t="s">
        <v>484</v>
      </c>
    </row>
    <row r="132" s="2" customFormat="1">
      <c r="A132" s="41"/>
      <c r="B132" s="42"/>
      <c r="C132" s="43"/>
      <c r="D132" s="228" t="s">
        <v>197</v>
      </c>
      <c r="E132" s="43"/>
      <c r="F132" s="229" t="s">
        <v>244</v>
      </c>
      <c r="G132" s="43"/>
      <c r="H132" s="43"/>
      <c r="I132" s="230"/>
      <c r="J132" s="43"/>
      <c r="K132" s="43"/>
      <c r="L132" s="47"/>
      <c r="M132" s="231"/>
      <c r="N132" s="232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197</v>
      </c>
      <c r="AU132" s="20" t="s">
        <v>81</v>
      </c>
    </row>
    <row r="133" s="14" customFormat="1">
      <c r="A133" s="14"/>
      <c r="B133" s="244"/>
      <c r="C133" s="245"/>
      <c r="D133" s="235" t="s">
        <v>199</v>
      </c>
      <c r="E133" s="245"/>
      <c r="F133" s="247" t="s">
        <v>437</v>
      </c>
      <c r="G133" s="245"/>
      <c r="H133" s="248">
        <v>9.2959999999999994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199</v>
      </c>
      <c r="AU133" s="254" t="s">
        <v>81</v>
      </c>
      <c r="AV133" s="14" t="s">
        <v>81</v>
      </c>
      <c r="AW133" s="14" t="s">
        <v>4</v>
      </c>
      <c r="AX133" s="14" t="s">
        <v>79</v>
      </c>
      <c r="AY133" s="254" t="s">
        <v>187</v>
      </c>
    </row>
    <row r="134" s="2" customFormat="1" ht="24.15" customHeight="1">
      <c r="A134" s="41"/>
      <c r="B134" s="42"/>
      <c r="C134" s="215" t="s">
        <v>246</v>
      </c>
      <c r="D134" s="215" t="s">
        <v>190</v>
      </c>
      <c r="E134" s="216" t="s">
        <v>358</v>
      </c>
      <c r="F134" s="217" t="s">
        <v>359</v>
      </c>
      <c r="G134" s="218" t="s">
        <v>233</v>
      </c>
      <c r="H134" s="219">
        <v>0.17899999999999999</v>
      </c>
      <c r="I134" s="220"/>
      <c r="J134" s="221">
        <f>ROUND(I134*H134,2)</f>
        <v>0</v>
      </c>
      <c r="K134" s="217" t="s">
        <v>194</v>
      </c>
      <c r="L134" s="47"/>
      <c r="M134" s="222" t="s">
        <v>19</v>
      </c>
      <c r="N134" s="223" t="s">
        <v>43</v>
      </c>
      <c r="O134" s="87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6" t="s">
        <v>195</v>
      </c>
      <c r="AT134" s="226" t="s">
        <v>190</v>
      </c>
      <c r="AU134" s="226" t="s">
        <v>81</v>
      </c>
      <c r="AY134" s="20" t="s">
        <v>187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20" t="s">
        <v>79</v>
      </c>
      <c r="BK134" s="227">
        <f>ROUND(I134*H134,2)</f>
        <v>0</v>
      </c>
      <c r="BL134" s="20" t="s">
        <v>195</v>
      </c>
      <c r="BM134" s="226" t="s">
        <v>485</v>
      </c>
    </row>
    <row r="135" s="2" customFormat="1">
      <c r="A135" s="41"/>
      <c r="B135" s="42"/>
      <c r="C135" s="43"/>
      <c r="D135" s="228" t="s">
        <v>197</v>
      </c>
      <c r="E135" s="43"/>
      <c r="F135" s="229" t="s">
        <v>361</v>
      </c>
      <c r="G135" s="43"/>
      <c r="H135" s="43"/>
      <c r="I135" s="230"/>
      <c r="J135" s="43"/>
      <c r="K135" s="43"/>
      <c r="L135" s="47"/>
      <c r="M135" s="231"/>
      <c r="N135" s="232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197</v>
      </c>
      <c r="AU135" s="20" t="s">
        <v>81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363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4" customFormat="1">
      <c r="A137" s="14"/>
      <c r="B137" s="244"/>
      <c r="C137" s="245"/>
      <c r="D137" s="235" t="s">
        <v>199</v>
      </c>
      <c r="E137" s="246" t="s">
        <v>19</v>
      </c>
      <c r="F137" s="247" t="s">
        <v>364</v>
      </c>
      <c r="G137" s="245"/>
      <c r="H137" s="248">
        <v>0.17899999999999999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199</v>
      </c>
      <c r="AU137" s="254" t="s">
        <v>81</v>
      </c>
      <c r="AV137" s="14" t="s">
        <v>81</v>
      </c>
      <c r="AW137" s="14" t="s">
        <v>33</v>
      </c>
      <c r="AX137" s="14" t="s">
        <v>72</v>
      </c>
      <c r="AY137" s="254" t="s">
        <v>187</v>
      </c>
    </row>
    <row r="138" s="15" customFormat="1">
      <c r="A138" s="15"/>
      <c r="B138" s="255"/>
      <c r="C138" s="256"/>
      <c r="D138" s="235" t="s">
        <v>199</v>
      </c>
      <c r="E138" s="257" t="s">
        <v>19</v>
      </c>
      <c r="F138" s="258" t="s">
        <v>210</v>
      </c>
      <c r="G138" s="256"/>
      <c r="H138" s="259">
        <v>0.17899999999999999</v>
      </c>
      <c r="I138" s="260"/>
      <c r="J138" s="256"/>
      <c r="K138" s="256"/>
      <c r="L138" s="261"/>
      <c r="M138" s="262"/>
      <c r="N138" s="263"/>
      <c r="O138" s="263"/>
      <c r="P138" s="263"/>
      <c r="Q138" s="263"/>
      <c r="R138" s="263"/>
      <c r="S138" s="263"/>
      <c r="T138" s="26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5" t="s">
        <v>199</v>
      </c>
      <c r="AU138" s="265" t="s">
        <v>81</v>
      </c>
      <c r="AV138" s="15" t="s">
        <v>195</v>
      </c>
      <c r="AW138" s="15" t="s">
        <v>33</v>
      </c>
      <c r="AX138" s="15" t="s">
        <v>79</v>
      </c>
      <c r="AY138" s="265" t="s">
        <v>187</v>
      </c>
    </row>
    <row r="139" s="2" customFormat="1" ht="24.15" customHeight="1">
      <c r="A139" s="41"/>
      <c r="B139" s="42"/>
      <c r="C139" s="215" t="s">
        <v>252</v>
      </c>
      <c r="D139" s="215" t="s">
        <v>190</v>
      </c>
      <c r="E139" s="216" t="s">
        <v>247</v>
      </c>
      <c r="F139" s="217" t="s">
        <v>248</v>
      </c>
      <c r="G139" s="218" t="s">
        <v>233</v>
      </c>
      <c r="H139" s="219">
        <v>0.32900000000000001</v>
      </c>
      <c r="I139" s="220"/>
      <c r="J139" s="221">
        <f>ROUND(I139*H139,2)</f>
        <v>0</v>
      </c>
      <c r="K139" s="217" t="s">
        <v>194</v>
      </c>
      <c r="L139" s="47"/>
      <c r="M139" s="222" t="s">
        <v>19</v>
      </c>
      <c r="N139" s="223" t="s">
        <v>43</v>
      </c>
      <c r="O139" s="87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6" t="s">
        <v>195</v>
      </c>
      <c r="AT139" s="226" t="s">
        <v>190</v>
      </c>
      <c r="AU139" s="226" t="s">
        <v>81</v>
      </c>
      <c r="AY139" s="20" t="s">
        <v>187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20" t="s">
        <v>79</v>
      </c>
      <c r="BK139" s="227">
        <f>ROUND(I139*H139,2)</f>
        <v>0</v>
      </c>
      <c r="BL139" s="20" t="s">
        <v>195</v>
      </c>
      <c r="BM139" s="226" t="s">
        <v>486</v>
      </c>
    </row>
    <row r="140" s="2" customFormat="1">
      <c r="A140" s="41"/>
      <c r="B140" s="42"/>
      <c r="C140" s="43"/>
      <c r="D140" s="228" t="s">
        <v>197</v>
      </c>
      <c r="E140" s="43"/>
      <c r="F140" s="229" t="s">
        <v>250</v>
      </c>
      <c r="G140" s="43"/>
      <c r="H140" s="43"/>
      <c r="I140" s="230"/>
      <c r="J140" s="43"/>
      <c r="K140" s="43"/>
      <c r="L140" s="47"/>
      <c r="M140" s="231"/>
      <c r="N140" s="232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197</v>
      </c>
      <c r="AU140" s="20" t="s">
        <v>81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192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4" customFormat="1">
      <c r="A142" s="14"/>
      <c r="B142" s="244"/>
      <c r="C142" s="245"/>
      <c r="D142" s="235" t="s">
        <v>199</v>
      </c>
      <c r="E142" s="246" t="s">
        <v>19</v>
      </c>
      <c r="F142" s="247" t="s">
        <v>440</v>
      </c>
      <c r="G142" s="245"/>
      <c r="H142" s="248">
        <v>0.32900000000000001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199</v>
      </c>
      <c r="AU142" s="254" t="s">
        <v>81</v>
      </c>
      <c r="AV142" s="14" t="s">
        <v>81</v>
      </c>
      <c r="AW142" s="14" t="s">
        <v>33</v>
      </c>
      <c r="AX142" s="14" t="s">
        <v>72</v>
      </c>
      <c r="AY142" s="254" t="s">
        <v>187</v>
      </c>
    </row>
    <row r="143" s="15" customFormat="1">
      <c r="A143" s="15"/>
      <c r="B143" s="255"/>
      <c r="C143" s="256"/>
      <c r="D143" s="235" t="s">
        <v>199</v>
      </c>
      <c r="E143" s="257" t="s">
        <v>19</v>
      </c>
      <c r="F143" s="258" t="s">
        <v>210</v>
      </c>
      <c r="G143" s="256"/>
      <c r="H143" s="259">
        <v>0.32900000000000001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5" t="s">
        <v>199</v>
      </c>
      <c r="AU143" s="265" t="s">
        <v>81</v>
      </c>
      <c r="AV143" s="15" t="s">
        <v>195</v>
      </c>
      <c r="AW143" s="15" t="s">
        <v>33</v>
      </c>
      <c r="AX143" s="15" t="s">
        <v>79</v>
      </c>
      <c r="AY143" s="265" t="s">
        <v>187</v>
      </c>
    </row>
    <row r="144" s="2" customFormat="1" ht="24.15" customHeight="1">
      <c r="A144" s="41"/>
      <c r="B144" s="42"/>
      <c r="C144" s="215" t="s">
        <v>262</v>
      </c>
      <c r="D144" s="215" t="s">
        <v>190</v>
      </c>
      <c r="E144" s="216" t="s">
        <v>253</v>
      </c>
      <c r="F144" s="217" t="s">
        <v>254</v>
      </c>
      <c r="G144" s="218" t="s">
        <v>233</v>
      </c>
      <c r="H144" s="219">
        <v>0.071999999999999995</v>
      </c>
      <c r="I144" s="220"/>
      <c r="J144" s="221">
        <f>ROUND(I144*H144,2)</f>
        <v>0</v>
      </c>
      <c r="K144" s="217" t="s">
        <v>194</v>
      </c>
      <c r="L144" s="47"/>
      <c r="M144" s="222" t="s">
        <v>19</v>
      </c>
      <c r="N144" s="223" t="s">
        <v>43</v>
      </c>
      <c r="O144" s="87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6" t="s">
        <v>195</v>
      </c>
      <c r="AT144" s="226" t="s">
        <v>190</v>
      </c>
      <c r="AU144" s="226" t="s">
        <v>81</v>
      </c>
      <c r="AY144" s="20" t="s">
        <v>187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20" t="s">
        <v>79</v>
      </c>
      <c r="BK144" s="227">
        <f>ROUND(I144*H144,2)</f>
        <v>0</v>
      </c>
      <c r="BL144" s="20" t="s">
        <v>195</v>
      </c>
      <c r="BM144" s="226" t="s">
        <v>487</v>
      </c>
    </row>
    <row r="145" s="2" customFormat="1">
      <c r="A145" s="41"/>
      <c r="B145" s="42"/>
      <c r="C145" s="43"/>
      <c r="D145" s="228" t="s">
        <v>197</v>
      </c>
      <c r="E145" s="43"/>
      <c r="F145" s="229" t="s">
        <v>256</v>
      </c>
      <c r="G145" s="43"/>
      <c r="H145" s="43"/>
      <c r="I145" s="230"/>
      <c r="J145" s="43"/>
      <c r="K145" s="43"/>
      <c r="L145" s="47"/>
      <c r="M145" s="231"/>
      <c r="N145" s="232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197</v>
      </c>
      <c r="AU145" s="20" t="s">
        <v>81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286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4" customFormat="1">
      <c r="A147" s="14"/>
      <c r="B147" s="244"/>
      <c r="C147" s="245"/>
      <c r="D147" s="235" t="s">
        <v>199</v>
      </c>
      <c r="E147" s="246" t="s">
        <v>19</v>
      </c>
      <c r="F147" s="247" t="s">
        <v>442</v>
      </c>
      <c r="G147" s="245"/>
      <c r="H147" s="248">
        <v>0.071999999999999995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199</v>
      </c>
      <c r="AU147" s="254" t="s">
        <v>81</v>
      </c>
      <c r="AV147" s="14" t="s">
        <v>81</v>
      </c>
      <c r="AW147" s="14" t="s">
        <v>33</v>
      </c>
      <c r="AX147" s="14" t="s">
        <v>72</v>
      </c>
      <c r="AY147" s="254" t="s">
        <v>187</v>
      </c>
    </row>
    <row r="148" s="15" customFormat="1">
      <c r="A148" s="15"/>
      <c r="B148" s="255"/>
      <c r="C148" s="256"/>
      <c r="D148" s="235" t="s">
        <v>199</v>
      </c>
      <c r="E148" s="257" t="s">
        <v>19</v>
      </c>
      <c r="F148" s="258" t="s">
        <v>210</v>
      </c>
      <c r="G148" s="256"/>
      <c r="H148" s="259">
        <v>0.071999999999999995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5" t="s">
        <v>199</v>
      </c>
      <c r="AU148" s="265" t="s">
        <v>81</v>
      </c>
      <c r="AV148" s="15" t="s">
        <v>195</v>
      </c>
      <c r="AW148" s="15" t="s">
        <v>33</v>
      </c>
      <c r="AX148" s="15" t="s">
        <v>79</v>
      </c>
      <c r="AY148" s="265" t="s">
        <v>187</v>
      </c>
    </row>
    <row r="149" s="12" customFormat="1" ht="25.92" customHeight="1">
      <c r="A149" s="12"/>
      <c r="B149" s="199"/>
      <c r="C149" s="200"/>
      <c r="D149" s="201" t="s">
        <v>71</v>
      </c>
      <c r="E149" s="202" t="s">
        <v>258</v>
      </c>
      <c r="F149" s="202" t="s">
        <v>259</v>
      </c>
      <c r="G149" s="200"/>
      <c r="H149" s="200"/>
      <c r="I149" s="203"/>
      <c r="J149" s="204">
        <f>BK149</f>
        <v>0</v>
      </c>
      <c r="K149" s="200"/>
      <c r="L149" s="205"/>
      <c r="M149" s="206"/>
      <c r="N149" s="207"/>
      <c r="O149" s="207"/>
      <c r="P149" s="208">
        <f>P150</f>
        <v>0</v>
      </c>
      <c r="Q149" s="207"/>
      <c r="R149" s="208">
        <f>R150</f>
        <v>0</v>
      </c>
      <c r="S149" s="207"/>
      <c r="T149" s="209">
        <f>T150</f>
        <v>0.072000000000000008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0" t="s">
        <v>81</v>
      </c>
      <c r="AT149" s="211" t="s">
        <v>71</v>
      </c>
      <c r="AU149" s="211" t="s">
        <v>72</v>
      </c>
      <c r="AY149" s="210" t="s">
        <v>187</v>
      </c>
      <c r="BK149" s="212">
        <f>BK150</f>
        <v>0</v>
      </c>
    </row>
    <row r="150" s="12" customFormat="1" ht="22.8" customHeight="1">
      <c r="A150" s="12"/>
      <c r="B150" s="199"/>
      <c r="C150" s="200"/>
      <c r="D150" s="201" t="s">
        <v>71</v>
      </c>
      <c r="E150" s="213" t="s">
        <v>260</v>
      </c>
      <c r="F150" s="213" t="s">
        <v>261</v>
      </c>
      <c r="G150" s="200"/>
      <c r="H150" s="200"/>
      <c r="I150" s="203"/>
      <c r="J150" s="214">
        <f>BK150</f>
        <v>0</v>
      </c>
      <c r="K150" s="200"/>
      <c r="L150" s="205"/>
      <c r="M150" s="206"/>
      <c r="N150" s="207"/>
      <c r="O150" s="207"/>
      <c r="P150" s="208">
        <f>SUM(P151:P168)</f>
        <v>0</v>
      </c>
      <c r="Q150" s="207"/>
      <c r="R150" s="208">
        <f>SUM(R151:R168)</f>
        <v>0</v>
      </c>
      <c r="S150" s="207"/>
      <c r="T150" s="209">
        <f>SUM(T151:T168)</f>
        <v>0.072000000000000008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0" t="s">
        <v>81</v>
      </c>
      <c r="AT150" s="211" t="s">
        <v>71</v>
      </c>
      <c r="AU150" s="211" t="s">
        <v>79</v>
      </c>
      <c r="AY150" s="210" t="s">
        <v>187</v>
      </c>
      <c r="BK150" s="212">
        <f>SUM(BK151:BK168)</f>
        <v>0</v>
      </c>
    </row>
    <row r="151" s="2" customFormat="1" ht="16.5" customHeight="1">
      <c r="A151" s="41"/>
      <c r="B151" s="42"/>
      <c r="C151" s="215" t="s">
        <v>188</v>
      </c>
      <c r="D151" s="215" t="s">
        <v>190</v>
      </c>
      <c r="E151" s="216" t="s">
        <v>285</v>
      </c>
      <c r="F151" s="217" t="s">
        <v>286</v>
      </c>
      <c r="G151" s="218" t="s">
        <v>287</v>
      </c>
      <c r="H151" s="219">
        <v>3</v>
      </c>
      <c r="I151" s="220"/>
      <c r="J151" s="221">
        <f>ROUND(I151*H151,2)</f>
        <v>0</v>
      </c>
      <c r="K151" s="217" t="s">
        <v>194</v>
      </c>
      <c r="L151" s="47"/>
      <c r="M151" s="222" t="s">
        <v>19</v>
      </c>
      <c r="N151" s="223" t="s">
        <v>43</v>
      </c>
      <c r="O151" s="87"/>
      <c r="P151" s="224">
        <f>O151*H151</f>
        <v>0</v>
      </c>
      <c r="Q151" s="224">
        <v>0</v>
      </c>
      <c r="R151" s="224">
        <f>Q151*H151</f>
        <v>0</v>
      </c>
      <c r="S151" s="224">
        <v>0.024</v>
      </c>
      <c r="T151" s="225">
        <f>S151*H151</f>
        <v>0.072000000000000008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265</v>
      </c>
      <c r="AT151" s="226" t="s">
        <v>190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265</v>
      </c>
      <c r="BM151" s="226" t="s">
        <v>488</v>
      </c>
    </row>
    <row r="152" s="2" customFormat="1">
      <c r="A152" s="41"/>
      <c r="B152" s="42"/>
      <c r="C152" s="43"/>
      <c r="D152" s="228" t="s">
        <v>197</v>
      </c>
      <c r="E152" s="43"/>
      <c r="F152" s="229" t="s">
        <v>289</v>
      </c>
      <c r="G152" s="43"/>
      <c r="H152" s="43"/>
      <c r="I152" s="230"/>
      <c r="J152" s="43"/>
      <c r="K152" s="43"/>
      <c r="L152" s="47"/>
      <c r="M152" s="231"/>
      <c r="N152" s="232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197</v>
      </c>
      <c r="AU152" s="20" t="s">
        <v>81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489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474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208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416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4" customFormat="1">
      <c r="A157" s="14"/>
      <c r="B157" s="244"/>
      <c r="C157" s="245"/>
      <c r="D157" s="235" t="s">
        <v>199</v>
      </c>
      <c r="E157" s="246" t="s">
        <v>19</v>
      </c>
      <c r="F157" s="247" t="s">
        <v>79</v>
      </c>
      <c r="G157" s="245"/>
      <c r="H157" s="248">
        <v>1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199</v>
      </c>
      <c r="AU157" s="254" t="s">
        <v>81</v>
      </c>
      <c r="AV157" s="14" t="s">
        <v>81</v>
      </c>
      <c r="AW157" s="14" t="s">
        <v>33</v>
      </c>
      <c r="AX157" s="14" t="s">
        <v>72</v>
      </c>
      <c r="AY157" s="254" t="s">
        <v>187</v>
      </c>
    </row>
    <row r="158" s="13" customFormat="1">
      <c r="A158" s="13"/>
      <c r="B158" s="233"/>
      <c r="C158" s="234"/>
      <c r="D158" s="235" t="s">
        <v>199</v>
      </c>
      <c r="E158" s="236" t="s">
        <v>19</v>
      </c>
      <c r="F158" s="237" t="s">
        <v>490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199</v>
      </c>
      <c r="AU158" s="243" t="s">
        <v>81</v>
      </c>
      <c r="AV158" s="13" t="s">
        <v>79</v>
      </c>
      <c r="AW158" s="13" t="s">
        <v>33</v>
      </c>
      <c r="AX158" s="13" t="s">
        <v>72</v>
      </c>
      <c r="AY158" s="243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476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208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418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4" customFormat="1">
      <c r="A162" s="14"/>
      <c r="B162" s="244"/>
      <c r="C162" s="245"/>
      <c r="D162" s="235" t="s">
        <v>199</v>
      </c>
      <c r="E162" s="246" t="s">
        <v>19</v>
      </c>
      <c r="F162" s="247" t="s">
        <v>79</v>
      </c>
      <c r="G162" s="245"/>
      <c r="H162" s="248">
        <v>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199</v>
      </c>
      <c r="AU162" s="254" t="s">
        <v>81</v>
      </c>
      <c r="AV162" s="14" t="s">
        <v>81</v>
      </c>
      <c r="AW162" s="14" t="s">
        <v>33</v>
      </c>
      <c r="AX162" s="14" t="s">
        <v>72</v>
      </c>
      <c r="AY162" s="254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491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478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208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416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4" customFormat="1">
      <c r="A167" s="14"/>
      <c r="B167" s="244"/>
      <c r="C167" s="245"/>
      <c r="D167" s="235" t="s">
        <v>199</v>
      </c>
      <c r="E167" s="246" t="s">
        <v>19</v>
      </c>
      <c r="F167" s="247" t="s">
        <v>79</v>
      </c>
      <c r="G167" s="245"/>
      <c r="H167" s="248">
        <v>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199</v>
      </c>
      <c r="AU167" s="254" t="s">
        <v>81</v>
      </c>
      <c r="AV167" s="14" t="s">
        <v>81</v>
      </c>
      <c r="AW167" s="14" t="s">
        <v>33</v>
      </c>
      <c r="AX167" s="14" t="s">
        <v>72</v>
      </c>
      <c r="AY167" s="254" t="s">
        <v>187</v>
      </c>
    </row>
    <row r="168" s="15" customFormat="1">
      <c r="A168" s="15"/>
      <c r="B168" s="255"/>
      <c r="C168" s="256"/>
      <c r="D168" s="235" t="s">
        <v>199</v>
      </c>
      <c r="E168" s="257" t="s">
        <v>19</v>
      </c>
      <c r="F168" s="258" t="s">
        <v>210</v>
      </c>
      <c r="G168" s="256"/>
      <c r="H168" s="259">
        <v>3</v>
      </c>
      <c r="I168" s="260"/>
      <c r="J168" s="256"/>
      <c r="K168" s="256"/>
      <c r="L168" s="261"/>
      <c r="M168" s="266"/>
      <c r="N168" s="267"/>
      <c r="O168" s="267"/>
      <c r="P168" s="267"/>
      <c r="Q168" s="267"/>
      <c r="R168" s="267"/>
      <c r="S168" s="267"/>
      <c r="T168" s="26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199</v>
      </c>
      <c r="AU168" s="265" t="s">
        <v>81</v>
      </c>
      <c r="AV168" s="15" t="s">
        <v>195</v>
      </c>
      <c r="AW168" s="15" t="s">
        <v>33</v>
      </c>
      <c r="AX168" s="15" t="s">
        <v>79</v>
      </c>
      <c r="AY168" s="265" t="s">
        <v>187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b8/Z9ea4mzPVDidwnB2XGJ2F+wolxadbqQxancExGnnS1c7fAqYgVyh64an22cX1ctjSb6q8obtYDQRK1T/lrQ==" hashValue="j22YWYH2vcDWSKjijw5VTZAT+AcZTUWDZeYfUVlLndMBEgb5/gHezBQIF3/0TUqiac3dK2noCgVcI9lsDI3MMA==" algorithmName="SHA-512" password="CC35"/>
  <autoFilter ref="C89:K1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968072455"/>
    <hyperlink ref="F112" r:id="rId2" display="https://podminky.urs.cz/item/CS_URS_2025_02/971033531"/>
    <hyperlink ref="F128" r:id="rId3" display="https://podminky.urs.cz/item/CS_URS_2025_02/997013212"/>
    <hyperlink ref="F130" r:id="rId4" display="https://podminky.urs.cz/item/CS_URS_2025_02/997013501"/>
    <hyperlink ref="F132" r:id="rId5" display="https://podminky.urs.cz/item/CS_URS_2025_02/997013509"/>
    <hyperlink ref="F135" r:id="rId6" display="https://podminky.urs.cz/item/CS_URS_2025_02/997013603"/>
    <hyperlink ref="F140" r:id="rId7" display="https://podminky.urs.cz/item/CS_URS_2025_02/997013631"/>
    <hyperlink ref="F145" r:id="rId8" display="https://podminky.urs.cz/item/CS_URS_2025_02/997013811"/>
    <hyperlink ref="F152" r:id="rId9" display="https://podminky.urs.cz/item/CS_URS_2025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158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492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ROUND(J90,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ROUND((SUM(BE90:BE168)),  2)</f>
        <v>0</v>
      </c>
      <c r="G35" s="41"/>
      <c r="H35" s="41"/>
      <c r="I35" s="160">
        <v>0.20999999999999999</v>
      </c>
      <c r="J35" s="159">
        <f>ROUND(((SUM(BE90:BE168))*I35),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ROUND((SUM(BF90:BF168)),  2)</f>
        <v>0</v>
      </c>
      <c r="G36" s="41"/>
      <c r="H36" s="41"/>
      <c r="I36" s="160">
        <v>0.12</v>
      </c>
      <c r="J36" s="159">
        <f>ROUND(((SUM(BF90:BF168))*I36),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ROUND((SUM(BG90:BG168)),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ROUND((SUM(BH90:BH168)),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ROUND((SUM(BI90:BI168)),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158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2025-068-01-06 - Bourací práce- 5.NP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168</v>
      </c>
      <c r="E65" s="185"/>
      <c r="F65" s="185"/>
      <c r="G65" s="185"/>
      <c r="H65" s="185"/>
      <c r="I65" s="185"/>
      <c r="J65" s="186">
        <f>J92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169</v>
      </c>
      <c r="E66" s="185"/>
      <c r="F66" s="185"/>
      <c r="G66" s="185"/>
      <c r="H66" s="185"/>
      <c r="I66" s="185"/>
      <c r="J66" s="186">
        <f>J126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J149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171</v>
      </c>
      <c r="E68" s="185"/>
      <c r="F68" s="185"/>
      <c r="G68" s="185"/>
      <c r="H68" s="185"/>
      <c r="I68" s="185"/>
      <c r="J68" s="186">
        <f>J150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172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2" t="str">
        <f>E7</f>
        <v>Stavební úpravy únikových cest</v>
      </c>
      <c r="F78" s="35"/>
      <c r="G78" s="35"/>
      <c r="H78" s="35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2" t="s">
        <v>158</v>
      </c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159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2025-068-01-06 - Bourací práce- 5.NP</v>
      </c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Dům dlouhá 1, Aš</v>
      </c>
      <c r="G84" s="43"/>
      <c r="H84" s="43"/>
      <c r="I84" s="35" t="s">
        <v>23</v>
      </c>
      <c r="J84" s="75" t="str">
        <f>IF(J14="","",J14)</f>
        <v>28. 11. 2025</v>
      </c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25</v>
      </c>
      <c r="D86" s="43"/>
      <c r="E86" s="43"/>
      <c r="F86" s="30" t="str">
        <f>E17</f>
        <v>Město Aš,Kamenná 52, 352 01 Aš</v>
      </c>
      <c r="G86" s="43"/>
      <c r="H86" s="43"/>
      <c r="I86" s="35" t="s">
        <v>31</v>
      </c>
      <c r="J86" s="39" t="str">
        <f>E23</f>
        <v>ČOS exim s.r.o. Alešova 26, České Budějovice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8"/>
      <c r="B89" s="189"/>
      <c r="C89" s="190" t="s">
        <v>173</v>
      </c>
      <c r="D89" s="191" t="s">
        <v>57</v>
      </c>
      <c r="E89" s="191" t="s">
        <v>53</v>
      </c>
      <c r="F89" s="191" t="s">
        <v>54</v>
      </c>
      <c r="G89" s="191" t="s">
        <v>174</v>
      </c>
      <c r="H89" s="191" t="s">
        <v>175</v>
      </c>
      <c r="I89" s="191" t="s">
        <v>176</v>
      </c>
      <c r="J89" s="191" t="s">
        <v>165</v>
      </c>
      <c r="K89" s="192" t="s">
        <v>177</v>
      </c>
      <c r="L89" s="193"/>
      <c r="M89" s="95" t="s">
        <v>19</v>
      </c>
      <c r="N89" s="96" t="s">
        <v>42</v>
      </c>
      <c r="O89" s="96" t="s">
        <v>178</v>
      </c>
      <c r="P89" s="96" t="s">
        <v>179</v>
      </c>
      <c r="Q89" s="96" t="s">
        <v>180</v>
      </c>
      <c r="R89" s="96" t="s">
        <v>181</v>
      </c>
      <c r="S89" s="96" t="s">
        <v>182</v>
      </c>
      <c r="T89" s="97" t="s">
        <v>183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1"/>
      <c r="B90" s="42"/>
      <c r="C90" s="102" t="s">
        <v>184</v>
      </c>
      <c r="D90" s="43"/>
      <c r="E90" s="43"/>
      <c r="F90" s="43"/>
      <c r="G90" s="43"/>
      <c r="H90" s="43"/>
      <c r="I90" s="43"/>
      <c r="J90" s="194">
        <f>BK90</f>
        <v>0</v>
      </c>
      <c r="K90" s="43"/>
      <c r="L90" s="47"/>
      <c r="M90" s="98"/>
      <c r="N90" s="195"/>
      <c r="O90" s="99"/>
      <c r="P90" s="196">
        <f>P91+P149</f>
        <v>0</v>
      </c>
      <c r="Q90" s="99"/>
      <c r="R90" s="196">
        <f>R91+R149</f>
        <v>0</v>
      </c>
      <c r="S90" s="99"/>
      <c r="T90" s="197">
        <f>T91+T149</f>
        <v>0.58066400000000007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71</v>
      </c>
      <c r="AU90" s="20" t="s">
        <v>166</v>
      </c>
      <c r="BK90" s="198">
        <f>BK91+BK149</f>
        <v>0</v>
      </c>
    </row>
    <row r="91" s="12" customFormat="1" ht="25.92" customHeight="1">
      <c r="A91" s="12"/>
      <c r="B91" s="199"/>
      <c r="C91" s="200"/>
      <c r="D91" s="201" t="s">
        <v>71</v>
      </c>
      <c r="E91" s="202" t="s">
        <v>185</v>
      </c>
      <c r="F91" s="202" t="s">
        <v>186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P92+P126</f>
        <v>0</v>
      </c>
      <c r="Q91" s="207"/>
      <c r="R91" s="208">
        <f>R92+R126</f>
        <v>0</v>
      </c>
      <c r="S91" s="207"/>
      <c r="T91" s="209">
        <f>T92+T126</f>
        <v>0.50866400000000001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72</v>
      </c>
      <c r="AY91" s="210" t="s">
        <v>187</v>
      </c>
      <c r="BK91" s="212">
        <f>BK92+BK126</f>
        <v>0</v>
      </c>
    </row>
    <row r="92" s="12" customFormat="1" ht="22.8" customHeight="1">
      <c r="A92" s="12"/>
      <c r="B92" s="199"/>
      <c r="C92" s="200"/>
      <c r="D92" s="201" t="s">
        <v>71</v>
      </c>
      <c r="E92" s="213" t="s">
        <v>188</v>
      </c>
      <c r="F92" s="213" t="s">
        <v>189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SUM(P93:P125)</f>
        <v>0</v>
      </c>
      <c r="Q92" s="207"/>
      <c r="R92" s="208">
        <f>SUM(R93:R125)</f>
        <v>0</v>
      </c>
      <c r="S92" s="207"/>
      <c r="T92" s="209">
        <f>SUM(T93:T125)</f>
        <v>0.50866400000000001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79</v>
      </c>
      <c r="AY92" s="210" t="s">
        <v>187</v>
      </c>
      <c r="BK92" s="212">
        <f>SUM(BK93:BK125)</f>
        <v>0</v>
      </c>
    </row>
    <row r="93" s="2" customFormat="1" ht="24.15" customHeight="1">
      <c r="A93" s="41"/>
      <c r="B93" s="42"/>
      <c r="C93" s="215" t="s">
        <v>79</v>
      </c>
      <c r="D93" s="215" t="s">
        <v>190</v>
      </c>
      <c r="E93" s="216" t="s">
        <v>191</v>
      </c>
      <c r="F93" s="217" t="s">
        <v>192</v>
      </c>
      <c r="G93" s="218" t="s">
        <v>193</v>
      </c>
      <c r="H93" s="219">
        <v>4.3339999999999996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0.075999999999999998</v>
      </c>
      <c r="T93" s="225">
        <f>S93*H93</f>
        <v>0.32938399999999995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195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195</v>
      </c>
      <c r="BM93" s="226" t="s">
        <v>493</v>
      </c>
    </row>
    <row r="94" s="2" customFormat="1">
      <c r="A94" s="41"/>
      <c r="B94" s="42"/>
      <c r="C94" s="43"/>
      <c r="D94" s="228" t="s">
        <v>197</v>
      </c>
      <c r="E94" s="43"/>
      <c r="F94" s="229" t="s">
        <v>198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494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495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202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331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4" customFormat="1">
      <c r="A99" s="14"/>
      <c r="B99" s="244"/>
      <c r="C99" s="245"/>
      <c r="D99" s="235" t="s">
        <v>199</v>
      </c>
      <c r="E99" s="246" t="s">
        <v>19</v>
      </c>
      <c r="F99" s="247" t="s">
        <v>332</v>
      </c>
      <c r="G99" s="245"/>
      <c r="H99" s="248">
        <v>1.5760000000000001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199</v>
      </c>
      <c r="AU99" s="254" t="s">
        <v>81</v>
      </c>
      <c r="AV99" s="14" t="s">
        <v>81</v>
      </c>
      <c r="AW99" s="14" t="s">
        <v>33</v>
      </c>
      <c r="AX99" s="14" t="s">
        <v>72</v>
      </c>
      <c r="AY99" s="254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496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497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202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335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209</v>
      </c>
      <c r="G104" s="245"/>
      <c r="H104" s="248">
        <v>1.1819999999999999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498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499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202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331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4" customFormat="1">
      <c r="A109" s="14"/>
      <c r="B109" s="244"/>
      <c r="C109" s="245"/>
      <c r="D109" s="235" t="s">
        <v>199</v>
      </c>
      <c r="E109" s="246" t="s">
        <v>19</v>
      </c>
      <c r="F109" s="247" t="s">
        <v>332</v>
      </c>
      <c r="G109" s="245"/>
      <c r="H109" s="248">
        <v>1.5760000000000001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199</v>
      </c>
      <c r="AU109" s="254" t="s">
        <v>81</v>
      </c>
      <c r="AV109" s="14" t="s">
        <v>81</v>
      </c>
      <c r="AW109" s="14" t="s">
        <v>33</v>
      </c>
      <c r="AX109" s="14" t="s">
        <v>72</v>
      </c>
      <c r="AY109" s="254" t="s">
        <v>187</v>
      </c>
    </row>
    <row r="110" s="15" customFormat="1">
      <c r="A110" s="15"/>
      <c r="B110" s="255"/>
      <c r="C110" s="256"/>
      <c r="D110" s="235" t="s">
        <v>199</v>
      </c>
      <c r="E110" s="257" t="s">
        <v>19</v>
      </c>
      <c r="F110" s="258" t="s">
        <v>210</v>
      </c>
      <c r="G110" s="256"/>
      <c r="H110" s="259">
        <v>4.3339999999999996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199</v>
      </c>
      <c r="AU110" s="265" t="s">
        <v>81</v>
      </c>
      <c r="AV110" s="15" t="s">
        <v>195</v>
      </c>
      <c r="AW110" s="15" t="s">
        <v>33</v>
      </c>
      <c r="AX110" s="15" t="s">
        <v>79</v>
      </c>
      <c r="AY110" s="265" t="s">
        <v>187</v>
      </c>
    </row>
    <row r="111" s="2" customFormat="1" ht="24.15" customHeight="1">
      <c r="A111" s="41"/>
      <c r="B111" s="42"/>
      <c r="C111" s="215" t="s">
        <v>81</v>
      </c>
      <c r="D111" s="215" t="s">
        <v>190</v>
      </c>
      <c r="E111" s="216" t="s">
        <v>339</v>
      </c>
      <c r="F111" s="217" t="s">
        <v>340</v>
      </c>
      <c r="G111" s="218" t="s">
        <v>193</v>
      </c>
      <c r="H111" s="219">
        <v>0.66400000000000003</v>
      </c>
      <c r="I111" s="220"/>
      <c r="J111" s="221">
        <f>ROUND(I111*H111,2)</f>
        <v>0</v>
      </c>
      <c r="K111" s="217" t="s">
        <v>194</v>
      </c>
      <c r="L111" s="47"/>
      <c r="M111" s="222" t="s">
        <v>19</v>
      </c>
      <c r="N111" s="223" t="s">
        <v>43</v>
      </c>
      <c r="O111" s="87"/>
      <c r="P111" s="224">
        <f>O111*H111</f>
        <v>0</v>
      </c>
      <c r="Q111" s="224">
        <v>0</v>
      </c>
      <c r="R111" s="224">
        <f>Q111*H111</f>
        <v>0</v>
      </c>
      <c r="S111" s="224">
        <v>0.27000000000000002</v>
      </c>
      <c r="T111" s="225">
        <f>S111*H111</f>
        <v>0.17928000000000002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6" t="s">
        <v>195</v>
      </c>
      <c r="AT111" s="226" t="s">
        <v>190</v>
      </c>
      <c r="AU111" s="226" t="s">
        <v>81</v>
      </c>
      <c r="AY111" s="20" t="s">
        <v>187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20" t="s">
        <v>79</v>
      </c>
      <c r="BK111" s="227">
        <f>ROUND(I111*H111,2)</f>
        <v>0</v>
      </c>
      <c r="BL111" s="20" t="s">
        <v>195</v>
      </c>
      <c r="BM111" s="226" t="s">
        <v>500</v>
      </c>
    </row>
    <row r="112" s="2" customFormat="1">
      <c r="A112" s="41"/>
      <c r="B112" s="42"/>
      <c r="C112" s="43"/>
      <c r="D112" s="228" t="s">
        <v>197</v>
      </c>
      <c r="E112" s="43"/>
      <c r="F112" s="229" t="s">
        <v>342</v>
      </c>
      <c r="G112" s="43"/>
      <c r="H112" s="43"/>
      <c r="I112" s="230"/>
      <c r="J112" s="43"/>
      <c r="K112" s="43"/>
      <c r="L112" s="47"/>
      <c r="M112" s="231"/>
      <c r="N112" s="232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197</v>
      </c>
      <c r="AU112" s="20" t="s">
        <v>81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501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495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344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345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346</v>
      </c>
      <c r="G117" s="245"/>
      <c r="H117" s="248">
        <v>0.33200000000000002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347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502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499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344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345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4" customFormat="1">
      <c r="A123" s="14"/>
      <c r="B123" s="244"/>
      <c r="C123" s="245"/>
      <c r="D123" s="235" t="s">
        <v>199</v>
      </c>
      <c r="E123" s="246" t="s">
        <v>19</v>
      </c>
      <c r="F123" s="247" t="s">
        <v>346</v>
      </c>
      <c r="G123" s="245"/>
      <c r="H123" s="248">
        <v>0.33200000000000002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199</v>
      </c>
      <c r="AU123" s="254" t="s">
        <v>81</v>
      </c>
      <c r="AV123" s="14" t="s">
        <v>81</v>
      </c>
      <c r="AW123" s="14" t="s">
        <v>33</v>
      </c>
      <c r="AX123" s="14" t="s">
        <v>72</v>
      </c>
      <c r="AY123" s="254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347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5" customFormat="1">
      <c r="A125" s="15"/>
      <c r="B125" s="255"/>
      <c r="C125" s="256"/>
      <c r="D125" s="235" t="s">
        <v>199</v>
      </c>
      <c r="E125" s="257" t="s">
        <v>19</v>
      </c>
      <c r="F125" s="258" t="s">
        <v>210</v>
      </c>
      <c r="G125" s="256"/>
      <c r="H125" s="259">
        <v>0.66400000000000003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199</v>
      </c>
      <c r="AU125" s="265" t="s">
        <v>81</v>
      </c>
      <c r="AV125" s="15" t="s">
        <v>195</v>
      </c>
      <c r="AW125" s="15" t="s">
        <v>33</v>
      </c>
      <c r="AX125" s="15" t="s">
        <v>79</v>
      </c>
      <c r="AY125" s="265" t="s">
        <v>187</v>
      </c>
    </row>
    <row r="126" s="12" customFormat="1" ht="22.8" customHeight="1">
      <c r="A126" s="12"/>
      <c r="B126" s="199"/>
      <c r="C126" s="200"/>
      <c r="D126" s="201" t="s">
        <v>71</v>
      </c>
      <c r="E126" s="213" t="s">
        <v>228</v>
      </c>
      <c r="F126" s="213" t="s">
        <v>229</v>
      </c>
      <c r="G126" s="200"/>
      <c r="H126" s="200"/>
      <c r="I126" s="203"/>
      <c r="J126" s="214">
        <f>BK126</f>
        <v>0</v>
      </c>
      <c r="K126" s="200"/>
      <c r="L126" s="205"/>
      <c r="M126" s="206"/>
      <c r="N126" s="207"/>
      <c r="O126" s="207"/>
      <c r="P126" s="208">
        <f>SUM(P127:P148)</f>
        <v>0</v>
      </c>
      <c r="Q126" s="207"/>
      <c r="R126" s="208">
        <f>SUM(R127:R148)</f>
        <v>0</v>
      </c>
      <c r="S126" s="207"/>
      <c r="T126" s="209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0" t="s">
        <v>79</v>
      </c>
      <c r="AT126" s="211" t="s">
        <v>71</v>
      </c>
      <c r="AU126" s="211" t="s">
        <v>79</v>
      </c>
      <c r="AY126" s="210" t="s">
        <v>187</v>
      </c>
      <c r="BK126" s="212">
        <f>SUM(BK127:BK148)</f>
        <v>0</v>
      </c>
    </row>
    <row r="127" s="2" customFormat="1" ht="24.15" customHeight="1">
      <c r="A127" s="41"/>
      <c r="B127" s="42"/>
      <c r="C127" s="215" t="s">
        <v>230</v>
      </c>
      <c r="D127" s="215" t="s">
        <v>190</v>
      </c>
      <c r="E127" s="216" t="s">
        <v>503</v>
      </c>
      <c r="F127" s="217" t="s">
        <v>504</v>
      </c>
      <c r="G127" s="218" t="s">
        <v>233</v>
      </c>
      <c r="H127" s="219">
        <v>0.58099999999999996</v>
      </c>
      <c r="I127" s="220"/>
      <c r="J127" s="221">
        <f>ROUND(I127*H127,2)</f>
        <v>0</v>
      </c>
      <c r="K127" s="217" t="s">
        <v>194</v>
      </c>
      <c r="L127" s="47"/>
      <c r="M127" s="222" t="s">
        <v>19</v>
      </c>
      <c r="N127" s="223" t="s">
        <v>43</v>
      </c>
      <c r="O127" s="87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6" t="s">
        <v>195</v>
      </c>
      <c r="AT127" s="226" t="s">
        <v>190</v>
      </c>
      <c r="AU127" s="226" t="s">
        <v>81</v>
      </c>
      <c r="AY127" s="20" t="s">
        <v>187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20" t="s">
        <v>79</v>
      </c>
      <c r="BK127" s="227">
        <f>ROUND(I127*H127,2)</f>
        <v>0</v>
      </c>
      <c r="BL127" s="20" t="s">
        <v>195</v>
      </c>
      <c r="BM127" s="226" t="s">
        <v>505</v>
      </c>
    </row>
    <row r="128" s="2" customFormat="1">
      <c r="A128" s="41"/>
      <c r="B128" s="42"/>
      <c r="C128" s="43"/>
      <c r="D128" s="228" t="s">
        <v>197</v>
      </c>
      <c r="E128" s="43"/>
      <c r="F128" s="229" t="s">
        <v>506</v>
      </c>
      <c r="G128" s="43"/>
      <c r="H128" s="43"/>
      <c r="I128" s="230"/>
      <c r="J128" s="43"/>
      <c r="K128" s="43"/>
      <c r="L128" s="47"/>
      <c r="M128" s="231"/>
      <c r="N128" s="232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197</v>
      </c>
      <c r="AU128" s="20" t="s">
        <v>81</v>
      </c>
    </row>
    <row r="129" s="2" customFormat="1" ht="21.75" customHeight="1">
      <c r="A129" s="41"/>
      <c r="B129" s="42"/>
      <c r="C129" s="215" t="s">
        <v>195</v>
      </c>
      <c r="D129" s="215" t="s">
        <v>190</v>
      </c>
      <c r="E129" s="216" t="s">
        <v>236</v>
      </c>
      <c r="F129" s="217" t="s">
        <v>237</v>
      </c>
      <c r="G129" s="218" t="s">
        <v>233</v>
      </c>
      <c r="H129" s="219">
        <v>0.58099999999999996</v>
      </c>
      <c r="I129" s="220"/>
      <c r="J129" s="221">
        <f>ROUND(I129*H129,2)</f>
        <v>0</v>
      </c>
      <c r="K129" s="217" t="s">
        <v>194</v>
      </c>
      <c r="L129" s="47"/>
      <c r="M129" s="222" t="s">
        <v>19</v>
      </c>
      <c r="N129" s="223" t="s">
        <v>43</v>
      </c>
      <c r="O129" s="87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6" t="s">
        <v>195</v>
      </c>
      <c r="AT129" s="226" t="s">
        <v>190</v>
      </c>
      <c r="AU129" s="226" t="s">
        <v>81</v>
      </c>
      <c r="AY129" s="20" t="s">
        <v>187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20" t="s">
        <v>79</v>
      </c>
      <c r="BK129" s="227">
        <f>ROUND(I129*H129,2)</f>
        <v>0</v>
      </c>
      <c r="BL129" s="20" t="s">
        <v>195</v>
      </c>
      <c r="BM129" s="226" t="s">
        <v>507</v>
      </c>
    </row>
    <row r="130" s="2" customFormat="1">
      <c r="A130" s="41"/>
      <c r="B130" s="42"/>
      <c r="C130" s="43"/>
      <c r="D130" s="228" t="s">
        <v>197</v>
      </c>
      <c r="E130" s="43"/>
      <c r="F130" s="229" t="s">
        <v>239</v>
      </c>
      <c r="G130" s="43"/>
      <c r="H130" s="43"/>
      <c r="I130" s="230"/>
      <c r="J130" s="43"/>
      <c r="K130" s="43"/>
      <c r="L130" s="47"/>
      <c r="M130" s="231"/>
      <c r="N130" s="232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197</v>
      </c>
      <c r="AU130" s="20" t="s">
        <v>81</v>
      </c>
    </row>
    <row r="131" s="2" customFormat="1" ht="24.15" customHeight="1">
      <c r="A131" s="41"/>
      <c r="B131" s="42"/>
      <c r="C131" s="215" t="s">
        <v>240</v>
      </c>
      <c r="D131" s="215" t="s">
        <v>190</v>
      </c>
      <c r="E131" s="216" t="s">
        <v>241</v>
      </c>
      <c r="F131" s="217" t="s">
        <v>242</v>
      </c>
      <c r="G131" s="218" t="s">
        <v>233</v>
      </c>
      <c r="H131" s="219">
        <v>9.2959999999999994</v>
      </c>
      <c r="I131" s="220"/>
      <c r="J131" s="221">
        <f>ROUND(I131*H131,2)</f>
        <v>0</v>
      </c>
      <c r="K131" s="217" t="s">
        <v>194</v>
      </c>
      <c r="L131" s="47"/>
      <c r="M131" s="222" t="s">
        <v>19</v>
      </c>
      <c r="N131" s="223" t="s">
        <v>43</v>
      </c>
      <c r="O131" s="87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6" t="s">
        <v>195</v>
      </c>
      <c r="AT131" s="226" t="s">
        <v>190</v>
      </c>
      <c r="AU131" s="226" t="s">
        <v>81</v>
      </c>
      <c r="AY131" s="20" t="s">
        <v>187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20" t="s">
        <v>79</v>
      </c>
      <c r="BK131" s="227">
        <f>ROUND(I131*H131,2)</f>
        <v>0</v>
      </c>
      <c r="BL131" s="20" t="s">
        <v>195</v>
      </c>
      <c r="BM131" s="226" t="s">
        <v>508</v>
      </c>
    </row>
    <row r="132" s="2" customFormat="1">
      <c r="A132" s="41"/>
      <c r="B132" s="42"/>
      <c r="C132" s="43"/>
      <c r="D132" s="228" t="s">
        <v>197</v>
      </c>
      <c r="E132" s="43"/>
      <c r="F132" s="229" t="s">
        <v>244</v>
      </c>
      <c r="G132" s="43"/>
      <c r="H132" s="43"/>
      <c r="I132" s="230"/>
      <c r="J132" s="43"/>
      <c r="K132" s="43"/>
      <c r="L132" s="47"/>
      <c r="M132" s="231"/>
      <c r="N132" s="232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197</v>
      </c>
      <c r="AU132" s="20" t="s">
        <v>81</v>
      </c>
    </row>
    <row r="133" s="14" customFormat="1">
      <c r="A133" s="14"/>
      <c r="B133" s="244"/>
      <c r="C133" s="245"/>
      <c r="D133" s="235" t="s">
        <v>199</v>
      </c>
      <c r="E133" s="245"/>
      <c r="F133" s="247" t="s">
        <v>437</v>
      </c>
      <c r="G133" s="245"/>
      <c r="H133" s="248">
        <v>9.2959999999999994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199</v>
      </c>
      <c r="AU133" s="254" t="s">
        <v>81</v>
      </c>
      <c r="AV133" s="14" t="s">
        <v>81</v>
      </c>
      <c r="AW133" s="14" t="s">
        <v>4</v>
      </c>
      <c r="AX133" s="14" t="s">
        <v>79</v>
      </c>
      <c r="AY133" s="254" t="s">
        <v>187</v>
      </c>
    </row>
    <row r="134" s="2" customFormat="1" ht="24.15" customHeight="1">
      <c r="A134" s="41"/>
      <c r="B134" s="42"/>
      <c r="C134" s="215" t="s">
        <v>246</v>
      </c>
      <c r="D134" s="215" t="s">
        <v>190</v>
      </c>
      <c r="E134" s="216" t="s">
        <v>358</v>
      </c>
      <c r="F134" s="217" t="s">
        <v>359</v>
      </c>
      <c r="G134" s="218" t="s">
        <v>233</v>
      </c>
      <c r="H134" s="219">
        <v>0.17899999999999999</v>
      </c>
      <c r="I134" s="220"/>
      <c r="J134" s="221">
        <f>ROUND(I134*H134,2)</f>
        <v>0</v>
      </c>
      <c r="K134" s="217" t="s">
        <v>194</v>
      </c>
      <c r="L134" s="47"/>
      <c r="M134" s="222" t="s">
        <v>19</v>
      </c>
      <c r="N134" s="223" t="s">
        <v>43</v>
      </c>
      <c r="O134" s="87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6" t="s">
        <v>195</v>
      </c>
      <c r="AT134" s="226" t="s">
        <v>190</v>
      </c>
      <c r="AU134" s="226" t="s">
        <v>81</v>
      </c>
      <c r="AY134" s="20" t="s">
        <v>187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20" t="s">
        <v>79</v>
      </c>
      <c r="BK134" s="227">
        <f>ROUND(I134*H134,2)</f>
        <v>0</v>
      </c>
      <c r="BL134" s="20" t="s">
        <v>195</v>
      </c>
      <c r="BM134" s="226" t="s">
        <v>509</v>
      </c>
    </row>
    <row r="135" s="2" customFormat="1">
      <c r="A135" s="41"/>
      <c r="B135" s="42"/>
      <c r="C135" s="43"/>
      <c r="D135" s="228" t="s">
        <v>197</v>
      </c>
      <c r="E135" s="43"/>
      <c r="F135" s="229" t="s">
        <v>361</v>
      </c>
      <c r="G135" s="43"/>
      <c r="H135" s="43"/>
      <c r="I135" s="230"/>
      <c r="J135" s="43"/>
      <c r="K135" s="43"/>
      <c r="L135" s="47"/>
      <c r="M135" s="231"/>
      <c r="N135" s="232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197</v>
      </c>
      <c r="AU135" s="20" t="s">
        <v>81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363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4" customFormat="1">
      <c r="A137" s="14"/>
      <c r="B137" s="244"/>
      <c r="C137" s="245"/>
      <c r="D137" s="235" t="s">
        <v>199</v>
      </c>
      <c r="E137" s="246" t="s">
        <v>19</v>
      </c>
      <c r="F137" s="247" t="s">
        <v>364</v>
      </c>
      <c r="G137" s="245"/>
      <c r="H137" s="248">
        <v>0.17899999999999999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199</v>
      </c>
      <c r="AU137" s="254" t="s">
        <v>81</v>
      </c>
      <c r="AV137" s="14" t="s">
        <v>81</v>
      </c>
      <c r="AW137" s="14" t="s">
        <v>33</v>
      </c>
      <c r="AX137" s="14" t="s">
        <v>72</v>
      </c>
      <c r="AY137" s="254" t="s">
        <v>187</v>
      </c>
    </row>
    <row r="138" s="15" customFormat="1">
      <c r="A138" s="15"/>
      <c r="B138" s="255"/>
      <c r="C138" s="256"/>
      <c r="D138" s="235" t="s">
        <v>199</v>
      </c>
      <c r="E138" s="257" t="s">
        <v>19</v>
      </c>
      <c r="F138" s="258" t="s">
        <v>210</v>
      </c>
      <c r="G138" s="256"/>
      <c r="H138" s="259">
        <v>0.17899999999999999</v>
      </c>
      <c r="I138" s="260"/>
      <c r="J138" s="256"/>
      <c r="K138" s="256"/>
      <c r="L138" s="261"/>
      <c r="M138" s="262"/>
      <c r="N138" s="263"/>
      <c r="O138" s="263"/>
      <c r="P138" s="263"/>
      <c r="Q138" s="263"/>
      <c r="R138" s="263"/>
      <c r="S138" s="263"/>
      <c r="T138" s="26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5" t="s">
        <v>199</v>
      </c>
      <c r="AU138" s="265" t="s">
        <v>81</v>
      </c>
      <c r="AV138" s="15" t="s">
        <v>195</v>
      </c>
      <c r="AW138" s="15" t="s">
        <v>33</v>
      </c>
      <c r="AX138" s="15" t="s">
        <v>79</v>
      </c>
      <c r="AY138" s="265" t="s">
        <v>187</v>
      </c>
    </row>
    <row r="139" s="2" customFormat="1" ht="24.15" customHeight="1">
      <c r="A139" s="41"/>
      <c r="B139" s="42"/>
      <c r="C139" s="215" t="s">
        <v>252</v>
      </c>
      <c r="D139" s="215" t="s">
        <v>190</v>
      </c>
      <c r="E139" s="216" t="s">
        <v>247</v>
      </c>
      <c r="F139" s="217" t="s">
        <v>248</v>
      </c>
      <c r="G139" s="218" t="s">
        <v>233</v>
      </c>
      <c r="H139" s="219">
        <v>0.32900000000000001</v>
      </c>
      <c r="I139" s="220"/>
      <c r="J139" s="221">
        <f>ROUND(I139*H139,2)</f>
        <v>0</v>
      </c>
      <c r="K139" s="217" t="s">
        <v>194</v>
      </c>
      <c r="L139" s="47"/>
      <c r="M139" s="222" t="s">
        <v>19</v>
      </c>
      <c r="N139" s="223" t="s">
        <v>43</v>
      </c>
      <c r="O139" s="87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6" t="s">
        <v>195</v>
      </c>
      <c r="AT139" s="226" t="s">
        <v>190</v>
      </c>
      <c r="AU139" s="226" t="s">
        <v>81</v>
      </c>
      <c r="AY139" s="20" t="s">
        <v>187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20" t="s">
        <v>79</v>
      </c>
      <c r="BK139" s="227">
        <f>ROUND(I139*H139,2)</f>
        <v>0</v>
      </c>
      <c r="BL139" s="20" t="s">
        <v>195</v>
      </c>
      <c r="BM139" s="226" t="s">
        <v>510</v>
      </c>
    </row>
    <row r="140" s="2" customFormat="1">
      <c r="A140" s="41"/>
      <c r="B140" s="42"/>
      <c r="C140" s="43"/>
      <c r="D140" s="228" t="s">
        <v>197</v>
      </c>
      <c r="E140" s="43"/>
      <c r="F140" s="229" t="s">
        <v>250</v>
      </c>
      <c r="G140" s="43"/>
      <c r="H140" s="43"/>
      <c r="I140" s="230"/>
      <c r="J140" s="43"/>
      <c r="K140" s="43"/>
      <c r="L140" s="47"/>
      <c r="M140" s="231"/>
      <c r="N140" s="232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197</v>
      </c>
      <c r="AU140" s="20" t="s">
        <v>81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192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4" customFormat="1">
      <c r="A142" s="14"/>
      <c r="B142" s="244"/>
      <c r="C142" s="245"/>
      <c r="D142" s="235" t="s">
        <v>199</v>
      </c>
      <c r="E142" s="246" t="s">
        <v>19</v>
      </c>
      <c r="F142" s="247" t="s">
        <v>440</v>
      </c>
      <c r="G142" s="245"/>
      <c r="H142" s="248">
        <v>0.32900000000000001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199</v>
      </c>
      <c r="AU142" s="254" t="s">
        <v>81</v>
      </c>
      <c r="AV142" s="14" t="s">
        <v>81</v>
      </c>
      <c r="AW142" s="14" t="s">
        <v>33</v>
      </c>
      <c r="AX142" s="14" t="s">
        <v>72</v>
      </c>
      <c r="AY142" s="254" t="s">
        <v>187</v>
      </c>
    </row>
    <row r="143" s="15" customFormat="1">
      <c r="A143" s="15"/>
      <c r="B143" s="255"/>
      <c r="C143" s="256"/>
      <c r="D143" s="235" t="s">
        <v>199</v>
      </c>
      <c r="E143" s="257" t="s">
        <v>19</v>
      </c>
      <c r="F143" s="258" t="s">
        <v>210</v>
      </c>
      <c r="G143" s="256"/>
      <c r="H143" s="259">
        <v>0.32900000000000001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5" t="s">
        <v>199</v>
      </c>
      <c r="AU143" s="265" t="s">
        <v>81</v>
      </c>
      <c r="AV143" s="15" t="s">
        <v>195</v>
      </c>
      <c r="AW143" s="15" t="s">
        <v>33</v>
      </c>
      <c r="AX143" s="15" t="s">
        <v>79</v>
      </c>
      <c r="AY143" s="265" t="s">
        <v>187</v>
      </c>
    </row>
    <row r="144" s="2" customFormat="1" ht="24.15" customHeight="1">
      <c r="A144" s="41"/>
      <c r="B144" s="42"/>
      <c r="C144" s="215" t="s">
        <v>262</v>
      </c>
      <c r="D144" s="215" t="s">
        <v>190</v>
      </c>
      <c r="E144" s="216" t="s">
        <v>253</v>
      </c>
      <c r="F144" s="217" t="s">
        <v>254</v>
      </c>
      <c r="G144" s="218" t="s">
        <v>233</v>
      </c>
      <c r="H144" s="219">
        <v>0.071999999999999995</v>
      </c>
      <c r="I144" s="220"/>
      <c r="J144" s="221">
        <f>ROUND(I144*H144,2)</f>
        <v>0</v>
      </c>
      <c r="K144" s="217" t="s">
        <v>194</v>
      </c>
      <c r="L144" s="47"/>
      <c r="M144" s="222" t="s">
        <v>19</v>
      </c>
      <c r="N144" s="223" t="s">
        <v>43</v>
      </c>
      <c r="O144" s="87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6" t="s">
        <v>195</v>
      </c>
      <c r="AT144" s="226" t="s">
        <v>190</v>
      </c>
      <c r="AU144" s="226" t="s">
        <v>81</v>
      </c>
      <c r="AY144" s="20" t="s">
        <v>187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20" t="s">
        <v>79</v>
      </c>
      <c r="BK144" s="227">
        <f>ROUND(I144*H144,2)</f>
        <v>0</v>
      </c>
      <c r="BL144" s="20" t="s">
        <v>195</v>
      </c>
      <c r="BM144" s="226" t="s">
        <v>511</v>
      </c>
    </row>
    <row r="145" s="2" customFormat="1">
      <c r="A145" s="41"/>
      <c r="B145" s="42"/>
      <c r="C145" s="43"/>
      <c r="D145" s="228" t="s">
        <v>197</v>
      </c>
      <c r="E145" s="43"/>
      <c r="F145" s="229" t="s">
        <v>256</v>
      </c>
      <c r="G145" s="43"/>
      <c r="H145" s="43"/>
      <c r="I145" s="230"/>
      <c r="J145" s="43"/>
      <c r="K145" s="43"/>
      <c r="L145" s="47"/>
      <c r="M145" s="231"/>
      <c r="N145" s="232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197</v>
      </c>
      <c r="AU145" s="20" t="s">
        <v>81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286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4" customFormat="1">
      <c r="A147" s="14"/>
      <c r="B147" s="244"/>
      <c r="C147" s="245"/>
      <c r="D147" s="235" t="s">
        <v>199</v>
      </c>
      <c r="E147" s="246" t="s">
        <v>19</v>
      </c>
      <c r="F147" s="247" t="s">
        <v>442</v>
      </c>
      <c r="G147" s="245"/>
      <c r="H147" s="248">
        <v>0.071999999999999995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199</v>
      </c>
      <c r="AU147" s="254" t="s">
        <v>81</v>
      </c>
      <c r="AV147" s="14" t="s">
        <v>81</v>
      </c>
      <c r="AW147" s="14" t="s">
        <v>33</v>
      </c>
      <c r="AX147" s="14" t="s">
        <v>72</v>
      </c>
      <c r="AY147" s="254" t="s">
        <v>187</v>
      </c>
    </row>
    <row r="148" s="15" customFormat="1">
      <c r="A148" s="15"/>
      <c r="B148" s="255"/>
      <c r="C148" s="256"/>
      <c r="D148" s="235" t="s">
        <v>199</v>
      </c>
      <c r="E148" s="257" t="s">
        <v>19</v>
      </c>
      <c r="F148" s="258" t="s">
        <v>210</v>
      </c>
      <c r="G148" s="256"/>
      <c r="H148" s="259">
        <v>0.071999999999999995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5" t="s">
        <v>199</v>
      </c>
      <c r="AU148" s="265" t="s">
        <v>81</v>
      </c>
      <c r="AV148" s="15" t="s">
        <v>195</v>
      </c>
      <c r="AW148" s="15" t="s">
        <v>33</v>
      </c>
      <c r="AX148" s="15" t="s">
        <v>79</v>
      </c>
      <c r="AY148" s="265" t="s">
        <v>187</v>
      </c>
    </row>
    <row r="149" s="12" customFormat="1" ht="25.92" customHeight="1">
      <c r="A149" s="12"/>
      <c r="B149" s="199"/>
      <c r="C149" s="200"/>
      <c r="D149" s="201" t="s">
        <v>71</v>
      </c>
      <c r="E149" s="202" t="s">
        <v>258</v>
      </c>
      <c r="F149" s="202" t="s">
        <v>259</v>
      </c>
      <c r="G149" s="200"/>
      <c r="H149" s="200"/>
      <c r="I149" s="203"/>
      <c r="J149" s="204">
        <f>BK149</f>
        <v>0</v>
      </c>
      <c r="K149" s="200"/>
      <c r="L149" s="205"/>
      <c r="M149" s="206"/>
      <c r="N149" s="207"/>
      <c r="O149" s="207"/>
      <c r="P149" s="208">
        <f>P150</f>
        <v>0</v>
      </c>
      <c r="Q149" s="207"/>
      <c r="R149" s="208">
        <f>R150</f>
        <v>0</v>
      </c>
      <c r="S149" s="207"/>
      <c r="T149" s="209">
        <f>T150</f>
        <v>0.072000000000000008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0" t="s">
        <v>81</v>
      </c>
      <c r="AT149" s="211" t="s">
        <v>71</v>
      </c>
      <c r="AU149" s="211" t="s">
        <v>72</v>
      </c>
      <c r="AY149" s="210" t="s">
        <v>187</v>
      </c>
      <c r="BK149" s="212">
        <f>BK150</f>
        <v>0</v>
      </c>
    </row>
    <row r="150" s="12" customFormat="1" ht="22.8" customHeight="1">
      <c r="A150" s="12"/>
      <c r="B150" s="199"/>
      <c r="C150" s="200"/>
      <c r="D150" s="201" t="s">
        <v>71</v>
      </c>
      <c r="E150" s="213" t="s">
        <v>260</v>
      </c>
      <c r="F150" s="213" t="s">
        <v>261</v>
      </c>
      <c r="G150" s="200"/>
      <c r="H150" s="200"/>
      <c r="I150" s="203"/>
      <c r="J150" s="214">
        <f>BK150</f>
        <v>0</v>
      </c>
      <c r="K150" s="200"/>
      <c r="L150" s="205"/>
      <c r="M150" s="206"/>
      <c r="N150" s="207"/>
      <c r="O150" s="207"/>
      <c r="P150" s="208">
        <f>SUM(P151:P168)</f>
        <v>0</v>
      </c>
      <c r="Q150" s="207"/>
      <c r="R150" s="208">
        <f>SUM(R151:R168)</f>
        <v>0</v>
      </c>
      <c r="S150" s="207"/>
      <c r="T150" s="209">
        <f>SUM(T151:T168)</f>
        <v>0.072000000000000008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0" t="s">
        <v>81</v>
      </c>
      <c r="AT150" s="211" t="s">
        <v>71</v>
      </c>
      <c r="AU150" s="211" t="s">
        <v>79</v>
      </c>
      <c r="AY150" s="210" t="s">
        <v>187</v>
      </c>
      <c r="BK150" s="212">
        <f>SUM(BK151:BK168)</f>
        <v>0</v>
      </c>
    </row>
    <row r="151" s="2" customFormat="1" ht="16.5" customHeight="1">
      <c r="A151" s="41"/>
      <c r="B151" s="42"/>
      <c r="C151" s="215" t="s">
        <v>188</v>
      </c>
      <c r="D151" s="215" t="s">
        <v>190</v>
      </c>
      <c r="E151" s="216" t="s">
        <v>285</v>
      </c>
      <c r="F151" s="217" t="s">
        <v>286</v>
      </c>
      <c r="G151" s="218" t="s">
        <v>287</v>
      </c>
      <c r="H151" s="219">
        <v>3</v>
      </c>
      <c r="I151" s="220"/>
      <c r="J151" s="221">
        <f>ROUND(I151*H151,2)</f>
        <v>0</v>
      </c>
      <c r="K151" s="217" t="s">
        <v>194</v>
      </c>
      <c r="L151" s="47"/>
      <c r="M151" s="222" t="s">
        <v>19</v>
      </c>
      <c r="N151" s="223" t="s">
        <v>43</v>
      </c>
      <c r="O151" s="87"/>
      <c r="P151" s="224">
        <f>O151*H151</f>
        <v>0</v>
      </c>
      <c r="Q151" s="224">
        <v>0</v>
      </c>
      <c r="R151" s="224">
        <f>Q151*H151</f>
        <v>0</v>
      </c>
      <c r="S151" s="224">
        <v>0.024</v>
      </c>
      <c r="T151" s="225">
        <f>S151*H151</f>
        <v>0.072000000000000008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265</v>
      </c>
      <c r="AT151" s="226" t="s">
        <v>190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265</v>
      </c>
      <c r="BM151" s="226" t="s">
        <v>512</v>
      </c>
    </row>
    <row r="152" s="2" customFormat="1">
      <c r="A152" s="41"/>
      <c r="B152" s="42"/>
      <c r="C152" s="43"/>
      <c r="D152" s="228" t="s">
        <v>197</v>
      </c>
      <c r="E152" s="43"/>
      <c r="F152" s="229" t="s">
        <v>289</v>
      </c>
      <c r="G152" s="43"/>
      <c r="H152" s="43"/>
      <c r="I152" s="230"/>
      <c r="J152" s="43"/>
      <c r="K152" s="43"/>
      <c r="L152" s="47"/>
      <c r="M152" s="231"/>
      <c r="N152" s="232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197</v>
      </c>
      <c r="AU152" s="20" t="s">
        <v>81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513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495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208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416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4" customFormat="1">
      <c r="A157" s="14"/>
      <c r="B157" s="244"/>
      <c r="C157" s="245"/>
      <c r="D157" s="235" t="s">
        <v>199</v>
      </c>
      <c r="E157" s="246" t="s">
        <v>19</v>
      </c>
      <c r="F157" s="247" t="s">
        <v>79</v>
      </c>
      <c r="G157" s="245"/>
      <c r="H157" s="248">
        <v>1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199</v>
      </c>
      <c r="AU157" s="254" t="s">
        <v>81</v>
      </c>
      <c r="AV157" s="14" t="s">
        <v>81</v>
      </c>
      <c r="AW157" s="14" t="s">
        <v>33</v>
      </c>
      <c r="AX157" s="14" t="s">
        <v>72</v>
      </c>
      <c r="AY157" s="254" t="s">
        <v>187</v>
      </c>
    </row>
    <row r="158" s="13" customFormat="1">
      <c r="A158" s="13"/>
      <c r="B158" s="233"/>
      <c r="C158" s="234"/>
      <c r="D158" s="235" t="s">
        <v>199</v>
      </c>
      <c r="E158" s="236" t="s">
        <v>19</v>
      </c>
      <c r="F158" s="237" t="s">
        <v>514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199</v>
      </c>
      <c r="AU158" s="243" t="s">
        <v>81</v>
      </c>
      <c r="AV158" s="13" t="s">
        <v>79</v>
      </c>
      <c r="AW158" s="13" t="s">
        <v>33</v>
      </c>
      <c r="AX158" s="13" t="s">
        <v>72</v>
      </c>
      <c r="AY158" s="243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497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208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418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4" customFormat="1">
      <c r="A162" s="14"/>
      <c r="B162" s="244"/>
      <c r="C162" s="245"/>
      <c r="D162" s="235" t="s">
        <v>199</v>
      </c>
      <c r="E162" s="246" t="s">
        <v>19</v>
      </c>
      <c r="F162" s="247" t="s">
        <v>79</v>
      </c>
      <c r="G162" s="245"/>
      <c r="H162" s="248">
        <v>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199</v>
      </c>
      <c r="AU162" s="254" t="s">
        <v>81</v>
      </c>
      <c r="AV162" s="14" t="s">
        <v>81</v>
      </c>
      <c r="AW162" s="14" t="s">
        <v>33</v>
      </c>
      <c r="AX162" s="14" t="s">
        <v>72</v>
      </c>
      <c r="AY162" s="254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515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499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208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416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4" customFormat="1">
      <c r="A167" s="14"/>
      <c r="B167" s="244"/>
      <c r="C167" s="245"/>
      <c r="D167" s="235" t="s">
        <v>199</v>
      </c>
      <c r="E167" s="246" t="s">
        <v>19</v>
      </c>
      <c r="F167" s="247" t="s">
        <v>79</v>
      </c>
      <c r="G167" s="245"/>
      <c r="H167" s="248">
        <v>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199</v>
      </c>
      <c r="AU167" s="254" t="s">
        <v>81</v>
      </c>
      <c r="AV167" s="14" t="s">
        <v>81</v>
      </c>
      <c r="AW167" s="14" t="s">
        <v>33</v>
      </c>
      <c r="AX167" s="14" t="s">
        <v>72</v>
      </c>
      <c r="AY167" s="254" t="s">
        <v>187</v>
      </c>
    </row>
    <row r="168" s="15" customFormat="1">
      <c r="A168" s="15"/>
      <c r="B168" s="255"/>
      <c r="C168" s="256"/>
      <c r="D168" s="235" t="s">
        <v>199</v>
      </c>
      <c r="E168" s="257" t="s">
        <v>19</v>
      </c>
      <c r="F168" s="258" t="s">
        <v>210</v>
      </c>
      <c r="G168" s="256"/>
      <c r="H168" s="259">
        <v>3</v>
      </c>
      <c r="I168" s="260"/>
      <c r="J168" s="256"/>
      <c r="K168" s="256"/>
      <c r="L168" s="261"/>
      <c r="M168" s="266"/>
      <c r="N168" s="267"/>
      <c r="O168" s="267"/>
      <c r="P168" s="267"/>
      <c r="Q168" s="267"/>
      <c r="R168" s="267"/>
      <c r="S168" s="267"/>
      <c r="T168" s="26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199</v>
      </c>
      <c r="AU168" s="265" t="s">
        <v>81</v>
      </c>
      <c r="AV168" s="15" t="s">
        <v>195</v>
      </c>
      <c r="AW168" s="15" t="s">
        <v>33</v>
      </c>
      <c r="AX168" s="15" t="s">
        <v>79</v>
      </c>
      <c r="AY168" s="265" t="s">
        <v>187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fxfwEHEopKuaYvObNx6TpoIg/eFDvRIxYjeVj3U/r2iDSzhEzrk6Fu9HYzTNH0HZ+/7xREWbBJEZqnITJQO69g==" hashValue="1EYU5aH4GpYfxIPQlnv6pn3/SNALoM//+u7gQilJBJUVF/bWWYXN+/PY1x1oNywyGd4SUxpHS1aZDYwqDY3eNw==" algorithmName="SHA-512" password="CC35"/>
  <autoFilter ref="C89:K1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968072455"/>
    <hyperlink ref="F112" r:id="rId2" display="https://podminky.urs.cz/item/CS_URS_2025_02/971033531"/>
    <hyperlink ref="F128" r:id="rId3" display="https://podminky.urs.cz/item/CS_URS_2025_02/997013213"/>
    <hyperlink ref="F130" r:id="rId4" display="https://podminky.urs.cz/item/CS_URS_2025_02/997013501"/>
    <hyperlink ref="F132" r:id="rId5" display="https://podminky.urs.cz/item/CS_URS_2025_02/997013509"/>
    <hyperlink ref="F135" r:id="rId6" display="https://podminky.urs.cz/item/CS_URS_2025_02/997013603"/>
    <hyperlink ref="F140" r:id="rId7" display="https://podminky.urs.cz/item/CS_URS_2025_02/997013631"/>
    <hyperlink ref="F145" r:id="rId8" display="https://podminky.urs.cz/item/CS_URS_2025_02/997013811"/>
    <hyperlink ref="F152" r:id="rId9" display="https://podminky.urs.cz/item/CS_URS_2025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158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516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ROUND(J90,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ROUND((SUM(BE90:BE168)),  2)</f>
        <v>0</v>
      </c>
      <c r="G35" s="41"/>
      <c r="H35" s="41"/>
      <c r="I35" s="160">
        <v>0.20999999999999999</v>
      </c>
      <c r="J35" s="159">
        <f>ROUND(((SUM(BE90:BE168))*I35),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ROUND((SUM(BF90:BF168)),  2)</f>
        <v>0</v>
      </c>
      <c r="G36" s="41"/>
      <c r="H36" s="41"/>
      <c r="I36" s="160">
        <v>0.12</v>
      </c>
      <c r="J36" s="159">
        <f>ROUND(((SUM(BF90:BF168))*I36),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ROUND((SUM(BG90:BG168)),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ROUND((SUM(BH90:BH168)),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ROUND((SUM(BI90:BI168)),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158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2025-068-01-07 - Bourací práce- 6.NP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168</v>
      </c>
      <c r="E65" s="185"/>
      <c r="F65" s="185"/>
      <c r="G65" s="185"/>
      <c r="H65" s="185"/>
      <c r="I65" s="185"/>
      <c r="J65" s="186">
        <f>J92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169</v>
      </c>
      <c r="E66" s="185"/>
      <c r="F66" s="185"/>
      <c r="G66" s="185"/>
      <c r="H66" s="185"/>
      <c r="I66" s="185"/>
      <c r="J66" s="186">
        <f>J126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J149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171</v>
      </c>
      <c r="E68" s="185"/>
      <c r="F68" s="185"/>
      <c r="G68" s="185"/>
      <c r="H68" s="185"/>
      <c r="I68" s="185"/>
      <c r="J68" s="186">
        <f>J150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172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2" t="str">
        <f>E7</f>
        <v>Stavební úpravy únikových cest</v>
      </c>
      <c r="F78" s="35"/>
      <c r="G78" s="35"/>
      <c r="H78" s="35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2" t="s">
        <v>158</v>
      </c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159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2025-068-01-07 - Bourací práce- 6.NP</v>
      </c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Dům dlouhá 1, Aš</v>
      </c>
      <c r="G84" s="43"/>
      <c r="H84" s="43"/>
      <c r="I84" s="35" t="s">
        <v>23</v>
      </c>
      <c r="J84" s="75" t="str">
        <f>IF(J14="","",J14)</f>
        <v>28. 11. 2025</v>
      </c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25</v>
      </c>
      <c r="D86" s="43"/>
      <c r="E86" s="43"/>
      <c r="F86" s="30" t="str">
        <f>E17</f>
        <v>Město Aš,Kamenná 52, 352 01 Aš</v>
      </c>
      <c r="G86" s="43"/>
      <c r="H86" s="43"/>
      <c r="I86" s="35" t="s">
        <v>31</v>
      </c>
      <c r="J86" s="39" t="str">
        <f>E23</f>
        <v>ČOS exim s.r.o. Alešova 26, České Budějovice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8"/>
      <c r="B89" s="189"/>
      <c r="C89" s="190" t="s">
        <v>173</v>
      </c>
      <c r="D89" s="191" t="s">
        <v>57</v>
      </c>
      <c r="E89" s="191" t="s">
        <v>53</v>
      </c>
      <c r="F89" s="191" t="s">
        <v>54</v>
      </c>
      <c r="G89" s="191" t="s">
        <v>174</v>
      </c>
      <c r="H89" s="191" t="s">
        <v>175</v>
      </c>
      <c r="I89" s="191" t="s">
        <v>176</v>
      </c>
      <c r="J89" s="191" t="s">
        <v>165</v>
      </c>
      <c r="K89" s="192" t="s">
        <v>177</v>
      </c>
      <c r="L89" s="193"/>
      <c r="M89" s="95" t="s">
        <v>19</v>
      </c>
      <c r="N89" s="96" t="s">
        <v>42</v>
      </c>
      <c r="O89" s="96" t="s">
        <v>178</v>
      </c>
      <c r="P89" s="96" t="s">
        <v>179</v>
      </c>
      <c r="Q89" s="96" t="s">
        <v>180</v>
      </c>
      <c r="R89" s="96" t="s">
        <v>181</v>
      </c>
      <c r="S89" s="96" t="s">
        <v>182</v>
      </c>
      <c r="T89" s="97" t="s">
        <v>183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1"/>
      <c r="B90" s="42"/>
      <c r="C90" s="102" t="s">
        <v>184</v>
      </c>
      <c r="D90" s="43"/>
      <c r="E90" s="43"/>
      <c r="F90" s="43"/>
      <c r="G90" s="43"/>
      <c r="H90" s="43"/>
      <c r="I90" s="43"/>
      <c r="J90" s="194">
        <f>BK90</f>
        <v>0</v>
      </c>
      <c r="K90" s="43"/>
      <c r="L90" s="47"/>
      <c r="M90" s="98"/>
      <c r="N90" s="195"/>
      <c r="O90" s="99"/>
      <c r="P90" s="196">
        <f>P91+P149</f>
        <v>0</v>
      </c>
      <c r="Q90" s="99"/>
      <c r="R90" s="196">
        <f>R91+R149</f>
        <v>0</v>
      </c>
      <c r="S90" s="99"/>
      <c r="T90" s="197">
        <f>T91+T149</f>
        <v>0.58066400000000007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71</v>
      </c>
      <c r="AU90" s="20" t="s">
        <v>166</v>
      </c>
      <c r="BK90" s="198">
        <f>BK91+BK149</f>
        <v>0</v>
      </c>
    </row>
    <row r="91" s="12" customFormat="1" ht="25.92" customHeight="1">
      <c r="A91" s="12"/>
      <c r="B91" s="199"/>
      <c r="C91" s="200"/>
      <c r="D91" s="201" t="s">
        <v>71</v>
      </c>
      <c r="E91" s="202" t="s">
        <v>185</v>
      </c>
      <c r="F91" s="202" t="s">
        <v>186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P92+P126</f>
        <v>0</v>
      </c>
      <c r="Q91" s="207"/>
      <c r="R91" s="208">
        <f>R92+R126</f>
        <v>0</v>
      </c>
      <c r="S91" s="207"/>
      <c r="T91" s="209">
        <f>T92+T126</f>
        <v>0.50866400000000001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72</v>
      </c>
      <c r="AY91" s="210" t="s">
        <v>187</v>
      </c>
      <c r="BK91" s="212">
        <f>BK92+BK126</f>
        <v>0</v>
      </c>
    </row>
    <row r="92" s="12" customFormat="1" ht="22.8" customHeight="1">
      <c r="A92" s="12"/>
      <c r="B92" s="199"/>
      <c r="C92" s="200"/>
      <c r="D92" s="201" t="s">
        <v>71</v>
      </c>
      <c r="E92" s="213" t="s">
        <v>188</v>
      </c>
      <c r="F92" s="213" t="s">
        <v>189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SUM(P93:P125)</f>
        <v>0</v>
      </c>
      <c r="Q92" s="207"/>
      <c r="R92" s="208">
        <f>SUM(R93:R125)</f>
        <v>0</v>
      </c>
      <c r="S92" s="207"/>
      <c r="T92" s="209">
        <f>SUM(T93:T125)</f>
        <v>0.50866400000000001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79</v>
      </c>
      <c r="AY92" s="210" t="s">
        <v>187</v>
      </c>
      <c r="BK92" s="212">
        <f>SUM(BK93:BK125)</f>
        <v>0</v>
      </c>
    </row>
    <row r="93" s="2" customFormat="1" ht="24.15" customHeight="1">
      <c r="A93" s="41"/>
      <c r="B93" s="42"/>
      <c r="C93" s="215" t="s">
        <v>79</v>
      </c>
      <c r="D93" s="215" t="s">
        <v>190</v>
      </c>
      <c r="E93" s="216" t="s">
        <v>191</v>
      </c>
      <c r="F93" s="217" t="s">
        <v>192</v>
      </c>
      <c r="G93" s="218" t="s">
        <v>193</v>
      </c>
      <c r="H93" s="219">
        <v>4.3339999999999996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0.075999999999999998</v>
      </c>
      <c r="T93" s="225">
        <f>S93*H93</f>
        <v>0.32938399999999995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195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195</v>
      </c>
      <c r="BM93" s="226" t="s">
        <v>517</v>
      </c>
    </row>
    <row r="94" s="2" customFormat="1">
      <c r="A94" s="41"/>
      <c r="B94" s="42"/>
      <c r="C94" s="43"/>
      <c r="D94" s="228" t="s">
        <v>197</v>
      </c>
      <c r="E94" s="43"/>
      <c r="F94" s="229" t="s">
        <v>198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518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519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202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331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4" customFormat="1">
      <c r="A99" s="14"/>
      <c r="B99" s="244"/>
      <c r="C99" s="245"/>
      <c r="D99" s="235" t="s">
        <v>199</v>
      </c>
      <c r="E99" s="246" t="s">
        <v>19</v>
      </c>
      <c r="F99" s="247" t="s">
        <v>332</v>
      </c>
      <c r="G99" s="245"/>
      <c r="H99" s="248">
        <v>1.5760000000000001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199</v>
      </c>
      <c r="AU99" s="254" t="s">
        <v>81</v>
      </c>
      <c r="AV99" s="14" t="s">
        <v>81</v>
      </c>
      <c r="AW99" s="14" t="s">
        <v>33</v>
      </c>
      <c r="AX99" s="14" t="s">
        <v>72</v>
      </c>
      <c r="AY99" s="254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520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521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202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335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209</v>
      </c>
      <c r="G104" s="245"/>
      <c r="H104" s="248">
        <v>1.1819999999999999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522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523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202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331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4" customFormat="1">
      <c r="A109" s="14"/>
      <c r="B109" s="244"/>
      <c r="C109" s="245"/>
      <c r="D109" s="235" t="s">
        <v>199</v>
      </c>
      <c r="E109" s="246" t="s">
        <v>19</v>
      </c>
      <c r="F109" s="247" t="s">
        <v>332</v>
      </c>
      <c r="G109" s="245"/>
      <c r="H109" s="248">
        <v>1.5760000000000001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199</v>
      </c>
      <c r="AU109" s="254" t="s">
        <v>81</v>
      </c>
      <c r="AV109" s="14" t="s">
        <v>81</v>
      </c>
      <c r="AW109" s="14" t="s">
        <v>33</v>
      </c>
      <c r="AX109" s="14" t="s">
        <v>72</v>
      </c>
      <c r="AY109" s="254" t="s">
        <v>187</v>
      </c>
    </row>
    <row r="110" s="15" customFormat="1">
      <c r="A110" s="15"/>
      <c r="B110" s="255"/>
      <c r="C110" s="256"/>
      <c r="D110" s="235" t="s">
        <v>199</v>
      </c>
      <c r="E110" s="257" t="s">
        <v>19</v>
      </c>
      <c r="F110" s="258" t="s">
        <v>210</v>
      </c>
      <c r="G110" s="256"/>
      <c r="H110" s="259">
        <v>4.3339999999999996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199</v>
      </c>
      <c r="AU110" s="265" t="s">
        <v>81</v>
      </c>
      <c r="AV110" s="15" t="s">
        <v>195</v>
      </c>
      <c r="AW110" s="15" t="s">
        <v>33</v>
      </c>
      <c r="AX110" s="15" t="s">
        <v>79</v>
      </c>
      <c r="AY110" s="265" t="s">
        <v>187</v>
      </c>
    </row>
    <row r="111" s="2" customFormat="1" ht="24.15" customHeight="1">
      <c r="A111" s="41"/>
      <c r="B111" s="42"/>
      <c r="C111" s="215" t="s">
        <v>81</v>
      </c>
      <c r="D111" s="215" t="s">
        <v>190</v>
      </c>
      <c r="E111" s="216" t="s">
        <v>339</v>
      </c>
      <c r="F111" s="217" t="s">
        <v>340</v>
      </c>
      <c r="G111" s="218" t="s">
        <v>193</v>
      </c>
      <c r="H111" s="219">
        <v>0.66400000000000003</v>
      </c>
      <c r="I111" s="220"/>
      <c r="J111" s="221">
        <f>ROUND(I111*H111,2)</f>
        <v>0</v>
      </c>
      <c r="K111" s="217" t="s">
        <v>194</v>
      </c>
      <c r="L111" s="47"/>
      <c r="M111" s="222" t="s">
        <v>19</v>
      </c>
      <c r="N111" s="223" t="s">
        <v>43</v>
      </c>
      <c r="O111" s="87"/>
      <c r="P111" s="224">
        <f>O111*H111</f>
        <v>0</v>
      </c>
      <c r="Q111" s="224">
        <v>0</v>
      </c>
      <c r="R111" s="224">
        <f>Q111*H111</f>
        <v>0</v>
      </c>
      <c r="S111" s="224">
        <v>0.27000000000000002</v>
      </c>
      <c r="T111" s="225">
        <f>S111*H111</f>
        <v>0.17928000000000002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6" t="s">
        <v>195</v>
      </c>
      <c r="AT111" s="226" t="s">
        <v>190</v>
      </c>
      <c r="AU111" s="226" t="s">
        <v>81</v>
      </c>
      <c r="AY111" s="20" t="s">
        <v>187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20" t="s">
        <v>79</v>
      </c>
      <c r="BK111" s="227">
        <f>ROUND(I111*H111,2)</f>
        <v>0</v>
      </c>
      <c r="BL111" s="20" t="s">
        <v>195</v>
      </c>
      <c r="BM111" s="226" t="s">
        <v>524</v>
      </c>
    </row>
    <row r="112" s="2" customFormat="1">
      <c r="A112" s="41"/>
      <c r="B112" s="42"/>
      <c r="C112" s="43"/>
      <c r="D112" s="228" t="s">
        <v>197</v>
      </c>
      <c r="E112" s="43"/>
      <c r="F112" s="229" t="s">
        <v>342</v>
      </c>
      <c r="G112" s="43"/>
      <c r="H112" s="43"/>
      <c r="I112" s="230"/>
      <c r="J112" s="43"/>
      <c r="K112" s="43"/>
      <c r="L112" s="47"/>
      <c r="M112" s="231"/>
      <c r="N112" s="232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197</v>
      </c>
      <c r="AU112" s="20" t="s">
        <v>81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525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519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344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345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346</v>
      </c>
      <c r="G117" s="245"/>
      <c r="H117" s="248">
        <v>0.33200000000000002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347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526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523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344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345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4" customFormat="1">
      <c r="A123" s="14"/>
      <c r="B123" s="244"/>
      <c r="C123" s="245"/>
      <c r="D123" s="235" t="s">
        <v>199</v>
      </c>
      <c r="E123" s="246" t="s">
        <v>19</v>
      </c>
      <c r="F123" s="247" t="s">
        <v>346</v>
      </c>
      <c r="G123" s="245"/>
      <c r="H123" s="248">
        <v>0.33200000000000002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199</v>
      </c>
      <c r="AU123" s="254" t="s">
        <v>81</v>
      </c>
      <c r="AV123" s="14" t="s">
        <v>81</v>
      </c>
      <c r="AW123" s="14" t="s">
        <v>33</v>
      </c>
      <c r="AX123" s="14" t="s">
        <v>72</v>
      </c>
      <c r="AY123" s="254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347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5" customFormat="1">
      <c r="A125" s="15"/>
      <c r="B125" s="255"/>
      <c r="C125" s="256"/>
      <c r="D125" s="235" t="s">
        <v>199</v>
      </c>
      <c r="E125" s="257" t="s">
        <v>19</v>
      </c>
      <c r="F125" s="258" t="s">
        <v>210</v>
      </c>
      <c r="G125" s="256"/>
      <c r="H125" s="259">
        <v>0.66400000000000003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199</v>
      </c>
      <c r="AU125" s="265" t="s">
        <v>81</v>
      </c>
      <c r="AV125" s="15" t="s">
        <v>195</v>
      </c>
      <c r="AW125" s="15" t="s">
        <v>33</v>
      </c>
      <c r="AX125" s="15" t="s">
        <v>79</v>
      </c>
      <c r="AY125" s="265" t="s">
        <v>187</v>
      </c>
    </row>
    <row r="126" s="12" customFormat="1" ht="22.8" customHeight="1">
      <c r="A126" s="12"/>
      <c r="B126" s="199"/>
      <c r="C126" s="200"/>
      <c r="D126" s="201" t="s">
        <v>71</v>
      </c>
      <c r="E126" s="213" t="s">
        <v>228</v>
      </c>
      <c r="F126" s="213" t="s">
        <v>229</v>
      </c>
      <c r="G126" s="200"/>
      <c r="H126" s="200"/>
      <c r="I126" s="203"/>
      <c r="J126" s="214">
        <f>BK126</f>
        <v>0</v>
      </c>
      <c r="K126" s="200"/>
      <c r="L126" s="205"/>
      <c r="M126" s="206"/>
      <c r="N126" s="207"/>
      <c r="O126" s="207"/>
      <c r="P126" s="208">
        <f>SUM(P127:P148)</f>
        <v>0</v>
      </c>
      <c r="Q126" s="207"/>
      <c r="R126" s="208">
        <f>SUM(R127:R148)</f>
        <v>0</v>
      </c>
      <c r="S126" s="207"/>
      <c r="T126" s="209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0" t="s">
        <v>79</v>
      </c>
      <c r="AT126" s="211" t="s">
        <v>71</v>
      </c>
      <c r="AU126" s="211" t="s">
        <v>79</v>
      </c>
      <c r="AY126" s="210" t="s">
        <v>187</v>
      </c>
      <c r="BK126" s="212">
        <f>SUM(BK127:BK148)</f>
        <v>0</v>
      </c>
    </row>
    <row r="127" s="2" customFormat="1" ht="24.15" customHeight="1">
      <c r="A127" s="41"/>
      <c r="B127" s="42"/>
      <c r="C127" s="215" t="s">
        <v>230</v>
      </c>
      <c r="D127" s="215" t="s">
        <v>190</v>
      </c>
      <c r="E127" s="216" t="s">
        <v>527</v>
      </c>
      <c r="F127" s="217" t="s">
        <v>528</v>
      </c>
      <c r="G127" s="218" t="s">
        <v>233</v>
      </c>
      <c r="H127" s="219">
        <v>0.58099999999999996</v>
      </c>
      <c r="I127" s="220"/>
      <c r="J127" s="221">
        <f>ROUND(I127*H127,2)</f>
        <v>0</v>
      </c>
      <c r="K127" s="217" t="s">
        <v>194</v>
      </c>
      <c r="L127" s="47"/>
      <c r="M127" s="222" t="s">
        <v>19</v>
      </c>
      <c r="N127" s="223" t="s">
        <v>43</v>
      </c>
      <c r="O127" s="87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6" t="s">
        <v>195</v>
      </c>
      <c r="AT127" s="226" t="s">
        <v>190</v>
      </c>
      <c r="AU127" s="226" t="s">
        <v>81</v>
      </c>
      <c r="AY127" s="20" t="s">
        <v>187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20" t="s">
        <v>79</v>
      </c>
      <c r="BK127" s="227">
        <f>ROUND(I127*H127,2)</f>
        <v>0</v>
      </c>
      <c r="BL127" s="20" t="s">
        <v>195</v>
      </c>
      <c r="BM127" s="226" t="s">
        <v>529</v>
      </c>
    </row>
    <row r="128" s="2" customFormat="1">
      <c r="A128" s="41"/>
      <c r="B128" s="42"/>
      <c r="C128" s="43"/>
      <c r="D128" s="228" t="s">
        <v>197</v>
      </c>
      <c r="E128" s="43"/>
      <c r="F128" s="229" t="s">
        <v>530</v>
      </c>
      <c r="G128" s="43"/>
      <c r="H128" s="43"/>
      <c r="I128" s="230"/>
      <c r="J128" s="43"/>
      <c r="K128" s="43"/>
      <c r="L128" s="47"/>
      <c r="M128" s="231"/>
      <c r="N128" s="232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197</v>
      </c>
      <c r="AU128" s="20" t="s">
        <v>81</v>
      </c>
    </row>
    <row r="129" s="2" customFormat="1" ht="21.75" customHeight="1">
      <c r="A129" s="41"/>
      <c r="B129" s="42"/>
      <c r="C129" s="215" t="s">
        <v>195</v>
      </c>
      <c r="D129" s="215" t="s">
        <v>190</v>
      </c>
      <c r="E129" s="216" t="s">
        <v>236</v>
      </c>
      <c r="F129" s="217" t="s">
        <v>237</v>
      </c>
      <c r="G129" s="218" t="s">
        <v>233</v>
      </c>
      <c r="H129" s="219">
        <v>0.58099999999999996</v>
      </c>
      <c r="I129" s="220"/>
      <c r="J129" s="221">
        <f>ROUND(I129*H129,2)</f>
        <v>0</v>
      </c>
      <c r="K129" s="217" t="s">
        <v>194</v>
      </c>
      <c r="L129" s="47"/>
      <c r="M129" s="222" t="s">
        <v>19</v>
      </c>
      <c r="N129" s="223" t="s">
        <v>43</v>
      </c>
      <c r="O129" s="87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6" t="s">
        <v>195</v>
      </c>
      <c r="AT129" s="226" t="s">
        <v>190</v>
      </c>
      <c r="AU129" s="226" t="s">
        <v>81</v>
      </c>
      <c r="AY129" s="20" t="s">
        <v>187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20" t="s">
        <v>79</v>
      </c>
      <c r="BK129" s="227">
        <f>ROUND(I129*H129,2)</f>
        <v>0</v>
      </c>
      <c r="BL129" s="20" t="s">
        <v>195</v>
      </c>
      <c r="BM129" s="226" t="s">
        <v>531</v>
      </c>
    </row>
    <row r="130" s="2" customFormat="1">
      <c r="A130" s="41"/>
      <c r="B130" s="42"/>
      <c r="C130" s="43"/>
      <c r="D130" s="228" t="s">
        <v>197</v>
      </c>
      <c r="E130" s="43"/>
      <c r="F130" s="229" t="s">
        <v>239</v>
      </c>
      <c r="G130" s="43"/>
      <c r="H130" s="43"/>
      <c r="I130" s="230"/>
      <c r="J130" s="43"/>
      <c r="K130" s="43"/>
      <c r="L130" s="47"/>
      <c r="M130" s="231"/>
      <c r="N130" s="232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197</v>
      </c>
      <c r="AU130" s="20" t="s">
        <v>81</v>
      </c>
    </row>
    <row r="131" s="2" customFormat="1" ht="24.15" customHeight="1">
      <c r="A131" s="41"/>
      <c r="B131" s="42"/>
      <c r="C131" s="215" t="s">
        <v>240</v>
      </c>
      <c r="D131" s="215" t="s">
        <v>190</v>
      </c>
      <c r="E131" s="216" t="s">
        <v>241</v>
      </c>
      <c r="F131" s="217" t="s">
        <v>242</v>
      </c>
      <c r="G131" s="218" t="s">
        <v>233</v>
      </c>
      <c r="H131" s="219">
        <v>9.2959999999999994</v>
      </c>
      <c r="I131" s="220"/>
      <c r="J131" s="221">
        <f>ROUND(I131*H131,2)</f>
        <v>0</v>
      </c>
      <c r="K131" s="217" t="s">
        <v>194</v>
      </c>
      <c r="L131" s="47"/>
      <c r="M131" s="222" t="s">
        <v>19</v>
      </c>
      <c r="N131" s="223" t="s">
        <v>43</v>
      </c>
      <c r="O131" s="87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6" t="s">
        <v>195</v>
      </c>
      <c r="AT131" s="226" t="s">
        <v>190</v>
      </c>
      <c r="AU131" s="226" t="s">
        <v>81</v>
      </c>
      <c r="AY131" s="20" t="s">
        <v>187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20" t="s">
        <v>79</v>
      </c>
      <c r="BK131" s="227">
        <f>ROUND(I131*H131,2)</f>
        <v>0</v>
      </c>
      <c r="BL131" s="20" t="s">
        <v>195</v>
      </c>
      <c r="BM131" s="226" t="s">
        <v>532</v>
      </c>
    </row>
    <row r="132" s="2" customFormat="1">
      <c r="A132" s="41"/>
      <c r="B132" s="42"/>
      <c r="C132" s="43"/>
      <c r="D132" s="228" t="s">
        <v>197</v>
      </c>
      <c r="E132" s="43"/>
      <c r="F132" s="229" t="s">
        <v>244</v>
      </c>
      <c r="G132" s="43"/>
      <c r="H132" s="43"/>
      <c r="I132" s="230"/>
      <c r="J132" s="43"/>
      <c r="K132" s="43"/>
      <c r="L132" s="47"/>
      <c r="M132" s="231"/>
      <c r="N132" s="232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197</v>
      </c>
      <c r="AU132" s="20" t="s">
        <v>81</v>
      </c>
    </row>
    <row r="133" s="14" customFormat="1">
      <c r="A133" s="14"/>
      <c r="B133" s="244"/>
      <c r="C133" s="245"/>
      <c r="D133" s="235" t="s">
        <v>199</v>
      </c>
      <c r="E133" s="245"/>
      <c r="F133" s="247" t="s">
        <v>437</v>
      </c>
      <c r="G133" s="245"/>
      <c r="H133" s="248">
        <v>9.2959999999999994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199</v>
      </c>
      <c r="AU133" s="254" t="s">
        <v>81</v>
      </c>
      <c r="AV133" s="14" t="s">
        <v>81</v>
      </c>
      <c r="AW133" s="14" t="s">
        <v>4</v>
      </c>
      <c r="AX133" s="14" t="s">
        <v>79</v>
      </c>
      <c r="AY133" s="254" t="s">
        <v>187</v>
      </c>
    </row>
    <row r="134" s="2" customFormat="1" ht="24.15" customHeight="1">
      <c r="A134" s="41"/>
      <c r="B134" s="42"/>
      <c r="C134" s="215" t="s">
        <v>246</v>
      </c>
      <c r="D134" s="215" t="s">
        <v>190</v>
      </c>
      <c r="E134" s="216" t="s">
        <v>358</v>
      </c>
      <c r="F134" s="217" t="s">
        <v>359</v>
      </c>
      <c r="G134" s="218" t="s">
        <v>233</v>
      </c>
      <c r="H134" s="219">
        <v>0.17899999999999999</v>
      </c>
      <c r="I134" s="220"/>
      <c r="J134" s="221">
        <f>ROUND(I134*H134,2)</f>
        <v>0</v>
      </c>
      <c r="K134" s="217" t="s">
        <v>194</v>
      </c>
      <c r="L134" s="47"/>
      <c r="M134" s="222" t="s">
        <v>19</v>
      </c>
      <c r="N134" s="223" t="s">
        <v>43</v>
      </c>
      <c r="O134" s="87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6" t="s">
        <v>195</v>
      </c>
      <c r="AT134" s="226" t="s">
        <v>190</v>
      </c>
      <c r="AU134" s="226" t="s">
        <v>81</v>
      </c>
      <c r="AY134" s="20" t="s">
        <v>187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20" t="s">
        <v>79</v>
      </c>
      <c r="BK134" s="227">
        <f>ROUND(I134*H134,2)</f>
        <v>0</v>
      </c>
      <c r="BL134" s="20" t="s">
        <v>195</v>
      </c>
      <c r="BM134" s="226" t="s">
        <v>533</v>
      </c>
    </row>
    <row r="135" s="2" customFormat="1">
      <c r="A135" s="41"/>
      <c r="B135" s="42"/>
      <c r="C135" s="43"/>
      <c r="D135" s="228" t="s">
        <v>197</v>
      </c>
      <c r="E135" s="43"/>
      <c r="F135" s="229" t="s">
        <v>361</v>
      </c>
      <c r="G135" s="43"/>
      <c r="H135" s="43"/>
      <c r="I135" s="230"/>
      <c r="J135" s="43"/>
      <c r="K135" s="43"/>
      <c r="L135" s="47"/>
      <c r="M135" s="231"/>
      <c r="N135" s="232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197</v>
      </c>
      <c r="AU135" s="20" t="s">
        <v>81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363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4" customFormat="1">
      <c r="A137" s="14"/>
      <c r="B137" s="244"/>
      <c r="C137" s="245"/>
      <c r="D137" s="235" t="s">
        <v>199</v>
      </c>
      <c r="E137" s="246" t="s">
        <v>19</v>
      </c>
      <c r="F137" s="247" t="s">
        <v>364</v>
      </c>
      <c r="G137" s="245"/>
      <c r="H137" s="248">
        <v>0.17899999999999999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199</v>
      </c>
      <c r="AU137" s="254" t="s">
        <v>81</v>
      </c>
      <c r="AV137" s="14" t="s">
        <v>81</v>
      </c>
      <c r="AW137" s="14" t="s">
        <v>33</v>
      </c>
      <c r="AX137" s="14" t="s">
        <v>72</v>
      </c>
      <c r="AY137" s="254" t="s">
        <v>187</v>
      </c>
    </row>
    <row r="138" s="15" customFormat="1">
      <c r="A138" s="15"/>
      <c r="B138" s="255"/>
      <c r="C138" s="256"/>
      <c r="D138" s="235" t="s">
        <v>199</v>
      </c>
      <c r="E138" s="257" t="s">
        <v>19</v>
      </c>
      <c r="F138" s="258" t="s">
        <v>210</v>
      </c>
      <c r="G138" s="256"/>
      <c r="H138" s="259">
        <v>0.17899999999999999</v>
      </c>
      <c r="I138" s="260"/>
      <c r="J138" s="256"/>
      <c r="K138" s="256"/>
      <c r="L138" s="261"/>
      <c r="M138" s="262"/>
      <c r="N138" s="263"/>
      <c r="O138" s="263"/>
      <c r="P138" s="263"/>
      <c r="Q138" s="263"/>
      <c r="R138" s="263"/>
      <c r="S138" s="263"/>
      <c r="T138" s="26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5" t="s">
        <v>199</v>
      </c>
      <c r="AU138" s="265" t="s">
        <v>81</v>
      </c>
      <c r="AV138" s="15" t="s">
        <v>195</v>
      </c>
      <c r="AW138" s="15" t="s">
        <v>33</v>
      </c>
      <c r="AX138" s="15" t="s">
        <v>79</v>
      </c>
      <c r="AY138" s="265" t="s">
        <v>187</v>
      </c>
    </row>
    <row r="139" s="2" customFormat="1" ht="24.15" customHeight="1">
      <c r="A139" s="41"/>
      <c r="B139" s="42"/>
      <c r="C139" s="215" t="s">
        <v>252</v>
      </c>
      <c r="D139" s="215" t="s">
        <v>190</v>
      </c>
      <c r="E139" s="216" t="s">
        <v>247</v>
      </c>
      <c r="F139" s="217" t="s">
        <v>248</v>
      </c>
      <c r="G139" s="218" t="s">
        <v>233</v>
      </c>
      <c r="H139" s="219">
        <v>0.32900000000000001</v>
      </c>
      <c r="I139" s="220"/>
      <c r="J139" s="221">
        <f>ROUND(I139*H139,2)</f>
        <v>0</v>
      </c>
      <c r="K139" s="217" t="s">
        <v>194</v>
      </c>
      <c r="L139" s="47"/>
      <c r="M139" s="222" t="s">
        <v>19</v>
      </c>
      <c r="N139" s="223" t="s">
        <v>43</v>
      </c>
      <c r="O139" s="87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6" t="s">
        <v>195</v>
      </c>
      <c r="AT139" s="226" t="s">
        <v>190</v>
      </c>
      <c r="AU139" s="226" t="s">
        <v>81</v>
      </c>
      <c r="AY139" s="20" t="s">
        <v>187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20" t="s">
        <v>79</v>
      </c>
      <c r="BK139" s="227">
        <f>ROUND(I139*H139,2)</f>
        <v>0</v>
      </c>
      <c r="BL139" s="20" t="s">
        <v>195</v>
      </c>
      <c r="BM139" s="226" t="s">
        <v>534</v>
      </c>
    </row>
    <row r="140" s="2" customFormat="1">
      <c r="A140" s="41"/>
      <c r="B140" s="42"/>
      <c r="C140" s="43"/>
      <c r="D140" s="228" t="s">
        <v>197</v>
      </c>
      <c r="E140" s="43"/>
      <c r="F140" s="229" t="s">
        <v>250</v>
      </c>
      <c r="G140" s="43"/>
      <c r="H140" s="43"/>
      <c r="I140" s="230"/>
      <c r="J140" s="43"/>
      <c r="K140" s="43"/>
      <c r="L140" s="47"/>
      <c r="M140" s="231"/>
      <c r="N140" s="232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197</v>
      </c>
      <c r="AU140" s="20" t="s">
        <v>81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192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4" customFormat="1">
      <c r="A142" s="14"/>
      <c r="B142" s="244"/>
      <c r="C142" s="245"/>
      <c r="D142" s="235" t="s">
        <v>199</v>
      </c>
      <c r="E142" s="246" t="s">
        <v>19</v>
      </c>
      <c r="F142" s="247" t="s">
        <v>440</v>
      </c>
      <c r="G142" s="245"/>
      <c r="H142" s="248">
        <v>0.32900000000000001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199</v>
      </c>
      <c r="AU142" s="254" t="s">
        <v>81</v>
      </c>
      <c r="AV142" s="14" t="s">
        <v>81</v>
      </c>
      <c r="AW142" s="14" t="s">
        <v>33</v>
      </c>
      <c r="AX142" s="14" t="s">
        <v>72</v>
      </c>
      <c r="AY142" s="254" t="s">
        <v>187</v>
      </c>
    </row>
    <row r="143" s="15" customFormat="1">
      <c r="A143" s="15"/>
      <c r="B143" s="255"/>
      <c r="C143" s="256"/>
      <c r="D143" s="235" t="s">
        <v>199</v>
      </c>
      <c r="E143" s="257" t="s">
        <v>19</v>
      </c>
      <c r="F143" s="258" t="s">
        <v>210</v>
      </c>
      <c r="G143" s="256"/>
      <c r="H143" s="259">
        <v>0.32900000000000001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5" t="s">
        <v>199</v>
      </c>
      <c r="AU143" s="265" t="s">
        <v>81</v>
      </c>
      <c r="AV143" s="15" t="s">
        <v>195</v>
      </c>
      <c r="AW143" s="15" t="s">
        <v>33</v>
      </c>
      <c r="AX143" s="15" t="s">
        <v>79</v>
      </c>
      <c r="AY143" s="265" t="s">
        <v>187</v>
      </c>
    </row>
    <row r="144" s="2" customFormat="1" ht="24.15" customHeight="1">
      <c r="A144" s="41"/>
      <c r="B144" s="42"/>
      <c r="C144" s="215" t="s">
        <v>262</v>
      </c>
      <c r="D144" s="215" t="s">
        <v>190</v>
      </c>
      <c r="E144" s="216" t="s">
        <v>253</v>
      </c>
      <c r="F144" s="217" t="s">
        <v>254</v>
      </c>
      <c r="G144" s="218" t="s">
        <v>233</v>
      </c>
      <c r="H144" s="219">
        <v>0.071999999999999995</v>
      </c>
      <c r="I144" s="220"/>
      <c r="J144" s="221">
        <f>ROUND(I144*H144,2)</f>
        <v>0</v>
      </c>
      <c r="K144" s="217" t="s">
        <v>194</v>
      </c>
      <c r="L144" s="47"/>
      <c r="M144" s="222" t="s">
        <v>19</v>
      </c>
      <c r="N144" s="223" t="s">
        <v>43</v>
      </c>
      <c r="O144" s="87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6" t="s">
        <v>195</v>
      </c>
      <c r="AT144" s="226" t="s">
        <v>190</v>
      </c>
      <c r="AU144" s="226" t="s">
        <v>81</v>
      </c>
      <c r="AY144" s="20" t="s">
        <v>187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20" t="s">
        <v>79</v>
      </c>
      <c r="BK144" s="227">
        <f>ROUND(I144*H144,2)</f>
        <v>0</v>
      </c>
      <c r="BL144" s="20" t="s">
        <v>195</v>
      </c>
      <c r="BM144" s="226" t="s">
        <v>535</v>
      </c>
    </row>
    <row r="145" s="2" customFormat="1">
      <c r="A145" s="41"/>
      <c r="B145" s="42"/>
      <c r="C145" s="43"/>
      <c r="D145" s="228" t="s">
        <v>197</v>
      </c>
      <c r="E145" s="43"/>
      <c r="F145" s="229" t="s">
        <v>256</v>
      </c>
      <c r="G145" s="43"/>
      <c r="H145" s="43"/>
      <c r="I145" s="230"/>
      <c r="J145" s="43"/>
      <c r="K145" s="43"/>
      <c r="L145" s="47"/>
      <c r="M145" s="231"/>
      <c r="N145" s="232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197</v>
      </c>
      <c r="AU145" s="20" t="s">
        <v>81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286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4" customFormat="1">
      <c r="A147" s="14"/>
      <c r="B147" s="244"/>
      <c r="C147" s="245"/>
      <c r="D147" s="235" t="s">
        <v>199</v>
      </c>
      <c r="E147" s="246" t="s">
        <v>19</v>
      </c>
      <c r="F147" s="247" t="s">
        <v>442</v>
      </c>
      <c r="G147" s="245"/>
      <c r="H147" s="248">
        <v>0.071999999999999995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199</v>
      </c>
      <c r="AU147" s="254" t="s">
        <v>81</v>
      </c>
      <c r="AV147" s="14" t="s">
        <v>81</v>
      </c>
      <c r="AW147" s="14" t="s">
        <v>33</v>
      </c>
      <c r="AX147" s="14" t="s">
        <v>72</v>
      </c>
      <c r="AY147" s="254" t="s">
        <v>187</v>
      </c>
    </row>
    <row r="148" s="15" customFormat="1">
      <c r="A148" s="15"/>
      <c r="B148" s="255"/>
      <c r="C148" s="256"/>
      <c r="D148" s="235" t="s">
        <v>199</v>
      </c>
      <c r="E148" s="257" t="s">
        <v>19</v>
      </c>
      <c r="F148" s="258" t="s">
        <v>210</v>
      </c>
      <c r="G148" s="256"/>
      <c r="H148" s="259">
        <v>0.071999999999999995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5" t="s">
        <v>199</v>
      </c>
      <c r="AU148" s="265" t="s">
        <v>81</v>
      </c>
      <c r="AV148" s="15" t="s">
        <v>195</v>
      </c>
      <c r="AW148" s="15" t="s">
        <v>33</v>
      </c>
      <c r="AX148" s="15" t="s">
        <v>79</v>
      </c>
      <c r="AY148" s="265" t="s">
        <v>187</v>
      </c>
    </row>
    <row r="149" s="12" customFormat="1" ht="25.92" customHeight="1">
      <c r="A149" s="12"/>
      <c r="B149" s="199"/>
      <c r="C149" s="200"/>
      <c r="D149" s="201" t="s">
        <v>71</v>
      </c>
      <c r="E149" s="202" t="s">
        <v>258</v>
      </c>
      <c r="F149" s="202" t="s">
        <v>259</v>
      </c>
      <c r="G149" s="200"/>
      <c r="H149" s="200"/>
      <c r="I149" s="203"/>
      <c r="J149" s="204">
        <f>BK149</f>
        <v>0</v>
      </c>
      <c r="K149" s="200"/>
      <c r="L149" s="205"/>
      <c r="M149" s="206"/>
      <c r="N149" s="207"/>
      <c r="O149" s="207"/>
      <c r="P149" s="208">
        <f>P150</f>
        <v>0</v>
      </c>
      <c r="Q149" s="207"/>
      <c r="R149" s="208">
        <f>R150</f>
        <v>0</v>
      </c>
      <c r="S149" s="207"/>
      <c r="T149" s="209">
        <f>T150</f>
        <v>0.072000000000000008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0" t="s">
        <v>81</v>
      </c>
      <c r="AT149" s="211" t="s">
        <v>71</v>
      </c>
      <c r="AU149" s="211" t="s">
        <v>72</v>
      </c>
      <c r="AY149" s="210" t="s">
        <v>187</v>
      </c>
      <c r="BK149" s="212">
        <f>BK150</f>
        <v>0</v>
      </c>
    </row>
    <row r="150" s="12" customFormat="1" ht="22.8" customHeight="1">
      <c r="A150" s="12"/>
      <c r="B150" s="199"/>
      <c r="C150" s="200"/>
      <c r="D150" s="201" t="s">
        <v>71</v>
      </c>
      <c r="E150" s="213" t="s">
        <v>260</v>
      </c>
      <c r="F150" s="213" t="s">
        <v>261</v>
      </c>
      <c r="G150" s="200"/>
      <c r="H150" s="200"/>
      <c r="I150" s="203"/>
      <c r="J150" s="214">
        <f>BK150</f>
        <v>0</v>
      </c>
      <c r="K150" s="200"/>
      <c r="L150" s="205"/>
      <c r="M150" s="206"/>
      <c r="N150" s="207"/>
      <c r="O150" s="207"/>
      <c r="P150" s="208">
        <f>SUM(P151:P168)</f>
        <v>0</v>
      </c>
      <c r="Q150" s="207"/>
      <c r="R150" s="208">
        <f>SUM(R151:R168)</f>
        <v>0</v>
      </c>
      <c r="S150" s="207"/>
      <c r="T150" s="209">
        <f>SUM(T151:T168)</f>
        <v>0.072000000000000008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0" t="s">
        <v>81</v>
      </c>
      <c r="AT150" s="211" t="s">
        <v>71</v>
      </c>
      <c r="AU150" s="211" t="s">
        <v>79</v>
      </c>
      <c r="AY150" s="210" t="s">
        <v>187</v>
      </c>
      <c r="BK150" s="212">
        <f>SUM(BK151:BK168)</f>
        <v>0</v>
      </c>
    </row>
    <row r="151" s="2" customFormat="1" ht="16.5" customHeight="1">
      <c r="A151" s="41"/>
      <c r="B151" s="42"/>
      <c r="C151" s="215" t="s">
        <v>188</v>
      </c>
      <c r="D151" s="215" t="s">
        <v>190</v>
      </c>
      <c r="E151" s="216" t="s">
        <v>285</v>
      </c>
      <c r="F151" s="217" t="s">
        <v>286</v>
      </c>
      <c r="G151" s="218" t="s">
        <v>287</v>
      </c>
      <c r="H151" s="219">
        <v>3</v>
      </c>
      <c r="I151" s="220"/>
      <c r="J151" s="221">
        <f>ROUND(I151*H151,2)</f>
        <v>0</v>
      </c>
      <c r="K151" s="217" t="s">
        <v>194</v>
      </c>
      <c r="L151" s="47"/>
      <c r="M151" s="222" t="s">
        <v>19</v>
      </c>
      <c r="N151" s="223" t="s">
        <v>43</v>
      </c>
      <c r="O151" s="87"/>
      <c r="P151" s="224">
        <f>O151*H151</f>
        <v>0</v>
      </c>
      <c r="Q151" s="224">
        <v>0</v>
      </c>
      <c r="R151" s="224">
        <f>Q151*H151</f>
        <v>0</v>
      </c>
      <c r="S151" s="224">
        <v>0.024</v>
      </c>
      <c r="T151" s="225">
        <f>S151*H151</f>
        <v>0.072000000000000008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265</v>
      </c>
      <c r="AT151" s="226" t="s">
        <v>190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265</v>
      </c>
      <c r="BM151" s="226" t="s">
        <v>536</v>
      </c>
    </row>
    <row r="152" s="2" customFormat="1">
      <c r="A152" s="41"/>
      <c r="B152" s="42"/>
      <c r="C152" s="43"/>
      <c r="D152" s="228" t="s">
        <v>197</v>
      </c>
      <c r="E152" s="43"/>
      <c r="F152" s="229" t="s">
        <v>289</v>
      </c>
      <c r="G152" s="43"/>
      <c r="H152" s="43"/>
      <c r="I152" s="230"/>
      <c r="J152" s="43"/>
      <c r="K152" s="43"/>
      <c r="L152" s="47"/>
      <c r="M152" s="231"/>
      <c r="N152" s="232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197</v>
      </c>
      <c r="AU152" s="20" t="s">
        <v>81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537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519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208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416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4" customFormat="1">
      <c r="A157" s="14"/>
      <c r="B157" s="244"/>
      <c r="C157" s="245"/>
      <c r="D157" s="235" t="s">
        <v>199</v>
      </c>
      <c r="E157" s="246" t="s">
        <v>19</v>
      </c>
      <c r="F157" s="247" t="s">
        <v>79</v>
      </c>
      <c r="G157" s="245"/>
      <c r="H157" s="248">
        <v>1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199</v>
      </c>
      <c r="AU157" s="254" t="s">
        <v>81</v>
      </c>
      <c r="AV157" s="14" t="s">
        <v>81</v>
      </c>
      <c r="AW157" s="14" t="s">
        <v>33</v>
      </c>
      <c r="AX157" s="14" t="s">
        <v>72</v>
      </c>
      <c r="AY157" s="254" t="s">
        <v>187</v>
      </c>
    </row>
    <row r="158" s="13" customFormat="1">
      <c r="A158" s="13"/>
      <c r="B158" s="233"/>
      <c r="C158" s="234"/>
      <c r="D158" s="235" t="s">
        <v>199</v>
      </c>
      <c r="E158" s="236" t="s">
        <v>19</v>
      </c>
      <c r="F158" s="237" t="s">
        <v>538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199</v>
      </c>
      <c r="AU158" s="243" t="s">
        <v>81</v>
      </c>
      <c r="AV158" s="13" t="s">
        <v>79</v>
      </c>
      <c r="AW158" s="13" t="s">
        <v>33</v>
      </c>
      <c r="AX158" s="13" t="s">
        <v>72</v>
      </c>
      <c r="AY158" s="243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521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208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418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4" customFormat="1">
      <c r="A162" s="14"/>
      <c r="B162" s="244"/>
      <c r="C162" s="245"/>
      <c r="D162" s="235" t="s">
        <v>199</v>
      </c>
      <c r="E162" s="246" t="s">
        <v>19</v>
      </c>
      <c r="F162" s="247" t="s">
        <v>79</v>
      </c>
      <c r="G162" s="245"/>
      <c r="H162" s="248">
        <v>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199</v>
      </c>
      <c r="AU162" s="254" t="s">
        <v>81</v>
      </c>
      <c r="AV162" s="14" t="s">
        <v>81</v>
      </c>
      <c r="AW162" s="14" t="s">
        <v>33</v>
      </c>
      <c r="AX162" s="14" t="s">
        <v>72</v>
      </c>
      <c r="AY162" s="254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539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523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208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416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4" customFormat="1">
      <c r="A167" s="14"/>
      <c r="B167" s="244"/>
      <c r="C167" s="245"/>
      <c r="D167" s="235" t="s">
        <v>199</v>
      </c>
      <c r="E167" s="246" t="s">
        <v>19</v>
      </c>
      <c r="F167" s="247" t="s">
        <v>79</v>
      </c>
      <c r="G167" s="245"/>
      <c r="H167" s="248">
        <v>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199</v>
      </c>
      <c r="AU167" s="254" t="s">
        <v>81</v>
      </c>
      <c r="AV167" s="14" t="s">
        <v>81</v>
      </c>
      <c r="AW167" s="14" t="s">
        <v>33</v>
      </c>
      <c r="AX167" s="14" t="s">
        <v>72</v>
      </c>
      <c r="AY167" s="254" t="s">
        <v>187</v>
      </c>
    </row>
    <row r="168" s="15" customFormat="1">
      <c r="A168" s="15"/>
      <c r="B168" s="255"/>
      <c r="C168" s="256"/>
      <c r="D168" s="235" t="s">
        <v>199</v>
      </c>
      <c r="E168" s="257" t="s">
        <v>19</v>
      </c>
      <c r="F168" s="258" t="s">
        <v>210</v>
      </c>
      <c r="G168" s="256"/>
      <c r="H168" s="259">
        <v>3</v>
      </c>
      <c r="I168" s="260"/>
      <c r="J168" s="256"/>
      <c r="K168" s="256"/>
      <c r="L168" s="261"/>
      <c r="M168" s="266"/>
      <c r="N168" s="267"/>
      <c r="O168" s="267"/>
      <c r="P168" s="267"/>
      <c r="Q168" s="267"/>
      <c r="R168" s="267"/>
      <c r="S168" s="267"/>
      <c r="T168" s="26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199</v>
      </c>
      <c r="AU168" s="265" t="s">
        <v>81</v>
      </c>
      <c r="AV168" s="15" t="s">
        <v>195</v>
      </c>
      <c r="AW168" s="15" t="s">
        <v>33</v>
      </c>
      <c r="AX168" s="15" t="s">
        <v>79</v>
      </c>
      <c r="AY168" s="265" t="s">
        <v>187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b3E9lEbZpHwN0Ok8B4OXKkZYpxzPhHnWB4cxtrLrctz+izhHevyiiTA5g/SBU21J3mRK330zN549i834obk2MQ==" hashValue="2SJl1KNe1xuD3r3SKo9mAyFnar4OB5iUpqVG0lrG49rb4/jjt4+rRuYVpHAMV0NPvr61mdfNyGelQbfGB1ixgA==" algorithmName="SHA-512" password="CC35"/>
  <autoFilter ref="C89:K1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968072455"/>
    <hyperlink ref="F112" r:id="rId2" display="https://podminky.urs.cz/item/CS_URS_2025_02/971033531"/>
    <hyperlink ref="F128" r:id="rId3" display="https://podminky.urs.cz/item/CS_URS_2025_02/997013214"/>
    <hyperlink ref="F130" r:id="rId4" display="https://podminky.urs.cz/item/CS_URS_2025_02/997013501"/>
    <hyperlink ref="F132" r:id="rId5" display="https://podminky.urs.cz/item/CS_URS_2025_02/997013509"/>
    <hyperlink ref="F135" r:id="rId6" display="https://podminky.urs.cz/item/CS_URS_2025_02/997013603"/>
    <hyperlink ref="F140" r:id="rId7" display="https://podminky.urs.cz/item/CS_URS_2025_02/997013631"/>
    <hyperlink ref="F145" r:id="rId8" display="https://podminky.urs.cz/item/CS_URS_2025_02/997013811"/>
    <hyperlink ref="F152" r:id="rId9" display="https://podminky.urs.cz/item/CS_URS_2025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3"/>
      <c r="AT3" s="20" t="s">
        <v>81</v>
      </c>
    </row>
    <row r="4" s="1" customFormat="1" ht="24.96" customHeight="1">
      <c r="B4" s="23"/>
      <c r="D4" s="143" t="s">
        <v>156</v>
      </c>
      <c r="L4" s="23"/>
      <c r="M4" s="144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5" t="s">
        <v>16</v>
      </c>
      <c r="L6" s="23"/>
    </row>
    <row r="7" s="1" customFormat="1" ht="16.5" customHeight="1">
      <c r="B7" s="23"/>
      <c r="E7" s="146" t="str">
        <f>'Rekapitulace stavby'!K6</f>
        <v>Stavební úpravy únikových cest</v>
      </c>
      <c r="F7" s="145"/>
      <c r="G7" s="145"/>
      <c r="H7" s="145"/>
      <c r="L7" s="23"/>
    </row>
    <row r="8" s="1" customFormat="1" ht="12" customHeight="1">
      <c r="B8" s="23"/>
      <c r="D8" s="145" t="s">
        <v>157</v>
      </c>
      <c r="L8" s="23"/>
    </row>
    <row r="9" s="2" customFormat="1" ht="16.5" customHeight="1">
      <c r="A9" s="41"/>
      <c r="B9" s="47"/>
      <c r="C9" s="41"/>
      <c r="D9" s="41"/>
      <c r="E9" s="146" t="s">
        <v>158</v>
      </c>
      <c r="F9" s="41"/>
      <c r="G9" s="41"/>
      <c r="H9" s="41"/>
      <c r="I9" s="41"/>
      <c r="J9" s="41"/>
      <c r="K9" s="41"/>
      <c r="L9" s="147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5" t="s">
        <v>159</v>
      </c>
      <c r="E10" s="41"/>
      <c r="F10" s="41"/>
      <c r="G10" s="41"/>
      <c r="H10" s="41"/>
      <c r="I10" s="41"/>
      <c r="J10" s="41"/>
      <c r="K10" s="41"/>
      <c r="L10" s="147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8" t="s">
        <v>540</v>
      </c>
      <c r="F11" s="41"/>
      <c r="G11" s="41"/>
      <c r="H11" s="41"/>
      <c r="I11" s="41"/>
      <c r="J11" s="41"/>
      <c r="K11" s="41"/>
      <c r="L11" s="147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7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5" t="s">
        <v>18</v>
      </c>
      <c r="E13" s="41"/>
      <c r="F13" s="136" t="s">
        <v>19</v>
      </c>
      <c r="G13" s="41"/>
      <c r="H13" s="41"/>
      <c r="I13" s="145" t="s">
        <v>20</v>
      </c>
      <c r="J13" s="136" t="s">
        <v>19</v>
      </c>
      <c r="K13" s="41"/>
      <c r="L13" s="14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5" t="s">
        <v>21</v>
      </c>
      <c r="E14" s="41"/>
      <c r="F14" s="136" t="s">
        <v>161</v>
      </c>
      <c r="G14" s="41"/>
      <c r="H14" s="41"/>
      <c r="I14" s="145" t="s">
        <v>23</v>
      </c>
      <c r="J14" s="149" t="str">
        <f>'Rekapitulace stavby'!AN8</f>
        <v>28. 11. 2025</v>
      </c>
      <c r="K14" s="41"/>
      <c r="L14" s="147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7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5" t="s">
        <v>25</v>
      </c>
      <c r="E16" s="41"/>
      <c r="F16" s="41"/>
      <c r="G16" s="41"/>
      <c r="H16" s="41"/>
      <c r="I16" s="145" t="s">
        <v>26</v>
      </c>
      <c r="J16" s="136" t="s">
        <v>19</v>
      </c>
      <c r="K16" s="41"/>
      <c r="L16" s="14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5" t="s">
        <v>28</v>
      </c>
      <c r="J17" s="136" t="s">
        <v>19</v>
      </c>
      <c r="K17" s="41"/>
      <c r="L17" s="147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5" t="s">
        <v>29</v>
      </c>
      <c r="E19" s="41"/>
      <c r="F19" s="41"/>
      <c r="G19" s="41"/>
      <c r="H19" s="41"/>
      <c r="I19" s="145" t="s">
        <v>26</v>
      </c>
      <c r="J19" s="36" t="str">
        <f>'Rekapitulace stavby'!AN13</f>
        <v>Vyplň údaj</v>
      </c>
      <c r="K19" s="41"/>
      <c r="L19" s="147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5" t="s">
        <v>28</v>
      </c>
      <c r="J20" s="36" t="str">
        <f>'Rekapitulace stavby'!AN14</f>
        <v>Vyplň údaj</v>
      </c>
      <c r="K20" s="41"/>
      <c r="L20" s="147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7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5" t="s">
        <v>31</v>
      </c>
      <c r="E22" s="41"/>
      <c r="F22" s="41"/>
      <c r="G22" s="41"/>
      <c r="H22" s="41"/>
      <c r="I22" s="145" t="s">
        <v>26</v>
      </c>
      <c r="J22" s="136" t="s">
        <v>19</v>
      </c>
      <c r="K22" s="41"/>
      <c r="L22" s="147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5" t="s">
        <v>28</v>
      </c>
      <c r="J23" s="136" t="s">
        <v>19</v>
      </c>
      <c r="K23" s="41"/>
      <c r="L23" s="147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7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5" t="s">
        <v>34</v>
      </c>
      <c r="E25" s="41"/>
      <c r="F25" s="41"/>
      <c r="G25" s="41"/>
      <c r="H25" s="41"/>
      <c r="I25" s="145" t="s">
        <v>26</v>
      </c>
      <c r="J25" s="136" t="s">
        <v>19</v>
      </c>
      <c r="K25" s="41"/>
      <c r="L25" s="147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5" t="s">
        <v>28</v>
      </c>
      <c r="J26" s="136" t="s">
        <v>19</v>
      </c>
      <c r="K26" s="41"/>
      <c r="L26" s="147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7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5" t="s">
        <v>36</v>
      </c>
      <c r="E28" s="41"/>
      <c r="F28" s="41"/>
      <c r="G28" s="41"/>
      <c r="H28" s="41"/>
      <c r="I28" s="41"/>
      <c r="J28" s="41"/>
      <c r="K28" s="41"/>
      <c r="L28" s="147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0"/>
      <c r="B29" s="151"/>
      <c r="C29" s="150"/>
      <c r="D29" s="150"/>
      <c r="E29" s="152" t="s">
        <v>162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7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4"/>
      <c r="E31" s="154"/>
      <c r="F31" s="154"/>
      <c r="G31" s="154"/>
      <c r="H31" s="154"/>
      <c r="I31" s="154"/>
      <c r="J31" s="154"/>
      <c r="K31" s="154"/>
      <c r="L31" s="147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5" t="s">
        <v>38</v>
      </c>
      <c r="E32" s="41"/>
      <c r="F32" s="41"/>
      <c r="G32" s="41"/>
      <c r="H32" s="41"/>
      <c r="I32" s="41"/>
      <c r="J32" s="156">
        <f>ROUND(J90, 2)</f>
        <v>0</v>
      </c>
      <c r="K32" s="41"/>
      <c r="L32" s="147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4"/>
      <c r="E33" s="154"/>
      <c r="F33" s="154"/>
      <c r="G33" s="154"/>
      <c r="H33" s="154"/>
      <c r="I33" s="154"/>
      <c r="J33" s="154"/>
      <c r="K33" s="154"/>
      <c r="L33" s="147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7" t="s">
        <v>40</v>
      </c>
      <c r="G34" s="41"/>
      <c r="H34" s="41"/>
      <c r="I34" s="157" t="s">
        <v>39</v>
      </c>
      <c r="J34" s="157" t="s">
        <v>41</v>
      </c>
      <c r="K34" s="41"/>
      <c r="L34" s="147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8" t="s">
        <v>42</v>
      </c>
      <c r="E35" s="145" t="s">
        <v>43</v>
      </c>
      <c r="F35" s="159">
        <f>ROUND((SUM(BE90:BE168)),  2)</f>
        <v>0</v>
      </c>
      <c r="G35" s="41"/>
      <c r="H35" s="41"/>
      <c r="I35" s="160">
        <v>0.20999999999999999</v>
      </c>
      <c r="J35" s="159">
        <f>ROUND(((SUM(BE90:BE168))*I35),  2)</f>
        <v>0</v>
      </c>
      <c r="K35" s="41"/>
      <c r="L35" s="147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5" t="s">
        <v>44</v>
      </c>
      <c r="F36" s="159">
        <f>ROUND((SUM(BF90:BF168)),  2)</f>
        <v>0</v>
      </c>
      <c r="G36" s="41"/>
      <c r="H36" s="41"/>
      <c r="I36" s="160">
        <v>0.12</v>
      </c>
      <c r="J36" s="159">
        <f>ROUND(((SUM(BF90:BF168))*I36),  2)</f>
        <v>0</v>
      </c>
      <c r="K36" s="41"/>
      <c r="L36" s="147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5" t="s">
        <v>45</v>
      </c>
      <c r="F37" s="159">
        <f>ROUND((SUM(BG90:BG168)),  2)</f>
        <v>0</v>
      </c>
      <c r="G37" s="41"/>
      <c r="H37" s="41"/>
      <c r="I37" s="160">
        <v>0.20999999999999999</v>
      </c>
      <c r="J37" s="159">
        <f>0</f>
        <v>0</v>
      </c>
      <c r="K37" s="41"/>
      <c r="L37" s="147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5" t="s">
        <v>46</v>
      </c>
      <c r="F38" s="159">
        <f>ROUND((SUM(BH90:BH168)),  2)</f>
        <v>0</v>
      </c>
      <c r="G38" s="41"/>
      <c r="H38" s="41"/>
      <c r="I38" s="160">
        <v>0.12</v>
      </c>
      <c r="J38" s="159">
        <f>0</f>
        <v>0</v>
      </c>
      <c r="K38" s="41"/>
      <c r="L38" s="147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5" t="s">
        <v>47</v>
      </c>
      <c r="F39" s="159">
        <f>ROUND((SUM(BI90:BI168)),  2)</f>
        <v>0</v>
      </c>
      <c r="G39" s="41"/>
      <c r="H39" s="41"/>
      <c r="I39" s="160">
        <v>0</v>
      </c>
      <c r="J39" s="159">
        <f>0</f>
        <v>0</v>
      </c>
      <c r="K39" s="41"/>
      <c r="L39" s="147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7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163</v>
      </c>
      <c r="D47" s="43"/>
      <c r="E47" s="43"/>
      <c r="F47" s="43"/>
      <c r="G47" s="43"/>
      <c r="H47" s="43"/>
      <c r="I47" s="43"/>
      <c r="J47" s="43"/>
      <c r="K47" s="43"/>
      <c r="L47" s="147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7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7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2" t="str">
        <f>E7</f>
        <v>Stavební úpravy únikových cest</v>
      </c>
      <c r="F50" s="35"/>
      <c r="G50" s="35"/>
      <c r="H50" s="35"/>
      <c r="I50" s="43"/>
      <c r="J50" s="43"/>
      <c r="K50" s="43"/>
      <c r="L50" s="147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157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2" t="s">
        <v>158</v>
      </c>
      <c r="F52" s="43"/>
      <c r="G52" s="43"/>
      <c r="H52" s="43"/>
      <c r="I52" s="43"/>
      <c r="J52" s="43"/>
      <c r="K52" s="43"/>
      <c r="L52" s="147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159</v>
      </c>
      <c r="D53" s="43"/>
      <c r="E53" s="43"/>
      <c r="F53" s="43"/>
      <c r="G53" s="43"/>
      <c r="H53" s="43"/>
      <c r="I53" s="43"/>
      <c r="J53" s="43"/>
      <c r="K53" s="43"/>
      <c r="L53" s="147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2025-068-01-08 - Bourací práce- 7.NP</v>
      </c>
      <c r="F54" s="43"/>
      <c r="G54" s="43"/>
      <c r="H54" s="43"/>
      <c r="I54" s="43"/>
      <c r="J54" s="43"/>
      <c r="K54" s="43"/>
      <c r="L54" s="147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7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Dům dlouhá 1, Aš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7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7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25</v>
      </c>
      <c r="D58" s="43"/>
      <c r="E58" s="43"/>
      <c r="F58" s="30" t="str">
        <f>E17</f>
        <v>Město Aš,Kamenná 52, 352 01 Aš</v>
      </c>
      <c r="G58" s="43"/>
      <c r="H58" s="43"/>
      <c r="I58" s="35" t="s">
        <v>31</v>
      </c>
      <c r="J58" s="39" t="str">
        <f>E23</f>
        <v>ČOS exim s.r.o. Alešova 26, České Budějovice</v>
      </c>
      <c r="K58" s="43"/>
      <c r="L58" s="147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Ing. Dana Mlejnková</v>
      </c>
      <c r="K59" s="43"/>
      <c r="L59" s="147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7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3" t="s">
        <v>164</v>
      </c>
      <c r="D61" s="174"/>
      <c r="E61" s="174"/>
      <c r="F61" s="174"/>
      <c r="G61" s="174"/>
      <c r="H61" s="174"/>
      <c r="I61" s="174"/>
      <c r="J61" s="175" t="s">
        <v>165</v>
      </c>
      <c r="K61" s="174"/>
      <c r="L61" s="147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7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6" t="s">
        <v>70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7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166</v>
      </c>
    </row>
    <row r="64" s="9" customFormat="1" ht="24.96" customHeight="1">
      <c r="A64" s="9"/>
      <c r="B64" s="177"/>
      <c r="C64" s="178"/>
      <c r="D64" s="179" t="s">
        <v>167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8"/>
      <c r="D65" s="184" t="s">
        <v>168</v>
      </c>
      <c r="E65" s="185"/>
      <c r="F65" s="185"/>
      <c r="G65" s="185"/>
      <c r="H65" s="185"/>
      <c r="I65" s="185"/>
      <c r="J65" s="186">
        <f>J92</f>
        <v>0</v>
      </c>
      <c r="K65" s="128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8"/>
      <c r="D66" s="184" t="s">
        <v>169</v>
      </c>
      <c r="E66" s="185"/>
      <c r="F66" s="185"/>
      <c r="G66" s="185"/>
      <c r="H66" s="185"/>
      <c r="I66" s="185"/>
      <c r="J66" s="186">
        <f>J126</f>
        <v>0</v>
      </c>
      <c r="K66" s="128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170</v>
      </c>
      <c r="E67" s="180"/>
      <c r="F67" s="180"/>
      <c r="G67" s="180"/>
      <c r="H67" s="180"/>
      <c r="I67" s="180"/>
      <c r="J67" s="181">
        <f>J149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8"/>
      <c r="D68" s="184" t="s">
        <v>171</v>
      </c>
      <c r="E68" s="185"/>
      <c r="F68" s="185"/>
      <c r="G68" s="185"/>
      <c r="H68" s="185"/>
      <c r="I68" s="185"/>
      <c r="J68" s="186">
        <f>J150</f>
        <v>0</v>
      </c>
      <c r="K68" s="128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7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7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7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172</v>
      </c>
      <c r="D75" s="43"/>
      <c r="E75" s="43"/>
      <c r="F75" s="43"/>
      <c r="G75" s="43"/>
      <c r="H75" s="43"/>
      <c r="I75" s="43"/>
      <c r="J75" s="43"/>
      <c r="K75" s="43"/>
      <c r="L75" s="147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7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7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2" t="str">
        <f>E7</f>
        <v>Stavební úpravy únikových cest</v>
      </c>
      <c r="F78" s="35"/>
      <c r="G78" s="35"/>
      <c r="H78" s="35"/>
      <c r="I78" s="43"/>
      <c r="J78" s="43"/>
      <c r="K78" s="43"/>
      <c r="L78" s="147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2" t="s">
        <v>158</v>
      </c>
      <c r="F80" s="43"/>
      <c r="G80" s="43"/>
      <c r="H80" s="43"/>
      <c r="I80" s="43"/>
      <c r="J80" s="43"/>
      <c r="K80" s="43"/>
      <c r="L80" s="147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159</v>
      </c>
      <c r="D81" s="43"/>
      <c r="E81" s="43"/>
      <c r="F81" s="43"/>
      <c r="G81" s="43"/>
      <c r="H81" s="43"/>
      <c r="I81" s="43"/>
      <c r="J81" s="43"/>
      <c r="K81" s="43"/>
      <c r="L81" s="147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2025-068-01-08 - Bourací práce- 7.NP</v>
      </c>
      <c r="F82" s="43"/>
      <c r="G82" s="43"/>
      <c r="H82" s="43"/>
      <c r="I82" s="43"/>
      <c r="J82" s="43"/>
      <c r="K82" s="43"/>
      <c r="L82" s="147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7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Dům dlouhá 1, Aš</v>
      </c>
      <c r="G84" s="43"/>
      <c r="H84" s="43"/>
      <c r="I84" s="35" t="s">
        <v>23</v>
      </c>
      <c r="J84" s="75" t="str">
        <f>IF(J14="","",J14)</f>
        <v>28. 11. 2025</v>
      </c>
      <c r="K84" s="43"/>
      <c r="L84" s="147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7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25</v>
      </c>
      <c r="D86" s="43"/>
      <c r="E86" s="43"/>
      <c r="F86" s="30" t="str">
        <f>E17</f>
        <v>Město Aš,Kamenná 52, 352 01 Aš</v>
      </c>
      <c r="G86" s="43"/>
      <c r="H86" s="43"/>
      <c r="I86" s="35" t="s">
        <v>31</v>
      </c>
      <c r="J86" s="39" t="str">
        <f>E23</f>
        <v>ČOS exim s.r.o. Alešova 26, České Budějovice</v>
      </c>
      <c r="K86" s="43"/>
      <c r="L86" s="147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147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7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8"/>
      <c r="B89" s="189"/>
      <c r="C89" s="190" t="s">
        <v>173</v>
      </c>
      <c r="D89" s="191" t="s">
        <v>57</v>
      </c>
      <c r="E89" s="191" t="s">
        <v>53</v>
      </c>
      <c r="F89" s="191" t="s">
        <v>54</v>
      </c>
      <c r="G89" s="191" t="s">
        <v>174</v>
      </c>
      <c r="H89" s="191" t="s">
        <v>175</v>
      </c>
      <c r="I89" s="191" t="s">
        <v>176</v>
      </c>
      <c r="J89" s="191" t="s">
        <v>165</v>
      </c>
      <c r="K89" s="192" t="s">
        <v>177</v>
      </c>
      <c r="L89" s="193"/>
      <c r="M89" s="95" t="s">
        <v>19</v>
      </c>
      <c r="N89" s="96" t="s">
        <v>42</v>
      </c>
      <c r="O89" s="96" t="s">
        <v>178</v>
      </c>
      <c r="P89" s="96" t="s">
        <v>179</v>
      </c>
      <c r="Q89" s="96" t="s">
        <v>180</v>
      </c>
      <c r="R89" s="96" t="s">
        <v>181</v>
      </c>
      <c r="S89" s="96" t="s">
        <v>182</v>
      </c>
      <c r="T89" s="97" t="s">
        <v>183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1"/>
      <c r="B90" s="42"/>
      <c r="C90" s="102" t="s">
        <v>184</v>
      </c>
      <c r="D90" s="43"/>
      <c r="E90" s="43"/>
      <c r="F90" s="43"/>
      <c r="G90" s="43"/>
      <c r="H90" s="43"/>
      <c r="I90" s="43"/>
      <c r="J90" s="194">
        <f>BK90</f>
        <v>0</v>
      </c>
      <c r="K90" s="43"/>
      <c r="L90" s="47"/>
      <c r="M90" s="98"/>
      <c r="N90" s="195"/>
      <c r="O90" s="99"/>
      <c r="P90" s="196">
        <f>P91+P149</f>
        <v>0</v>
      </c>
      <c r="Q90" s="99"/>
      <c r="R90" s="196">
        <f>R91+R149</f>
        <v>0</v>
      </c>
      <c r="S90" s="99"/>
      <c r="T90" s="197">
        <f>T91+T149</f>
        <v>0.58066400000000007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71</v>
      </c>
      <c r="AU90" s="20" t="s">
        <v>166</v>
      </c>
      <c r="BK90" s="198">
        <f>BK91+BK149</f>
        <v>0</v>
      </c>
    </row>
    <row r="91" s="12" customFormat="1" ht="25.92" customHeight="1">
      <c r="A91" s="12"/>
      <c r="B91" s="199"/>
      <c r="C91" s="200"/>
      <c r="D91" s="201" t="s">
        <v>71</v>
      </c>
      <c r="E91" s="202" t="s">
        <v>185</v>
      </c>
      <c r="F91" s="202" t="s">
        <v>186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P92+P126</f>
        <v>0</v>
      </c>
      <c r="Q91" s="207"/>
      <c r="R91" s="208">
        <f>R92+R126</f>
        <v>0</v>
      </c>
      <c r="S91" s="207"/>
      <c r="T91" s="209">
        <f>T92+T126</f>
        <v>0.50866400000000001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79</v>
      </c>
      <c r="AT91" s="211" t="s">
        <v>71</v>
      </c>
      <c r="AU91" s="211" t="s">
        <v>72</v>
      </c>
      <c r="AY91" s="210" t="s">
        <v>187</v>
      </c>
      <c r="BK91" s="212">
        <f>BK92+BK126</f>
        <v>0</v>
      </c>
    </row>
    <row r="92" s="12" customFormat="1" ht="22.8" customHeight="1">
      <c r="A92" s="12"/>
      <c r="B92" s="199"/>
      <c r="C92" s="200"/>
      <c r="D92" s="201" t="s">
        <v>71</v>
      </c>
      <c r="E92" s="213" t="s">
        <v>188</v>
      </c>
      <c r="F92" s="213" t="s">
        <v>189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SUM(P93:P125)</f>
        <v>0</v>
      </c>
      <c r="Q92" s="207"/>
      <c r="R92" s="208">
        <f>SUM(R93:R125)</f>
        <v>0</v>
      </c>
      <c r="S92" s="207"/>
      <c r="T92" s="209">
        <f>SUM(T93:T125)</f>
        <v>0.50866400000000001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79</v>
      </c>
      <c r="AT92" s="211" t="s">
        <v>71</v>
      </c>
      <c r="AU92" s="211" t="s">
        <v>79</v>
      </c>
      <c r="AY92" s="210" t="s">
        <v>187</v>
      </c>
      <c r="BK92" s="212">
        <f>SUM(BK93:BK125)</f>
        <v>0</v>
      </c>
    </row>
    <row r="93" s="2" customFormat="1" ht="24.15" customHeight="1">
      <c r="A93" s="41"/>
      <c r="B93" s="42"/>
      <c r="C93" s="215" t="s">
        <v>79</v>
      </c>
      <c r="D93" s="215" t="s">
        <v>190</v>
      </c>
      <c r="E93" s="216" t="s">
        <v>191</v>
      </c>
      <c r="F93" s="217" t="s">
        <v>192</v>
      </c>
      <c r="G93" s="218" t="s">
        <v>193</v>
      </c>
      <c r="H93" s="219">
        <v>4.3339999999999996</v>
      </c>
      <c r="I93" s="220"/>
      <c r="J93" s="221">
        <f>ROUND(I93*H93,2)</f>
        <v>0</v>
      </c>
      <c r="K93" s="217" t="s">
        <v>194</v>
      </c>
      <c r="L93" s="47"/>
      <c r="M93" s="222" t="s">
        <v>19</v>
      </c>
      <c r="N93" s="223" t="s">
        <v>43</v>
      </c>
      <c r="O93" s="87"/>
      <c r="P93" s="224">
        <f>O93*H93</f>
        <v>0</v>
      </c>
      <c r="Q93" s="224">
        <v>0</v>
      </c>
      <c r="R93" s="224">
        <f>Q93*H93</f>
        <v>0</v>
      </c>
      <c r="S93" s="224">
        <v>0.075999999999999998</v>
      </c>
      <c r="T93" s="225">
        <f>S93*H93</f>
        <v>0.32938399999999995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6" t="s">
        <v>195</v>
      </c>
      <c r="AT93" s="226" t="s">
        <v>190</v>
      </c>
      <c r="AU93" s="226" t="s">
        <v>81</v>
      </c>
      <c r="AY93" s="20" t="s">
        <v>187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20" t="s">
        <v>79</v>
      </c>
      <c r="BK93" s="227">
        <f>ROUND(I93*H93,2)</f>
        <v>0</v>
      </c>
      <c r="BL93" s="20" t="s">
        <v>195</v>
      </c>
      <c r="BM93" s="226" t="s">
        <v>541</v>
      </c>
    </row>
    <row r="94" s="2" customFormat="1">
      <c r="A94" s="41"/>
      <c r="B94" s="42"/>
      <c r="C94" s="43"/>
      <c r="D94" s="228" t="s">
        <v>197</v>
      </c>
      <c r="E94" s="43"/>
      <c r="F94" s="229" t="s">
        <v>198</v>
      </c>
      <c r="G94" s="43"/>
      <c r="H94" s="43"/>
      <c r="I94" s="230"/>
      <c r="J94" s="43"/>
      <c r="K94" s="43"/>
      <c r="L94" s="47"/>
      <c r="M94" s="231"/>
      <c r="N94" s="232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197</v>
      </c>
      <c r="AU94" s="20" t="s">
        <v>81</v>
      </c>
    </row>
    <row r="95" s="13" customFormat="1">
      <c r="A95" s="13"/>
      <c r="B95" s="233"/>
      <c r="C95" s="234"/>
      <c r="D95" s="235" t="s">
        <v>199</v>
      </c>
      <c r="E95" s="236" t="s">
        <v>19</v>
      </c>
      <c r="F95" s="237" t="s">
        <v>542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199</v>
      </c>
      <c r="AU95" s="243" t="s">
        <v>81</v>
      </c>
      <c r="AV95" s="13" t="s">
        <v>79</v>
      </c>
      <c r="AW95" s="13" t="s">
        <v>33</v>
      </c>
      <c r="AX95" s="13" t="s">
        <v>72</v>
      </c>
      <c r="AY95" s="243" t="s">
        <v>187</v>
      </c>
    </row>
    <row r="96" s="13" customFormat="1">
      <c r="A96" s="13"/>
      <c r="B96" s="233"/>
      <c r="C96" s="234"/>
      <c r="D96" s="235" t="s">
        <v>199</v>
      </c>
      <c r="E96" s="236" t="s">
        <v>19</v>
      </c>
      <c r="F96" s="237" t="s">
        <v>543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199</v>
      </c>
      <c r="AU96" s="243" t="s">
        <v>81</v>
      </c>
      <c r="AV96" s="13" t="s">
        <v>79</v>
      </c>
      <c r="AW96" s="13" t="s">
        <v>33</v>
      </c>
      <c r="AX96" s="13" t="s">
        <v>72</v>
      </c>
      <c r="AY96" s="243" t="s">
        <v>187</v>
      </c>
    </row>
    <row r="97" s="13" customFormat="1">
      <c r="A97" s="13"/>
      <c r="B97" s="233"/>
      <c r="C97" s="234"/>
      <c r="D97" s="235" t="s">
        <v>199</v>
      </c>
      <c r="E97" s="236" t="s">
        <v>19</v>
      </c>
      <c r="F97" s="237" t="s">
        <v>202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199</v>
      </c>
      <c r="AU97" s="243" t="s">
        <v>81</v>
      </c>
      <c r="AV97" s="13" t="s">
        <v>79</v>
      </c>
      <c r="AW97" s="13" t="s">
        <v>33</v>
      </c>
      <c r="AX97" s="13" t="s">
        <v>72</v>
      </c>
      <c r="AY97" s="243" t="s">
        <v>187</v>
      </c>
    </row>
    <row r="98" s="13" customFormat="1">
      <c r="A98" s="13"/>
      <c r="B98" s="233"/>
      <c r="C98" s="234"/>
      <c r="D98" s="235" t="s">
        <v>199</v>
      </c>
      <c r="E98" s="236" t="s">
        <v>19</v>
      </c>
      <c r="F98" s="237" t="s">
        <v>331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199</v>
      </c>
      <c r="AU98" s="243" t="s">
        <v>81</v>
      </c>
      <c r="AV98" s="13" t="s">
        <v>79</v>
      </c>
      <c r="AW98" s="13" t="s">
        <v>33</v>
      </c>
      <c r="AX98" s="13" t="s">
        <v>72</v>
      </c>
      <c r="AY98" s="243" t="s">
        <v>187</v>
      </c>
    </row>
    <row r="99" s="14" customFormat="1">
      <c r="A99" s="14"/>
      <c r="B99" s="244"/>
      <c r="C99" s="245"/>
      <c r="D99" s="235" t="s">
        <v>199</v>
      </c>
      <c r="E99" s="246" t="s">
        <v>19</v>
      </c>
      <c r="F99" s="247" t="s">
        <v>332</v>
      </c>
      <c r="G99" s="245"/>
      <c r="H99" s="248">
        <v>1.5760000000000001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199</v>
      </c>
      <c r="AU99" s="254" t="s">
        <v>81</v>
      </c>
      <c r="AV99" s="14" t="s">
        <v>81</v>
      </c>
      <c r="AW99" s="14" t="s">
        <v>33</v>
      </c>
      <c r="AX99" s="14" t="s">
        <v>72</v>
      </c>
      <c r="AY99" s="254" t="s">
        <v>187</v>
      </c>
    </row>
    <row r="100" s="13" customFormat="1">
      <c r="A100" s="13"/>
      <c r="B100" s="233"/>
      <c r="C100" s="234"/>
      <c r="D100" s="235" t="s">
        <v>199</v>
      </c>
      <c r="E100" s="236" t="s">
        <v>19</v>
      </c>
      <c r="F100" s="237" t="s">
        <v>544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199</v>
      </c>
      <c r="AU100" s="243" t="s">
        <v>81</v>
      </c>
      <c r="AV100" s="13" t="s">
        <v>79</v>
      </c>
      <c r="AW100" s="13" t="s">
        <v>33</v>
      </c>
      <c r="AX100" s="13" t="s">
        <v>72</v>
      </c>
      <c r="AY100" s="243" t="s">
        <v>187</v>
      </c>
    </row>
    <row r="101" s="13" customFormat="1">
      <c r="A101" s="13"/>
      <c r="B101" s="233"/>
      <c r="C101" s="234"/>
      <c r="D101" s="235" t="s">
        <v>199</v>
      </c>
      <c r="E101" s="236" t="s">
        <v>19</v>
      </c>
      <c r="F101" s="237" t="s">
        <v>545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199</v>
      </c>
      <c r="AU101" s="243" t="s">
        <v>81</v>
      </c>
      <c r="AV101" s="13" t="s">
        <v>79</v>
      </c>
      <c r="AW101" s="13" t="s">
        <v>33</v>
      </c>
      <c r="AX101" s="13" t="s">
        <v>72</v>
      </c>
      <c r="AY101" s="243" t="s">
        <v>187</v>
      </c>
    </row>
    <row r="102" s="13" customFormat="1">
      <c r="A102" s="13"/>
      <c r="B102" s="233"/>
      <c r="C102" s="234"/>
      <c r="D102" s="235" t="s">
        <v>199</v>
      </c>
      <c r="E102" s="236" t="s">
        <v>19</v>
      </c>
      <c r="F102" s="237" t="s">
        <v>202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199</v>
      </c>
      <c r="AU102" s="243" t="s">
        <v>81</v>
      </c>
      <c r="AV102" s="13" t="s">
        <v>79</v>
      </c>
      <c r="AW102" s="13" t="s">
        <v>33</v>
      </c>
      <c r="AX102" s="13" t="s">
        <v>72</v>
      </c>
      <c r="AY102" s="243" t="s">
        <v>187</v>
      </c>
    </row>
    <row r="103" s="13" customFormat="1">
      <c r="A103" s="13"/>
      <c r="B103" s="233"/>
      <c r="C103" s="234"/>
      <c r="D103" s="235" t="s">
        <v>199</v>
      </c>
      <c r="E103" s="236" t="s">
        <v>19</v>
      </c>
      <c r="F103" s="237" t="s">
        <v>335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199</v>
      </c>
      <c r="AU103" s="243" t="s">
        <v>81</v>
      </c>
      <c r="AV103" s="13" t="s">
        <v>79</v>
      </c>
      <c r="AW103" s="13" t="s">
        <v>33</v>
      </c>
      <c r="AX103" s="13" t="s">
        <v>72</v>
      </c>
      <c r="AY103" s="243" t="s">
        <v>187</v>
      </c>
    </row>
    <row r="104" s="14" customFormat="1">
      <c r="A104" s="14"/>
      <c r="B104" s="244"/>
      <c r="C104" s="245"/>
      <c r="D104" s="235" t="s">
        <v>199</v>
      </c>
      <c r="E104" s="246" t="s">
        <v>19</v>
      </c>
      <c r="F104" s="247" t="s">
        <v>209</v>
      </c>
      <c r="G104" s="245"/>
      <c r="H104" s="248">
        <v>1.1819999999999999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199</v>
      </c>
      <c r="AU104" s="254" t="s">
        <v>81</v>
      </c>
      <c r="AV104" s="14" t="s">
        <v>81</v>
      </c>
      <c r="AW104" s="14" t="s">
        <v>33</v>
      </c>
      <c r="AX104" s="14" t="s">
        <v>72</v>
      </c>
      <c r="AY104" s="254" t="s">
        <v>187</v>
      </c>
    </row>
    <row r="105" s="13" customFormat="1">
      <c r="A105" s="13"/>
      <c r="B105" s="233"/>
      <c r="C105" s="234"/>
      <c r="D105" s="235" t="s">
        <v>199</v>
      </c>
      <c r="E105" s="236" t="s">
        <v>19</v>
      </c>
      <c r="F105" s="237" t="s">
        <v>546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199</v>
      </c>
      <c r="AU105" s="243" t="s">
        <v>81</v>
      </c>
      <c r="AV105" s="13" t="s">
        <v>79</v>
      </c>
      <c r="AW105" s="13" t="s">
        <v>33</v>
      </c>
      <c r="AX105" s="13" t="s">
        <v>72</v>
      </c>
      <c r="AY105" s="243" t="s">
        <v>187</v>
      </c>
    </row>
    <row r="106" s="13" customFormat="1">
      <c r="A106" s="13"/>
      <c r="B106" s="233"/>
      <c r="C106" s="234"/>
      <c r="D106" s="235" t="s">
        <v>199</v>
      </c>
      <c r="E106" s="236" t="s">
        <v>19</v>
      </c>
      <c r="F106" s="237" t="s">
        <v>547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199</v>
      </c>
      <c r="AU106" s="243" t="s">
        <v>81</v>
      </c>
      <c r="AV106" s="13" t="s">
        <v>79</v>
      </c>
      <c r="AW106" s="13" t="s">
        <v>33</v>
      </c>
      <c r="AX106" s="13" t="s">
        <v>72</v>
      </c>
      <c r="AY106" s="243" t="s">
        <v>187</v>
      </c>
    </row>
    <row r="107" s="13" customFormat="1">
      <c r="A107" s="13"/>
      <c r="B107" s="233"/>
      <c r="C107" s="234"/>
      <c r="D107" s="235" t="s">
        <v>199</v>
      </c>
      <c r="E107" s="236" t="s">
        <v>19</v>
      </c>
      <c r="F107" s="237" t="s">
        <v>202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199</v>
      </c>
      <c r="AU107" s="243" t="s">
        <v>81</v>
      </c>
      <c r="AV107" s="13" t="s">
        <v>79</v>
      </c>
      <c r="AW107" s="13" t="s">
        <v>33</v>
      </c>
      <c r="AX107" s="13" t="s">
        <v>72</v>
      </c>
      <c r="AY107" s="243" t="s">
        <v>187</v>
      </c>
    </row>
    <row r="108" s="13" customFormat="1">
      <c r="A108" s="13"/>
      <c r="B108" s="233"/>
      <c r="C108" s="234"/>
      <c r="D108" s="235" t="s">
        <v>199</v>
      </c>
      <c r="E108" s="236" t="s">
        <v>19</v>
      </c>
      <c r="F108" s="237" t="s">
        <v>331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199</v>
      </c>
      <c r="AU108" s="243" t="s">
        <v>81</v>
      </c>
      <c r="AV108" s="13" t="s">
        <v>79</v>
      </c>
      <c r="AW108" s="13" t="s">
        <v>33</v>
      </c>
      <c r="AX108" s="13" t="s">
        <v>72</v>
      </c>
      <c r="AY108" s="243" t="s">
        <v>187</v>
      </c>
    </row>
    <row r="109" s="14" customFormat="1">
      <c r="A109" s="14"/>
      <c r="B109" s="244"/>
      <c r="C109" s="245"/>
      <c r="D109" s="235" t="s">
        <v>199</v>
      </c>
      <c r="E109" s="246" t="s">
        <v>19</v>
      </c>
      <c r="F109" s="247" t="s">
        <v>332</v>
      </c>
      <c r="G109" s="245"/>
      <c r="H109" s="248">
        <v>1.5760000000000001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199</v>
      </c>
      <c r="AU109" s="254" t="s">
        <v>81</v>
      </c>
      <c r="AV109" s="14" t="s">
        <v>81</v>
      </c>
      <c r="AW109" s="14" t="s">
        <v>33</v>
      </c>
      <c r="AX109" s="14" t="s">
        <v>72</v>
      </c>
      <c r="AY109" s="254" t="s">
        <v>187</v>
      </c>
    </row>
    <row r="110" s="15" customFormat="1">
      <c r="A110" s="15"/>
      <c r="B110" s="255"/>
      <c r="C110" s="256"/>
      <c r="D110" s="235" t="s">
        <v>199</v>
      </c>
      <c r="E110" s="257" t="s">
        <v>19</v>
      </c>
      <c r="F110" s="258" t="s">
        <v>210</v>
      </c>
      <c r="G110" s="256"/>
      <c r="H110" s="259">
        <v>4.3339999999999996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199</v>
      </c>
      <c r="AU110" s="265" t="s">
        <v>81</v>
      </c>
      <c r="AV110" s="15" t="s">
        <v>195</v>
      </c>
      <c r="AW110" s="15" t="s">
        <v>33</v>
      </c>
      <c r="AX110" s="15" t="s">
        <v>79</v>
      </c>
      <c r="AY110" s="265" t="s">
        <v>187</v>
      </c>
    </row>
    <row r="111" s="2" customFormat="1" ht="24.15" customHeight="1">
      <c r="A111" s="41"/>
      <c r="B111" s="42"/>
      <c r="C111" s="215" t="s">
        <v>81</v>
      </c>
      <c r="D111" s="215" t="s">
        <v>190</v>
      </c>
      <c r="E111" s="216" t="s">
        <v>339</v>
      </c>
      <c r="F111" s="217" t="s">
        <v>340</v>
      </c>
      <c r="G111" s="218" t="s">
        <v>193</v>
      </c>
      <c r="H111" s="219">
        <v>0.66400000000000003</v>
      </c>
      <c r="I111" s="220"/>
      <c r="J111" s="221">
        <f>ROUND(I111*H111,2)</f>
        <v>0</v>
      </c>
      <c r="K111" s="217" t="s">
        <v>194</v>
      </c>
      <c r="L111" s="47"/>
      <c r="M111" s="222" t="s">
        <v>19</v>
      </c>
      <c r="N111" s="223" t="s">
        <v>43</v>
      </c>
      <c r="O111" s="87"/>
      <c r="P111" s="224">
        <f>O111*H111</f>
        <v>0</v>
      </c>
      <c r="Q111" s="224">
        <v>0</v>
      </c>
      <c r="R111" s="224">
        <f>Q111*H111</f>
        <v>0</v>
      </c>
      <c r="S111" s="224">
        <v>0.27000000000000002</v>
      </c>
      <c r="T111" s="225">
        <f>S111*H111</f>
        <v>0.17928000000000002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6" t="s">
        <v>195</v>
      </c>
      <c r="AT111" s="226" t="s">
        <v>190</v>
      </c>
      <c r="AU111" s="226" t="s">
        <v>81</v>
      </c>
      <c r="AY111" s="20" t="s">
        <v>187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20" t="s">
        <v>79</v>
      </c>
      <c r="BK111" s="227">
        <f>ROUND(I111*H111,2)</f>
        <v>0</v>
      </c>
      <c r="BL111" s="20" t="s">
        <v>195</v>
      </c>
      <c r="BM111" s="226" t="s">
        <v>548</v>
      </c>
    </row>
    <row r="112" s="2" customFormat="1">
      <c r="A112" s="41"/>
      <c r="B112" s="42"/>
      <c r="C112" s="43"/>
      <c r="D112" s="228" t="s">
        <v>197</v>
      </c>
      <c r="E112" s="43"/>
      <c r="F112" s="229" t="s">
        <v>342</v>
      </c>
      <c r="G112" s="43"/>
      <c r="H112" s="43"/>
      <c r="I112" s="230"/>
      <c r="J112" s="43"/>
      <c r="K112" s="43"/>
      <c r="L112" s="47"/>
      <c r="M112" s="231"/>
      <c r="N112" s="232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197</v>
      </c>
      <c r="AU112" s="20" t="s">
        <v>81</v>
      </c>
    </row>
    <row r="113" s="13" customFormat="1">
      <c r="A113" s="13"/>
      <c r="B113" s="233"/>
      <c r="C113" s="234"/>
      <c r="D113" s="235" t="s">
        <v>199</v>
      </c>
      <c r="E113" s="236" t="s">
        <v>19</v>
      </c>
      <c r="F113" s="237" t="s">
        <v>549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199</v>
      </c>
      <c r="AU113" s="243" t="s">
        <v>81</v>
      </c>
      <c r="AV113" s="13" t="s">
        <v>79</v>
      </c>
      <c r="AW113" s="13" t="s">
        <v>33</v>
      </c>
      <c r="AX113" s="13" t="s">
        <v>72</v>
      </c>
      <c r="AY113" s="243" t="s">
        <v>187</v>
      </c>
    </row>
    <row r="114" s="13" customFormat="1">
      <c r="A114" s="13"/>
      <c r="B114" s="233"/>
      <c r="C114" s="234"/>
      <c r="D114" s="235" t="s">
        <v>199</v>
      </c>
      <c r="E114" s="236" t="s">
        <v>19</v>
      </c>
      <c r="F114" s="237" t="s">
        <v>543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199</v>
      </c>
      <c r="AU114" s="243" t="s">
        <v>81</v>
      </c>
      <c r="AV114" s="13" t="s">
        <v>79</v>
      </c>
      <c r="AW114" s="13" t="s">
        <v>33</v>
      </c>
      <c r="AX114" s="13" t="s">
        <v>72</v>
      </c>
      <c r="AY114" s="243" t="s">
        <v>187</v>
      </c>
    </row>
    <row r="115" s="13" customFormat="1">
      <c r="A115" s="13"/>
      <c r="B115" s="233"/>
      <c r="C115" s="234"/>
      <c r="D115" s="235" t="s">
        <v>199</v>
      </c>
      <c r="E115" s="236" t="s">
        <v>19</v>
      </c>
      <c r="F115" s="237" t="s">
        <v>344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199</v>
      </c>
      <c r="AU115" s="243" t="s">
        <v>81</v>
      </c>
      <c r="AV115" s="13" t="s">
        <v>79</v>
      </c>
      <c r="AW115" s="13" t="s">
        <v>33</v>
      </c>
      <c r="AX115" s="13" t="s">
        <v>72</v>
      </c>
      <c r="AY115" s="243" t="s">
        <v>187</v>
      </c>
    </row>
    <row r="116" s="13" customFormat="1">
      <c r="A116" s="13"/>
      <c r="B116" s="233"/>
      <c r="C116" s="234"/>
      <c r="D116" s="235" t="s">
        <v>199</v>
      </c>
      <c r="E116" s="236" t="s">
        <v>19</v>
      </c>
      <c r="F116" s="237" t="s">
        <v>345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199</v>
      </c>
      <c r="AU116" s="243" t="s">
        <v>81</v>
      </c>
      <c r="AV116" s="13" t="s">
        <v>79</v>
      </c>
      <c r="AW116" s="13" t="s">
        <v>33</v>
      </c>
      <c r="AX116" s="13" t="s">
        <v>72</v>
      </c>
      <c r="AY116" s="243" t="s">
        <v>187</v>
      </c>
    </row>
    <row r="117" s="14" customFormat="1">
      <c r="A117" s="14"/>
      <c r="B117" s="244"/>
      <c r="C117" s="245"/>
      <c r="D117" s="235" t="s">
        <v>199</v>
      </c>
      <c r="E117" s="246" t="s">
        <v>19</v>
      </c>
      <c r="F117" s="247" t="s">
        <v>346</v>
      </c>
      <c r="G117" s="245"/>
      <c r="H117" s="248">
        <v>0.33200000000000002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199</v>
      </c>
      <c r="AU117" s="254" t="s">
        <v>81</v>
      </c>
      <c r="AV117" s="14" t="s">
        <v>81</v>
      </c>
      <c r="AW117" s="14" t="s">
        <v>33</v>
      </c>
      <c r="AX117" s="14" t="s">
        <v>72</v>
      </c>
      <c r="AY117" s="254" t="s">
        <v>187</v>
      </c>
    </row>
    <row r="118" s="13" customFormat="1">
      <c r="A118" s="13"/>
      <c r="B118" s="233"/>
      <c r="C118" s="234"/>
      <c r="D118" s="235" t="s">
        <v>199</v>
      </c>
      <c r="E118" s="236" t="s">
        <v>19</v>
      </c>
      <c r="F118" s="237" t="s">
        <v>347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199</v>
      </c>
      <c r="AU118" s="243" t="s">
        <v>81</v>
      </c>
      <c r="AV118" s="13" t="s">
        <v>79</v>
      </c>
      <c r="AW118" s="13" t="s">
        <v>33</v>
      </c>
      <c r="AX118" s="13" t="s">
        <v>72</v>
      </c>
      <c r="AY118" s="243" t="s">
        <v>187</v>
      </c>
    </row>
    <row r="119" s="13" customFormat="1">
      <c r="A119" s="13"/>
      <c r="B119" s="233"/>
      <c r="C119" s="234"/>
      <c r="D119" s="235" t="s">
        <v>199</v>
      </c>
      <c r="E119" s="236" t="s">
        <v>19</v>
      </c>
      <c r="F119" s="237" t="s">
        <v>550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199</v>
      </c>
      <c r="AU119" s="243" t="s">
        <v>81</v>
      </c>
      <c r="AV119" s="13" t="s">
        <v>79</v>
      </c>
      <c r="AW119" s="13" t="s">
        <v>33</v>
      </c>
      <c r="AX119" s="13" t="s">
        <v>72</v>
      </c>
      <c r="AY119" s="243" t="s">
        <v>187</v>
      </c>
    </row>
    <row r="120" s="13" customFormat="1">
      <c r="A120" s="13"/>
      <c r="B120" s="233"/>
      <c r="C120" s="234"/>
      <c r="D120" s="235" t="s">
        <v>199</v>
      </c>
      <c r="E120" s="236" t="s">
        <v>19</v>
      </c>
      <c r="F120" s="237" t="s">
        <v>547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199</v>
      </c>
      <c r="AU120" s="243" t="s">
        <v>81</v>
      </c>
      <c r="AV120" s="13" t="s">
        <v>79</v>
      </c>
      <c r="AW120" s="13" t="s">
        <v>33</v>
      </c>
      <c r="AX120" s="13" t="s">
        <v>72</v>
      </c>
      <c r="AY120" s="243" t="s">
        <v>187</v>
      </c>
    </row>
    <row r="121" s="13" customFormat="1">
      <c r="A121" s="13"/>
      <c r="B121" s="233"/>
      <c r="C121" s="234"/>
      <c r="D121" s="235" t="s">
        <v>199</v>
      </c>
      <c r="E121" s="236" t="s">
        <v>19</v>
      </c>
      <c r="F121" s="237" t="s">
        <v>344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199</v>
      </c>
      <c r="AU121" s="243" t="s">
        <v>81</v>
      </c>
      <c r="AV121" s="13" t="s">
        <v>79</v>
      </c>
      <c r="AW121" s="13" t="s">
        <v>33</v>
      </c>
      <c r="AX121" s="13" t="s">
        <v>72</v>
      </c>
      <c r="AY121" s="243" t="s">
        <v>187</v>
      </c>
    </row>
    <row r="122" s="13" customFormat="1">
      <c r="A122" s="13"/>
      <c r="B122" s="233"/>
      <c r="C122" s="234"/>
      <c r="D122" s="235" t="s">
        <v>199</v>
      </c>
      <c r="E122" s="236" t="s">
        <v>19</v>
      </c>
      <c r="F122" s="237" t="s">
        <v>345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199</v>
      </c>
      <c r="AU122" s="243" t="s">
        <v>81</v>
      </c>
      <c r="AV122" s="13" t="s">
        <v>79</v>
      </c>
      <c r="AW122" s="13" t="s">
        <v>33</v>
      </c>
      <c r="AX122" s="13" t="s">
        <v>72</v>
      </c>
      <c r="AY122" s="243" t="s">
        <v>187</v>
      </c>
    </row>
    <row r="123" s="14" customFormat="1">
      <c r="A123" s="14"/>
      <c r="B123" s="244"/>
      <c r="C123" s="245"/>
      <c r="D123" s="235" t="s">
        <v>199</v>
      </c>
      <c r="E123" s="246" t="s">
        <v>19</v>
      </c>
      <c r="F123" s="247" t="s">
        <v>346</v>
      </c>
      <c r="G123" s="245"/>
      <c r="H123" s="248">
        <v>0.33200000000000002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199</v>
      </c>
      <c r="AU123" s="254" t="s">
        <v>81</v>
      </c>
      <c r="AV123" s="14" t="s">
        <v>81</v>
      </c>
      <c r="AW123" s="14" t="s">
        <v>33</v>
      </c>
      <c r="AX123" s="14" t="s">
        <v>72</v>
      </c>
      <c r="AY123" s="254" t="s">
        <v>187</v>
      </c>
    </row>
    <row r="124" s="13" customFormat="1">
      <c r="A124" s="13"/>
      <c r="B124" s="233"/>
      <c r="C124" s="234"/>
      <c r="D124" s="235" t="s">
        <v>199</v>
      </c>
      <c r="E124" s="236" t="s">
        <v>19</v>
      </c>
      <c r="F124" s="237" t="s">
        <v>347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199</v>
      </c>
      <c r="AU124" s="243" t="s">
        <v>81</v>
      </c>
      <c r="AV124" s="13" t="s">
        <v>79</v>
      </c>
      <c r="AW124" s="13" t="s">
        <v>33</v>
      </c>
      <c r="AX124" s="13" t="s">
        <v>72</v>
      </c>
      <c r="AY124" s="243" t="s">
        <v>187</v>
      </c>
    </row>
    <row r="125" s="15" customFormat="1">
      <c r="A125" s="15"/>
      <c r="B125" s="255"/>
      <c r="C125" s="256"/>
      <c r="D125" s="235" t="s">
        <v>199</v>
      </c>
      <c r="E125" s="257" t="s">
        <v>19</v>
      </c>
      <c r="F125" s="258" t="s">
        <v>210</v>
      </c>
      <c r="G125" s="256"/>
      <c r="H125" s="259">
        <v>0.66400000000000003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199</v>
      </c>
      <c r="AU125" s="265" t="s">
        <v>81</v>
      </c>
      <c r="AV125" s="15" t="s">
        <v>195</v>
      </c>
      <c r="AW125" s="15" t="s">
        <v>33</v>
      </c>
      <c r="AX125" s="15" t="s">
        <v>79</v>
      </c>
      <c r="AY125" s="265" t="s">
        <v>187</v>
      </c>
    </row>
    <row r="126" s="12" customFormat="1" ht="22.8" customHeight="1">
      <c r="A126" s="12"/>
      <c r="B126" s="199"/>
      <c r="C126" s="200"/>
      <c r="D126" s="201" t="s">
        <v>71</v>
      </c>
      <c r="E126" s="213" t="s">
        <v>228</v>
      </c>
      <c r="F126" s="213" t="s">
        <v>229</v>
      </c>
      <c r="G126" s="200"/>
      <c r="H126" s="200"/>
      <c r="I126" s="203"/>
      <c r="J126" s="214">
        <f>BK126</f>
        <v>0</v>
      </c>
      <c r="K126" s="200"/>
      <c r="L126" s="205"/>
      <c r="M126" s="206"/>
      <c r="N126" s="207"/>
      <c r="O126" s="207"/>
      <c r="P126" s="208">
        <f>SUM(P127:P148)</f>
        <v>0</v>
      </c>
      <c r="Q126" s="207"/>
      <c r="R126" s="208">
        <f>SUM(R127:R148)</f>
        <v>0</v>
      </c>
      <c r="S126" s="207"/>
      <c r="T126" s="209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0" t="s">
        <v>79</v>
      </c>
      <c r="AT126" s="211" t="s">
        <v>71</v>
      </c>
      <c r="AU126" s="211" t="s">
        <v>79</v>
      </c>
      <c r="AY126" s="210" t="s">
        <v>187</v>
      </c>
      <c r="BK126" s="212">
        <f>SUM(BK127:BK148)</f>
        <v>0</v>
      </c>
    </row>
    <row r="127" s="2" customFormat="1" ht="24.15" customHeight="1">
      <c r="A127" s="41"/>
      <c r="B127" s="42"/>
      <c r="C127" s="215" t="s">
        <v>230</v>
      </c>
      <c r="D127" s="215" t="s">
        <v>190</v>
      </c>
      <c r="E127" s="216" t="s">
        <v>551</v>
      </c>
      <c r="F127" s="217" t="s">
        <v>552</v>
      </c>
      <c r="G127" s="218" t="s">
        <v>233</v>
      </c>
      <c r="H127" s="219">
        <v>0.58099999999999996</v>
      </c>
      <c r="I127" s="220"/>
      <c r="J127" s="221">
        <f>ROUND(I127*H127,2)</f>
        <v>0</v>
      </c>
      <c r="K127" s="217" t="s">
        <v>194</v>
      </c>
      <c r="L127" s="47"/>
      <c r="M127" s="222" t="s">
        <v>19</v>
      </c>
      <c r="N127" s="223" t="s">
        <v>43</v>
      </c>
      <c r="O127" s="87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6" t="s">
        <v>195</v>
      </c>
      <c r="AT127" s="226" t="s">
        <v>190</v>
      </c>
      <c r="AU127" s="226" t="s">
        <v>81</v>
      </c>
      <c r="AY127" s="20" t="s">
        <v>187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20" t="s">
        <v>79</v>
      </c>
      <c r="BK127" s="227">
        <f>ROUND(I127*H127,2)</f>
        <v>0</v>
      </c>
      <c r="BL127" s="20" t="s">
        <v>195</v>
      </c>
      <c r="BM127" s="226" t="s">
        <v>553</v>
      </c>
    </row>
    <row r="128" s="2" customFormat="1">
      <c r="A128" s="41"/>
      <c r="B128" s="42"/>
      <c r="C128" s="43"/>
      <c r="D128" s="228" t="s">
        <v>197</v>
      </c>
      <c r="E128" s="43"/>
      <c r="F128" s="229" t="s">
        <v>554</v>
      </c>
      <c r="G128" s="43"/>
      <c r="H128" s="43"/>
      <c r="I128" s="230"/>
      <c r="J128" s="43"/>
      <c r="K128" s="43"/>
      <c r="L128" s="47"/>
      <c r="M128" s="231"/>
      <c r="N128" s="232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197</v>
      </c>
      <c r="AU128" s="20" t="s">
        <v>81</v>
      </c>
    </row>
    <row r="129" s="2" customFormat="1" ht="21.75" customHeight="1">
      <c r="A129" s="41"/>
      <c r="B129" s="42"/>
      <c r="C129" s="215" t="s">
        <v>195</v>
      </c>
      <c r="D129" s="215" t="s">
        <v>190</v>
      </c>
      <c r="E129" s="216" t="s">
        <v>236</v>
      </c>
      <c r="F129" s="217" t="s">
        <v>237</v>
      </c>
      <c r="G129" s="218" t="s">
        <v>233</v>
      </c>
      <c r="H129" s="219">
        <v>0.58099999999999996</v>
      </c>
      <c r="I129" s="220"/>
      <c r="J129" s="221">
        <f>ROUND(I129*H129,2)</f>
        <v>0</v>
      </c>
      <c r="K129" s="217" t="s">
        <v>194</v>
      </c>
      <c r="L129" s="47"/>
      <c r="M129" s="222" t="s">
        <v>19</v>
      </c>
      <c r="N129" s="223" t="s">
        <v>43</v>
      </c>
      <c r="O129" s="87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6" t="s">
        <v>195</v>
      </c>
      <c r="AT129" s="226" t="s">
        <v>190</v>
      </c>
      <c r="AU129" s="226" t="s">
        <v>81</v>
      </c>
      <c r="AY129" s="20" t="s">
        <v>187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20" t="s">
        <v>79</v>
      </c>
      <c r="BK129" s="227">
        <f>ROUND(I129*H129,2)</f>
        <v>0</v>
      </c>
      <c r="BL129" s="20" t="s">
        <v>195</v>
      </c>
      <c r="BM129" s="226" t="s">
        <v>555</v>
      </c>
    </row>
    <row r="130" s="2" customFormat="1">
      <c r="A130" s="41"/>
      <c r="B130" s="42"/>
      <c r="C130" s="43"/>
      <c r="D130" s="228" t="s">
        <v>197</v>
      </c>
      <c r="E130" s="43"/>
      <c r="F130" s="229" t="s">
        <v>239</v>
      </c>
      <c r="G130" s="43"/>
      <c r="H130" s="43"/>
      <c r="I130" s="230"/>
      <c r="J130" s="43"/>
      <c r="K130" s="43"/>
      <c r="L130" s="47"/>
      <c r="M130" s="231"/>
      <c r="N130" s="232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197</v>
      </c>
      <c r="AU130" s="20" t="s">
        <v>81</v>
      </c>
    </row>
    <row r="131" s="2" customFormat="1" ht="24.15" customHeight="1">
      <c r="A131" s="41"/>
      <c r="B131" s="42"/>
      <c r="C131" s="215" t="s">
        <v>240</v>
      </c>
      <c r="D131" s="215" t="s">
        <v>190</v>
      </c>
      <c r="E131" s="216" t="s">
        <v>241</v>
      </c>
      <c r="F131" s="217" t="s">
        <v>242</v>
      </c>
      <c r="G131" s="218" t="s">
        <v>233</v>
      </c>
      <c r="H131" s="219">
        <v>9.2959999999999994</v>
      </c>
      <c r="I131" s="220"/>
      <c r="J131" s="221">
        <f>ROUND(I131*H131,2)</f>
        <v>0</v>
      </c>
      <c r="K131" s="217" t="s">
        <v>194</v>
      </c>
      <c r="L131" s="47"/>
      <c r="M131" s="222" t="s">
        <v>19</v>
      </c>
      <c r="N131" s="223" t="s">
        <v>43</v>
      </c>
      <c r="O131" s="87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6" t="s">
        <v>195</v>
      </c>
      <c r="AT131" s="226" t="s">
        <v>190</v>
      </c>
      <c r="AU131" s="226" t="s">
        <v>81</v>
      </c>
      <c r="AY131" s="20" t="s">
        <v>187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20" t="s">
        <v>79</v>
      </c>
      <c r="BK131" s="227">
        <f>ROUND(I131*H131,2)</f>
        <v>0</v>
      </c>
      <c r="BL131" s="20" t="s">
        <v>195</v>
      </c>
      <c r="BM131" s="226" t="s">
        <v>556</v>
      </c>
    </row>
    <row r="132" s="2" customFormat="1">
      <c r="A132" s="41"/>
      <c r="B132" s="42"/>
      <c r="C132" s="43"/>
      <c r="D132" s="228" t="s">
        <v>197</v>
      </c>
      <c r="E132" s="43"/>
      <c r="F132" s="229" t="s">
        <v>244</v>
      </c>
      <c r="G132" s="43"/>
      <c r="H132" s="43"/>
      <c r="I132" s="230"/>
      <c r="J132" s="43"/>
      <c r="K132" s="43"/>
      <c r="L132" s="47"/>
      <c r="M132" s="231"/>
      <c r="N132" s="232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197</v>
      </c>
      <c r="AU132" s="20" t="s">
        <v>81</v>
      </c>
    </row>
    <row r="133" s="14" customFormat="1">
      <c r="A133" s="14"/>
      <c r="B133" s="244"/>
      <c r="C133" s="245"/>
      <c r="D133" s="235" t="s">
        <v>199</v>
      </c>
      <c r="E133" s="245"/>
      <c r="F133" s="247" t="s">
        <v>437</v>
      </c>
      <c r="G133" s="245"/>
      <c r="H133" s="248">
        <v>9.2959999999999994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199</v>
      </c>
      <c r="AU133" s="254" t="s">
        <v>81</v>
      </c>
      <c r="AV133" s="14" t="s">
        <v>81</v>
      </c>
      <c r="AW133" s="14" t="s">
        <v>4</v>
      </c>
      <c r="AX133" s="14" t="s">
        <v>79</v>
      </c>
      <c r="AY133" s="254" t="s">
        <v>187</v>
      </c>
    </row>
    <row r="134" s="2" customFormat="1" ht="24.15" customHeight="1">
      <c r="A134" s="41"/>
      <c r="B134" s="42"/>
      <c r="C134" s="215" t="s">
        <v>246</v>
      </c>
      <c r="D134" s="215" t="s">
        <v>190</v>
      </c>
      <c r="E134" s="216" t="s">
        <v>358</v>
      </c>
      <c r="F134" s="217" t="s">
        <v>359</v>
      </c>
      <c r="G134" s="218" t="s">
        <v>233</v>
      </c>
      <c r="H134" s="219">
        <v>0.17899999999999999</v>
      </c>
      <c r="I134" s="220"/>
      <c r="J134" s="221">
        <f>ROUND(I134*H134,2)</f>
        <v>0</v>
      </c>
      <c r="K134" s="217" t="s">
        <v>194</v>
      </c>
      <c r="L134" s="47"/>
      <c r="M134" s="222" t="s">
        <v>19</v>
      </c>
      <c r="N134" s="223" t="s">
        <v>43</v>
      </c>
      <c r="O134" s="87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6" t="s">
        <v>195</v>
      </c>
      <c r="AT134" s="226" t="s">
        <v>190</v>
      </c>
      <c r="AU134" s="226" t="s">
        <v>81</v>
      </c>
      <c r="AY134" s="20" t="s">
        <v>187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20" t="s">
        <v>79</v>
      </c>
      <c r="BK134" s="227">
        <f>ROUND(I134*H134,2)</f>
        <v>0</v>
      </c>
      <c r="BL134" s="20" t="s">
        <v>195</v>
      </c>
      <c r="BM134" s="226" t="s">
        <v>557</v>
      </c>
    </row>
    <row r="135" s="2" customFormat="1">
      <c r="A135" s="41"/>
      <c r="B135" s="42"/>
      <c r="C135" s="43"/>
      <c r="D135" s="228" t="s">
        <v>197</v>
      </c>
      <c r="E135" s="43"/>
      <c r="F135" s="229" t="s">
        <v>361</v>
      </c>
      <c r="G135" s="43"/>
      <c r="H135" s="43"/>
      <c r="I135" s="230"/>
      <c r="J135" s="43"/>
      <c r="K135" s="43"/>
      <c r="L135" s="47"/>
      <c r="M135" s="231"/>
      <c r="N135" s="232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197</v>
      </c>
      <c r="AU135" s="20" t="s">
        <v>81</v>
      </c>
    </row>
    <row r="136" s="13" customFormat="1">
      <c r="A136" s="13"/>
      <c r="B136" s="233"/>
      <c r="C136" s="234"/>
      <c r="D136" s="235" t="s">
        <v>199</v>
      </c>
      <c r="E136" s="236" t="s">
        <v>19</v>
      </c>
      <c r="F136" s="237" t="s">
        <v>363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199</v>
      </c>
      <c r="AU136" s="243" t="s">
        <v>81</v>
      </c>
      <c r="AV136" s="13" t="s">
        <v>79</v>
      </c>
      <c r="AW136" s="13" t="s">
        <v>33</v>
      </c>
      <c r="AX136" s="13" t="s">
        <v>72</v>
      </c>
      <c r="AY136" s="243" t="s">
        <v>187</v>
      </c>
    </row>
    <row r="137" s="14" customFormat="1">
      <c r="A137" s="14"/>
      <c r="B137" s="244"/>
      <c r="C137" s="245"/>
      <c r="D137" s="235" t="s">
        <v>199</v>
      </c>
      <c r="E137" s="246" t="s">
        <v>19</v>
      </c>
      <c r="F137" s="247" t="s">
        <v>364</v>
      </c>
      <c r="G137" s="245"/>
      <c r="H137" s="248">
        <v>0.17899999999999999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199</v>
      </c>
      <c r="AU137" s="254" t="s">
        <v>81</v>
      </c>
      <c r="AV137" s="14" t="s">
        <v>81</v>
      </c>
      <c r="AW137" s="14" t="s">
        <v>33</v>
      </c>
      <c r="AX137" s="14" t="s">
        <v>72</v>
      </c>
      <c r="AY137" s="254" t="s">
        <v>187</v>
      </c>
    </row>
    <row r="138" s="15" customFormat="1">
      <c r="A138" s="15"/>
      <c r="B138" s="255"/>
      <c r="C138" s="256"/>
      <c r="D138" s="235" t="s">
        <v>199</v>
      </c>
      <c r="E138" s="257" t="s">
        <v>19</v>
      </c>
      <c r="F138" s="258" t="s">
        <v>210</v>
      </c>
      <c r="G138" s="256"/>
      <c r="H138" s="259">
        <v>0.17899999999999999</v>
      </c>
      <c r="I138" s="260"/>
      <c r="J138" s="256"/>
      <c r="K138" s="256"/>
      <c r="L138" s="261"/>
      <c r="M138" s="262"/>
      <c r="N138" s="263"/>
      <c r="O138" s="263"/>
      <c r="P138" s="263"/>
      <c r="Q138" s="263"/>
      <c r="R138" s="263"/>
      <c r="S138" s="263"/>
      <c r="T138" s="26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5" t="s">
        <v>199</v>
      </c>
      <c r="AU138" s="265" t="s">
        <v>81</v>
      </c>
      <c r="AV138" s="15" t="s">
        <v>195</v>
      </c>
      <c r="AW138" s="15" t="s">
        <v>33</v>
      </c>
      <c r="AX138" s="15" t="s">
        <v>79</v>
      </c>
      <c r="AY138" s="265" t="s">
        <v>187</v>
      </c>
    </row>
    <row r="139" s="2" customFormat="1" ht="24.15" customHeight="1">
      <c r="A139" s="41"/>
      <c r="B139" s="42"/>
      <c r="C139" s="215" t="s">
        <v>252</v>
      </c>
      <c r="D139" s="215" t="s">
        <v>190</v>
      </c>
      <c r="E139" s="216" t="s">
        <v>247</v>
      </c>
      <c r="F139" s="217" t="s">
        <v>248</v>
      </c>
      <c r="G139" s="218" t="s">
        <v>233</v>
      </c>
      <c r="H139" s="219">
        <v>0.32900000000000001</v>
      </c>
      <c r="I139" s="220"/>
      <c r="J139" s="221">
        <f>ROUND(I139*H139,2)</f>
        <v>0</v>
      </c>
      <c r="K139" s="217" t="s">
        <v>194</v>
      </c>
      <c r="L139" s="47"/>
      <c r="M139" s="222" t="s">
        <v>19</v>
      </c>
      <c r="N139" s="223" t="s">
        <v>43</v>
      </c>
      <c r="O139" s="87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6" t="s">
        <v>195</v>
      </c>
      <c r="AT139" s="226" t="s">
        <v>190</v>
      </c>
      <c r="AU139" s="226" t="s">
        <v>81</v>
      </c>
      <c r="AY139" s="20" t="s">
        <v>187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20" t="s">
        <v>79</v>
      </c>
      <c r="BK139" s="227">
        <f>ROUND(I139*H139,2)</f>
        <v>0</v>
      </c>
      <c r="BL139" s="20" t="s">
        <v>195</v>
      </c>
      <c r="BM139" s="226" t="s">
        <v>558</v>
      </c>
    </row>
    <row r="140" s="2" customFormat="1">
      <c r="A140" s="41"/>
      <c r="B140" s="42"/>
      <c r="C140" s="43"/>
      <c r="D140" s="228" t="s">
        <v>197</v>
      </c>
      <c r="E140" s="43"/>
      <c r="F140" s="229" t="s">
        <v>250</v>
      </c>
      <c r="G140" s="43"/>
      <c r="H140" s="43"/>
      <c r="I140" s="230"/>
      <c r="J140" s="43"/>
      <c r="K140" s="43"/>
      <c r="L140" s="47"/>
      <c r="M140" s="231"/>
      <c r="N140" s="232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197</v>
      </c>
      <c r="AU140" s="20" t="s">
        <v>81</v>
      </c>
    </row>
    <row r="141" s="13" customFormat="1">
      <c r="A141" s="13"/>
      <c r="B141" s="233"/>
      <c r="C141" s="234"/>
      <c r="D141" s="235" t="s">
        <v>199</v>
      </c>
      <c r="E141" s="236" t="s">
        <v>19</v>
      </c>
      <c r="F141" s="237" t="s">
        <v>192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199</v>
      </c>
      <c r="AU141" s="243" t="s">
        <v>81</v>
      </c>
      <c r="AV141" s="13" t="s">
        <v>79</v>
      </c>
      <c r="AW141" s="13" t="s">
        <v>33</v>
      </c>
      <c r="AX141" s="13" t="s">
        <v>72</v>
      </c>
      <c r="AY141" s="243" t="s">
        <v>187</v>
      </c>
    </row>
    <row r="142" s="14" customFormat="1">
      <c r="A142" s="14"/>
      <c r="B142" s="244"/>
      <c r="C142" s="245"/>
      <c r="D142" s="235" t="s">
        <v>199</v>
      </c>
      <c r="E142" s="246" t="s">
        <v>19</v>
      </c>
      <c r="F142" s="247" t="s">
        <v>440</v>
      </c>
      <c r="G142" s="245"/>
      <c r="H142" s="248">
        <v>0.32900000000000001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199</v>
      </c>
      <c r="AU142" s="254" t="s">
        <v>81</v>
      </c>
      <c r="AV142" s="14" t="s">
        <v>81</v>
      </c>
      <c r="AW142" s="14" t="s">
        <v>33</v>
      </c>
      <c r="AX142" s="14" t="s">
        <v>72</v>
      </c>
      <c r="AY142" s="254" t="s">
        <v>187</v>
      </c>
    </row>
    <row r="143" s="15" customFormat="1">
      <c r="A143" s="15"/>
      <c r="B143" s="255"/>
      <c r="C143" s="256"/>
      <c r="D143" s="235" t="s">
        <v>199</v>
      </c>
      <c r="E143" s="257" t="s">
        <v>19</v>
      </c>
      <c r="F143" s="258" t="s">
        <v>210</v>
      </c>
      <c r="G143" s="256"/>
      <c r="H143" s="259">
        <v>0.32900000000000001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5" t="s">
        <v>199</v>
      </c>
      <c r="AU143" s="265" t="s">
        <v>81</v>
      </c>
      <c r="AV143" s="15" t="s">
        <v>195</v>
      </c>
      <c r="AW143" s="15" t="s">
        <v>33</v>
      </c>
      <c r="AX143" s="15" t="s">
        <v>79</v>
      </c>
      <c r="AY143" s="265" t="s">
        <v>187</v>
      </c>
    </row>
    <row r="144" s="2" customFormat="1" ht="24.15" customHeight="1">
      <c r="A144" s="41"/>
      <c r="B144" s="42"/>
      <c r="C144" s="215" t="s">
        <v>262</v>
      </c>
      <c r="D144" s="215" t="s">
        <v>190</v>
      </c>
      <c r="E144" s="216" t="s">
        <v>253</v>
      </c>
      <c r="F144" s="217" t="s">
        <v>254</v>
      </c>
      <c r="G144" s="218" t="s">
        <v>233</v>
      </c>
      <c r="H144" s="219">
        <v>0.071999999999999995</v>
      </c>
      <c r="I144" s="220"/>
      <c r="J144" s="221">
        <f>ROUND(I144*H144,2)</f>
        <v>0</v>
      </c>
      <c r="K144" s="217" t="s">
        <v>194</v>
      </c>
      <c r="L144" s="47"/>
      <c r="M144" s="222" t="s">
        <v>19</v>
      </c>
      <c r="N144" s="223" t="s">
        <v>43</v>
      </c>
      <c r="O144" s="87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6" t="s">
        <v>195</v>
      </c>
      <c r="AT144" s="226" t="s">
        <v>190</v>
      </c>
      <c r="AU144" s="226" t="s">
        <v>81</v>
      </c>
      <c r="AY144" s="20" t="s">
        <v>187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20" t="s">
        <v>79</v>
      </c>
      <c r="BK144" s="227">
        <f>ROUND(I144*H144,2)</f>
        <v>0</v>
      </c>
      <c r="BL144" s="20" t="s">
        <v>195</v>
      </c>
      <c r="BM144" s="226" t="s">
        <v>559</v>
      </c>
    </row>
    <row r="145" s="2" customFormat="1">
      <c r="A145" s="41"/>
      <c r="B145" s="42"/>
      <c r="C145" s="43"/>
      <c r="D145" s="228" t="s">
        <v>197</v>
      </c>
      <c r="E145" s="43"/>
      <c r="F145" s="229" t="s">
        <v>256</v>
      </c>
      <c r="G145" s="43"/>
      <c r="H145" s="43"/>
      <c r="I145" s="230"/>
      <c r="J145" s="43"/>
      <c r="K145" s="43"/>
      <c r="L145" s="47"/>
      <c r="M145" s="231"/>
      <c r="N145" s="232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197</v>
      </c>
      <c r="AU145" s="20" t="s">
        <v>81</v>
      </c>
    </row>
    <row r="146" s="13" customFormat="1">
      <c r="A146" s="13"/>
      <c r="B146" s="233"/>
      <c r="C146" s="234"/>
      <c r="D146" s="235" t="s">
        <v>199</v>
      </c>
      <c r="E146" s="236" t="s">
        <v>19</v>
      </c>
      <c r="F146" s="237" t="s">
        <v>286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199</v>
      </c>
      <c r="AU146" s="243" t="s">
        <v>81</v>
      </c>
      <c r="AV146" s="13" t="s">
        <v>79</v>
      </c>
      <c r="AW146" s="13" t="s">
        <v>33</v>
      </c>
      <c r="AX146" s="13" t="s">
        <v>72</v>
      </c>
      <c r="AY146" s="243" t="s">
        <v>187</v>
      </c>
    </row>
    <row r="147" s="14" customFormat="1">
      <c r="A147" s="14"/>
      <c r="B147" s="244"/>
      <c r="C147" s="245"/>
      <c r="D147" s="235" t="s">
        <v>199</v>
      </c>
      <c r="E147" s="246" t="s">
        <v>19</v>
      </c>
      <c r="F147" s="247" t="s">
        <v>442</v>
      </c>
      <c r="G147" s="245"/>
      <c r="H147" s="248">
        <v>0.071999999999999995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199</v>
      </c>
      <c r="AU147" s="254" t="s">
        <v>81</v>
      </c>
      <c r="AV147" s="14" t="s">
        <v>81</v>
      </c>
      <c r="AW147" s="14" t="s">
        <v>33</v>
      </c>
      <c r="AX147" s="14" t="s">
        <v>72</v>
      </c>
      <c r="AY147" s="254" t="s">
        <v>187</v>
      </c>
    </row>
    <row r="148" s="15" customFormat="1">
      <c r="A148" s="15"/>
      <c r="B148" s="255"/>
      <c r="C148" s="256"/>
      <c r="D148" s="235" t="s">
        <v>199</v>
      </c>
      <c r="E148" s="257" t="s">
        <v>19</v>
      </c>
      <c r="F148" s="258" t="s">
        <v>210</v>
      </c>
      <c r="G148" s="256"/>
      <c r="H148" s="259">
        <v>0.071999999999999995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5" t="s">
        <v>199</v>
      </c>
      <c r="AU148" s="265" t="s">
        <v>81</v>
      </c>
      <c r="AV148" s="15" t="s">
        <v>195</v>
      </c>
      <c r="AW148" s="15" t="s">
        <v>33</v>
      </c>
      <c r="AX148" s="15" t="s">
        <v>79</v>
      </c>
      <c r="AY148" s="265" t="s">
        <v>187</v>
      </c>
    </row>
    <row r="149" s="12" customFormat="1" ht="25.92" customHeight="1">
      <c r="A149" s="12"/>
      <c r="B149" s="199"/>
      <c r="C149" s="200"/>
      <c r="D149" s="201" t="s">
        <v>71</v>
      </c>
      <c r="E149" s="202" t="s">
        <v>258</v>
      </c>
      <c r="F149" s="202" t="s">
        <v>259</v>
      </c>
      <c r="G149" s="200"/>
      <c r="H149" s="200"/>
      <c r="I149" s="203"/>
      <c r="J149" s="204">
        <f>BK149</f>
        <v>0</v>
      </c>
      <c r="K149" s="200"/>
      <c r="L149" s="205"/>
      <c r="M149" s="206"/>
      <c r="N149" s="207"/>
      <c r="O149" s="207"/>
      <c r="P149" s="208">
        <f>P150</f>
        <v>0</v>
      </c>
      <c r="Q149" s="207"/>
      <c r="R149" s="208">
        <f>R150</f>
        <v>0</v>
      </c>
      <c r="S149" s="207"/>
      <c r="T149" s="209">
        <f>T150</f>
        <v>0.072000000000000008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0" t="s">
        <v>81</v>
      </c>
      <c r="AT149" s="211" t="s">
        <v>71</v>
      </c>
      <c r="AU149" s="211" t="s">
        <v>72</v>
      </c>
      <c r="AY149" s="210" t="s">
        <v>187</v>
      </c>
      <c r="BK149" s="212">
        <f>BK150</f>
        <v>0</v>
      </c>
    </row>
    <row r="150" s="12" customFormat="1" ht="22.8" customHeight="1">
      <c r="A150" s="12"/>
      <c r="B150" s="199"/>
      <c r="C150" s="200"/>
      <c r="D150" s="201" t="s">
        <v>71</v>
      </c>
      <c r="E150" s="213" t="s">
        <v>260</v>
      </c>
      <c r="F150" s="213" t="s">
        <v>261</v>
      </c>
      <c r="G150" s="200"/>
      <c r="H150" s="200"/>
      <c r="I150" s="203"/>
      <c r="J150" s="214">
        <f>BK150</f>
        <v>0</v>
      </c>
      <c r="K150" s="200"/>
      <c r="L150" s="205"/>
      <c r="M150" s="206"/>
      <c r="N150" s="207"/>
      <c r="O150" s="207"/>
      <c r="P150" s="208">
        <f>SUM(P151:P168)</f>
        <v>0</v>
      </c>
      <c r="Q150" s="207"/>
      <c r="R150" s="208">
        <f>SUM(R151:R168)</f>
        <v>0</v>
      </c>
      <c r="S150" s="207"/>
      <c r="T150" s="209">
        <f>SUM(T151:T168)</f>
        <v>0.072000000000000008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0" t="s">
        <v>81</v>
      </c>
      <c r="AT150" s="211" t="s">
        <v>71</v>
      </c>
      <c r="AU150" s="211" t="s">
        <v>79</v>
      </c>
      <c r="AY150" s="210" t="s">
        <v>187</v>
      </c>
      <c r="BK150" s="212">
        <f>SUM(BK151:BK168)</f>
        <v>0</v>
      </c>
    </row>
    <row r="151" s="2" customFormat="1" ht="16.5" customHeight="1">
      <c r="A151" s="41"/>
      <c r="B151" s="42"/>
      <c r="C151" s="215" t="s">
        <v>188</v>
      </c>
      <c r="D151" s="215" t="s">
        <v>190</v>
      </c>
      <c r="E151" s="216" t="s">
        <v>285</v>
      </c>
      <c r="F151" s="217" t="s">
        <v>286</v>
      </c>
      <c r="G151" s="218" t="s">
        <v>287</v>
      </c>
      <c r="H151" s="219">
        <v>3</v>
      </c>
      <c r="I151" s="220"/>
      <c r="J151" s="221">
        <f>ROUND(I151*H151,2)</f>
        <v>0</v>
      </c>
      <c r="K151" s="217" t="s">
        <v>194</v>
      </c>
      <c r="L151" s="47"/>
      <c r="M151" s="222" t="s">
        <v>19</v>
      </c>
      <c r="N151" s="223" t="s">
        <v>43</v>
      </c>
      <c r="O151" s="87"/>
      <c r="P151" s="224">
        <f>O151*H151</f>
        <v>0</v>
      </c>
      <c r="Q151" s="224">
        <v>0</v>
      </c>
      <c r="R151" s="224">
        <f>Q151*H151</f>
        <v>0</v>
      </c>
      <c r="S151" s="224">
        <v>0.024</v>
      </c>
      <c r="T151" s="225">
        <f>S151*H151</f>
        <v>0.072000000000000008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6" t="s">
        <v>265</v>
      </c>
      <c r="AT151" s="226" t="s">
        <v>190</v>
      </c>
      <c r="AU151" s="226" t="s">
        <v>81</v>
      </c>
      <c r="AY151" s="20" t="s">
        <v>187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20" t="s">
        <v>79</v>
      </c>
      <c r="BK151" s="227">
        <f>ROUND(I151*H151,2)</f>
        <v>0</v>
      </c>
      <c r="BL151" s="20" t="s">
        <v>265</v>
      </c>
      <c r="BM151" s="226" t="s">
        <v>560</v>
      </c>
    </row>
    <row r="152" s="2" customFormat="1">
      <c r="A152" s="41"/>
      <c r="B152" s="42"/>
      <c r="C152" s="43"/>
      <c r="D152" s="228" t="s">
        <v>197</v>
      </c>
      <c r="E152" s="43"/>
      <c r="F152" s="229" t="s">
        <v>289</v>
      </c>
      <c r="G152" s="43"/>
      <c r="H152" s="43"/>
      <c r="I152" s="230"/>
      <c r="J152" s="43"/>
      <c r="K152" s="43"/>
      <c r="L152" s="47"/>
      <c r="M152" s="231"/>
      <c r="N152" s="232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197</v>
      </c>
      <c r="AU152" s="20" t="s">
        <v>81</v>
      </c>
    </row>
    <row r="153" s="13" customFormat="1">
      <c r="A153" s="13"/>
      <c r="B153" s="233"/>
      <c r="C153" s="234"/>
      <c r="D153" s="235" t="s">
        <v>199</v>
      </c>
      <c r="E153" s="236" t="s">
        <v>19</v>
      </c>
      <c r="F153" s="237" t="s">
        <v>561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199</v>
      </c>
      <c r="AU153" s="243" t="s">
        <v>81</v>
      </c>
      <c r="AV153" s="13" t="s">
        <v>79</v>
      </c>
      <c r="AW153" s="13" t="s">
        <v>33</v>
      </c>
      <c r="AX153" s="13" t="s">
        <v>72</v>
      </c>
      <c r="AY153" s="243" t="s">
        <v>187</v>
      </c>
    </row>
    <row r="154" s="13" customFormat="1">
      <c r="A154" s="13"/>
      <c r="B154" s="233"/>
      <c r="C154" s="234"/>
      <c r="D154" s="235" t="s">
        <v>199</v>
      </c>
      <c r="E154" s="236" t="s">
        <v>19</v>
      </c>
      <c r="F154" s="237" t="s">
        <v>543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199</v>
      </c>
      <c r="AU154" s="243" t="s">
        <v>81</v>
      </c>
      <c r="AV154" s="13" t="s">
        <v>79</v>
      </c>
      <c r="AW154" s="13" t="s">
        <v>33</v>
      </c>
      <c r="AX154" s="13" t="s">
        <v>72</v>
      </c>
      <c r="AY154" s="243" t="s">
        <v>187</v>
      </c>
    </row>
    <row r="155" s="13" customFormat="1">
      <c r="A155" s="13"/>
      <c r="B155" s="233"/>
      <c r="C155" s="234"/>
      <c r="D155" s="235" t="s">
        <v>199</v>
      </c>
      <c r="E155" s="236" t="s">
        <v>19</v>
      </c>
      <c r="F155" s="237" t="s">
        <v>208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199</v>
      </c>
      <c r="AU155" s="243" t="s">
        <v>81</v>
      </c>
      <c r="AV155" s="13" t="s">
        <v>79</v>
      </c>
      <c r="AW155" s="13" t="s">
        <v>33</v>
      </c>
      <c r="AX155" s="13" t="s">
        <v>72</v>
      </c>
      <c r="AY155" s="243" t="s">
        <v>187</v>
      </c>
    </row>
    <row r="156" s="13" customFormat="1">
      <c r="A156" s="13"/>
      <c r="B156" s="233"/>
      <c r="C156" s="234"/>
      <c r="D156" s="235" t="s">
        <v>199</v>
      </c>
      <c r="E156" s="236" t="s">
        <v>19</v>
      </c>
      <c r="F156" s="237" t="s">
        <v>416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199</v>
      </c>
      <c r="AU156" s="243" t="s">
        <v>81</v>
      </c>
      <c r="AV156" s="13" t="s">
        <v>79</v>
      </c>
      <c r="AW156" s="13" t="s">
        <v>33</v>
      </c>
      <c r="AX156" s="13" t="s">
        <v>72</v>
      </c>
      <c r="AY156" s="243" t="s">
        <v>187</v>
      </c>
    </row>
    <row r="157" s="14" customFormat="1">
      <c r="A157" s="14"/>
      <c r="B157" s="244"/>
      <c r="C157" s="245"/>
      <c r="D157" s="235" t="s">
        <v>199</v>
      </c>
      <c r="E157" s="246" t="s">
        <v>19</v>
      </c>
      <c r="F157" s="247" t="s">
        <v>79</v>
      </c>
      <c r="G157" s="245"/>
      <c r="H157" s="248">
        <v>1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199</v>
      </c>
      <c r="AU157" s="254" t="s">
        <v>81</v>
      </c>
      <c r="AV157" s="14" t="s">
        <v>81</v>
      </c>
      <c r="AW157" s="14" t="s">
        <v>33</v>
      </c>
      <c r="AX157" s="14" t="s">
        <v>72</v>
      </c>
      <c r="AY157" s="254" t="s">
        <v>187</v>
      </c>
    </row>
    <row r="158" s="13" customFormat="1">
      <c r="A158" s="13"/>
      <c r="B158" s="233"/>
      <c r="C158" s="234"/>
      <c r="D158" s="235" t="s">
        <v>199</v>
      </c>
      <c r="E158" s="236" t="s">
        <v>19</v>
      </c>
      <c r="F158" s="237" t="s">
        <v>562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199</v>
      </c>
      <c r="AU158" s="243" t="s">
        <v>81</v>
      </c>
      <c r="AV158" s="13" t="s">
        <v>79</v>
      </c>
      <c r="AW158" s="13" t="s">
        <v>33</v>
      </c>
      <c r="AX158" s="13" t="s">
        <v>72</v>
      </c>
      <c r="AY158" s="243" t="s">
        <v>187</v>
      </c>
    </row>
    <row r="159" s="13" customFormat="1">
      <c r="A159" s="13"/>
      <c r="B159" s="233"/>
      <c r="C159" s="234"/>
      <c r="D159" s="235" t="s">
        <v>199</v>
      </c>
      <c r="E159" s="236" t="s">
        <v>19</v>
      </c>
      <c r="F159" s="237" t="s">
        <v>545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199</v>
      </c>
      <c r="AU159" s="243" t="s">
        <v>81</v>
      </c>
      <c r="AV159" s="13" t="s">
        <v>79</v>
      </c>
      <c r="AW159" s="13" t="s">
        <v>33</v>
      </c>
      <c r="AX159" s="13" t="s">
        <v>72</v>
      </c>
      <c r="AY159" s="243" t="s">
        <v>187</v>
      </c>
    </row>
    <row r="160" s="13" customFormat="1">
      <c r="A160" s="13"/>
      <c r="B160" s="233"/>
      <c r="C160" s="234"/>
      <c r="D160" s="235" t="s">
        <v>199</v>
      </c>
      <c r="E160" s="236" t="s">
        <v>19</v>
      </c>
      <c r="F160" s="237" t="s">
        <v>208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199</v>
      </c>
      <c r="AU160" s="243" t="s">
        <v>81</v>
      </c>
      <c r="AV160" s="13" t="s">
        <v>79</v>
      </c>
      <c r="AW160" s="13" t="s">
        <v>33</v>
      </c>
      <c r="AX160" s="13" t="s">
        <v>72</v>
      </c>
      <c r="AY160" s="243" t="s">
        <v>187</v>
      </c>
    </row>
    <row r="161" s="13" customFormat="1">
      <c r="A161" s="13"/>
      <c r="B161" s="233"/>
      <c r="C161" s="234"/>
      <c r="D161" s="235" t="s">
        <v>199</v>
      </c>
      <c r="E161" s="236" t="s">
        <v>19</v>
      </c>
      <c r="F161" s="237" t="s">
        <v>418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199</v>
      </c>
      <c r="AU161" s="243" t="s">
        <v>81</v>
      </c>
      <c r="AV161" s="13" t="s">
        <v>79</v>
      </c>
      <c r="AW161" s="13" t="s">
        <v>33</v>
      </c>
      <c r="AX161" s="13" t="s">
        <v>72</v>
      </c>
      <c r="AY161" s="243" t="s">
        <v>187</v>
      </c>
    </row>
    <row r="162" s="14" customFormat="1">
      <c r="A162" s="14"/>
      <c r="B162" s="244"/>
      <c r="C162" s="245"/>
      <c r="D162" s="235" t="s">
        <v>199</v>
      </c>
      <c r="E162" s="246" t="s">
        <v>19</v>
      </c>
      <c r="F162" s="247" t="s">
        <v>79</v>
      </c>
      <c r="G162" s="245"/>
      <c r="H162" s="248">
        <v>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199</v>
      </c>
      <c r="AU162" s="254" t="s">
        <v>81</v>
      </c>
      <c r="AV162" s="14" t="s">
        <v>81</v>
      </c>
      <c r="AW162" s="14" t="s">
        <v>33</v>
      </c>
      <c r="AX162" s="14" t="s">
        <v>72</v>
      </c>
      <c r="AY162" s="254" t="s">
        <v>187</v>
      </c>
    </row>
    <row r="163" s="13" customFormat="1">
      <c r="A163" s="13"/>
      <c r="B163" s="233"/>
      <c r="C163" s="234"/>
      <c r="D163" s="235" t="s">
        <v>199</v>
      </c>
      <c r="E163" s="236" t="s">
        <v>19</v>
      </c>
      <c r="F163" s="237" t="s">
        <v>563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199</v>
      </c>
      <c r="AU163" s="243" t="s">
        <v>81</v>
      </c>
      <c r="AV163" s="13" t="s">
        <v>79</v>
      </c>
      <c r="AW163" s="13" t="s">
        <v>33</v>
      </c>
      <c r="AX163" s="13" t="s">
        <v>72</v>
      </c>
      <c r="AY163" s="243" t="s">
        <v>187</v>
      </c>
    </row>
    <row r="164" s="13" customFormat="1">
      <c r="A164" s="13"/>
      <c r="B164" s="233"/>
      <c r="C164" s="234"/>
      <c r="D164" s="235" t="s">
        <v>199</v>
      </c>
      <c r="E164" s="236" t="s">
        <v>19</v>
      </c>
      <c r="F164" s="237" t="s">
        <v>547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199</v>
      </c>
      <c r="AU164" s="243" t="s">
        <v>81</v>
      </c>
      <c r="AV164" s="13" t="s">
        <v>79</v>
      </c>
      <c r="AW164" s="13" t="s">
        <v>33</v>
      </c>
      <c r="AX164" s="13" t="s">
        <v>72</v>
      </c>
      <c r="AY164" s="243" t="s">
        <v>187</v>
      </c>
    </row>
    <row r="165" s="13" customFormat="1">
      <c r="A165" s="13"/>
      <c r="B165" s="233"/>
      <c r="C165" s="234"/>
      <c r="D165" s="235" t="s">
        <v>199</v>
      </c>
      <c r="E165" s="236" t="s">
        <v>19</v>
      </c>
      <c r="F165" s="237" t="s">
        <v>208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199</v>
      </c>
      <c r="AU165" s="243" t="s">
        <v>81</v>
      </c>
      <c r="AV165" s="13" t="s">
        <v>79</v>
      </c>
      <c r="AW165" s="13" t="s">
        <v>33</v>
      </c>
      <c r="AX165" s="13" t="s">
        <v>72</v>
      </c>
      <c r="AY165" s="243" t="s">
        <v>187</v>
      </c>
    </row>
    <row r="166" s="13" customFormat="1">
      <c r="A166" s="13"/>
      <c r="B166" s="233"/>
      <c r="C166" s="234"/>
      <c r="D166" s="235" t="s">
        <v>199</v>
      </c>
      <c r="E166" s="236" t="s">
        <v>19</v>
      </c>
      <c r="F166" s="237" t="s">
        <v>416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199</v>
      </c>
      <c r="AU166" s="243" t="s">
        <v>81</v>
      </c>
      <c r="AV166" s="13" t="s">
        <v>79</v>
      </c>
      <c r="AW166" s="13" t="s">
        <v>33</v>
      </c>
      <c r="AX166" s="13" t="s">
        <v>72</v>
      </c>
      <c r="AY166" s="243" t="s">
        <v>187</v>
      </c>
    </row>
    <row r="167" s="14" customFormat="1">
      <c r="A167" s="14"/>
      <c r="B167" s="244"/>
      <c r="C167" s="245"/>
      <c r="D167" s="235" t="s">
        <v>199</v>
      </c>
      <c r="E167" s="246" t="s">
        <v>19</v>
      </c>
      <c r="F167" s="247" t="s">
        <v>79</v>
      </c>
      <c r="G167" s="245"/>
      <c r="H167" s="248">
        <v>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199</v>
      </c>
      <c r="AU167" s="254" t="s">
        <v>81</v>
      </c>
      <c r="AV167" s="14" t="s">
        <v>81</v>
      </c>
      <c r="AW167" s="14" t="s">
        <v>33</v>
      </c>
      <c r="AX167" s="14" t="s">
        <v>72</v>
      </c>
      <c r="AY167" s="254" t="s">
        <v>187</v>
      </c>
    </row>
    <row r="168" s="15" customFormat="1">
      <c r="A168" s="15"/>
      <c r="B168" s="255"/>
      <c r="C168" s="256"/>
      <c r="D168" s="235" t="s">
        <v>199</v>
      </c>
      <c r="E168" s="257" t="s">
        <v>19</v>
      </c>
      <c r="F168" s="258" t="s">
        <v>210</v>
      </c>
      <c r="G168" s="256"/>
      <c r="H168" s="259">
        <v>3</v>
      </c>
      <c r="I168" s="260"/>
      <c r="J168" s="256"/>
      <c r="K168" s="256"/>
      <c r="L168" s="261"/>
      <c r="M168" s="266"/>
      <c r="N168" s="267"/>
      <c r="O168" s="267"/>
      <c r="P168" s="267"/>
      <c r="Q168" s="267"/>
      <c r="R168" s="267"/>
      <c r="S168" s="267"/>
      <c r="T168" s="26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199</v>
      </c>
      <c r="AU168" s="265" t="s">
        <v>81</v>
      </c>
      <c r="AV168" s="15" t="s">
        <v>195</v>
      </c>
      <c r="AW168" s="15" t="s">
        <v>33</v>
      </c>
      <c r="AX168" s="15" t="s">
        <v>79</v>
      </c>
      <c r="AY168" s="265" t="s">
        <v>187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vE4wJo4o00Zlhjtg8ZyyqOoPMVNkBCy+fuOssFiJsytwQ83Zfm67q6xTVP9UnXmHoC94+w0xXK7wdRXIWA0/9g==" hashValue="xaXUZGV66meUjzQjK82ZdHsgqwzXUSRvMG98+Rhm6p87YVl8I0C3X7E5JqrYd39kAR7oGLA2QizIUadfp0MNqQ==" algorithmName="SHA-512" password="CC35"/>
  <autoFilter ref="C89:K1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968072455"/>
    <hyperlink ref="F112" r:id="rId2" display="https://podminky.urs.cz/item/CS_URS_2025_02/971033531"/>
    <hyperlink ref="F128" r:id="rId3" display="https://podminky.urs.cz/item/CS_URS_2025_02/997013215"/>
    <hyperlink ref="F130" r:id="rId4" display="https://podminky.urs.cz/item/CS_URS_2025_02/997013501"/>
    <hyperlink ref="F132" r:id="rId5" display="https://podminky.urs.cz/item/CS_URS_2025_02/997013509"/>
    <hyperlink ref="F135" r:id="rId6" display="https://podminky.urs.cz/item/CS_URS_2025_02/997013603"/>
    <hyperlink ref="F140" r:id="rId7" display="https://podminky.urs.cz/item/CS_URS_2025_02/997013631"/>
    <hyperlink ref="F145" r:id="rId8" display="https://podminky.urs.cz/item/CS_URS_2025_02/997013811"/>
    <hyperlink ref="F152" r:id="rId9" display="https://podminky.urs.cz/item/CS_URS_2025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Dana Mlejnková</dc:creator>
  <cp:lastModifiedBy>Dana Mlejnková</cp:lastModifiedBy>
  <dcterms:created xsi:type="dcterms:W3CDTF">2026-03-21T13:26:03Z</dcterms:created>
  <dcterms:modified xsi:type="dcterms:W3CDTF">2026-03-21T13:26:18Z</dcterms:modified>
</cp:coreProperties>
</file>