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cesal\Documents\Aš - Kulturní dům\Interiér\"/>
    </mc:Choice>
  </mc:AlternateContent>
  <bookViews>
    <workbookView xWindow="0" yWindow="0" windowWidth="0" windowHeight="0"/>
  </bookViews>
  <sheets>
    <sheet name="Rekapitulace stavby" sheetId="1" r:id="rId1"/>
    <sheet name="SO01 - Interiérové vybavení" sheetId="2" r:id="rId2"/>
    <sheet name="SO03 - Interiérové vybavení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'SO01 - Interiérové vybavení'!$C$124:$K$233</definedName>
    <definedName name="_xlnm.Print_Area" localSheetId="1">'SO01 - Interiérové vybavení'!$C$4:$J$76,'SO01 - Interiérové vybavení'!$C$82:$J$106,'SO01 - Interiérové vybavení'!$C$112:$J$233</definedName>
    <definedName name="_xlnm.Print_Titles" localSheetId="1">'SO01 - Interiérové vybavení'!$124:$124</definedName>
    <definedName name="_xlnm._FilterDatabase" localSheetId="2" hidden="1">'SO03 - Interiérové vybavení'!$C$124:$K$187</definedName>
    <definedName name="_xlnm.Print_Area" localSheetId="2">'SO03 - Interiérové vybavení'!$C$4:$J$76,'SO03 - Interiérové vybavení'!$C$82:$J$106,'SO03 - Interiérové vybavení'!$C$112:$J$187</definedName>
    <definedName name="_xlnm.Print_Titles" localSheetId="2">'SO03 - Interiérové vybavení'!$124:$124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119"/>
  <c r="E7"/>
  <c r="E115"/>
  <c i="2" r="J37"/>
  <c r="J36"/>
  <c i="1" r="AY95"/>
  <c i="2" r="J35"/>
  <c i="1" r="AX95"/>
  <c i="2"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92"/>
  <c r="J17"/>
  <c r="J12"/>
  <c r="J119"/>
  <c r="E7"/>
  <c r="E115"/>
  <c i="1" r="L90"/>
  <c r="AM90"/>
  <c r="AM89"/>
  <c r="L89"/>
  <c r="AM87"/>
  <c r="L87"/>
  <c r="L85"/>
  <c r="L84"/>
  <c i="2" r="J173"/>
  <c r="J135"/>
  <c r="BK154"/>
  <c r="BK137"/>
  <c r="BK215"/>
  <c r="J152"/>
  <c r="J130"/>
  <c r="J208"/>
  <c r="BK150"/>
  <c r="BK196"/>
  <c r="BK179"/>
  <c r="J161"/>
  <c r="J224"/>
  <c r="BK168"/>
  <c r="BK139"/>
  <c r="BK228"/>
  <c r="J155"/>
  <c r="BK205"/>
  <c r="J166"/>
  <c r="BK231"/>
  <c r="J175"/>
  <c r="J167"/>
  <c i="3" r="J154"/>
  <c r="J155"/>
  <c r="J157"/>
  <c r="BK160"/>
  <c r="BK145"/>
  <c r="J138"/>
  <c r="J180"/>
  <c r="J144"/>
  <c r="BK157"/>
  <c r="J177"/>
  <c r="J169"/>
  <c i="2" r="BK149"/>
  <c r="J200"/>
  <c r="BK162"/>
  <c r="J202"/>
  <c r="BK167"/>
  <c r="BK141"/>
  <c r="J214"/>
  <c r="J142"/>
  <c r="BK221"/>
  <c r="J189"/>
  <c r="J137"/>
  <c r="J230"/>
  <c r="J203"/>
  <c r="J143"/>
  <c r="J194"/>
  <c r="J171"/>
  <c r="BK227"/>
  <c r="BK152"/>
  <c r="J196"/>
  <c r="J231"/>
  <c r="BK194"/>
  <c r="J159"/>
  <c r="BK222"/>
  <c r="J154"/>
  <c r="J174"/>
  <c i="3" r="BK174"/>
  <c r="J128"/>
  <c r="BK173"/>
  <c r="BK166"/>
  <c r="J163"/>
  <c r="BK136"/>
  <c r="J181"/>
  <c r="J143"/>
  <c r="BK144"/>
  <c r="BK137"/>
  <c r="J152"/>
  <c i="2" r="BK206"/>
  <c r="J215"/>
  <c r="BK155"/>
  <c r="BK203"/>
  <c r="BK174"/>
  <c r="J147"/>
  <c r="J219"/>
  <c r="BK143"/>
  <c r="J132"/>
  <c r="BK212"/>
  <c r="BK136"/>
  <c r="J217"/>
  <c r="J183"/>
  <c r="BK200"/>
  <c r="J176"/>
  <c r="J156"/>
  <c r="J169"/>
  <c r="BK132"/>
  <c r="BK178"/>
  <c r="BK128"/>
  <c r="J198"/>
  <c r="J151"/>
  <c r="BK189"/>
  <c r="BK183"/>
  <c i="3" r="BK163"/>
  <c r="J166"/>
  <c r="J158"/>
  <c r="BK129"/>
  <c r="J148"/>
  <c r="J160"/>
  <c r="BK135"/>
  <c r="BK147"/>
  <c r="J156"/>
  <c r="J153"/>
  <c i="2" r="J201"/>
  <c r="J212"/>
  <c r="J180"/>
  <c r="J226"/>
  <c r="J195"/>
  <c r="BK164"/>
  <c r="J136"/>
  <c r="BK209"/>
  <c r="BK171"/>
  <c r="J227"/>
  <c r="J170"/>
  <c r="BK229"/>
  <c r="J128"/>
  <c r="BK166"/>
  <c i="3" r="J161"/>
  <c r="BK161"/>
  <c r="BK155"/>
  <c r="J136"/>
  <c r="BK184"/>
  <c r="BK185"/>
  <c r="BK170"/>
  <c r="BK152"/>
  <c r="J146"/>
  <c r="J129"/>
  <c i="2" r="J177"/>
  <c r="BK199"/>
  <c r="BK230"/>
  <c r="BK201"/>
  <c r="BK160"/>
  <c r="BK129"/>
  <c r="BK208"/>
  <c r="BK138"/>
  <c r="J218"/>
  <c r="J178"/>
  <c r="J134"/>
  <c r="BK213"/>
  <c r="J160"/>
  <c r="BK204"/>
  <c r="J185"/>
  <c r="BK158"/>
  <c r="BK223"/>
  <c r="BK156"/>
  <c r="J229"/>
  <c r="BK176"/>
  <c r="J233"/>
  <c r="BK197"/>
  <c r="J153"/>
  <c r="BK134"/>
  <c r="J145"/>
  <c i="3" r="J135"/>
  <c r="J151"/>
  <c r="BK153"/>
  <c r="BK182"/>
  <c r="BK151"/>
  <c r="BK149"/>
  <c r="J141"/>
  <c r="J182"/>
  <c r="J178"/>
  <c r="BK154"/>
  <c i="2" r="J197"/>
  <c r="J205"/>
  <c r="J163"/>
  <c r="BK207"/>
  <c r="J179"/>
  <c r="BK145"/>
  <c r="J199"/>
  <c r="J133"/>
  <c r="J209"/>
  <c r="J149"/>
  <c r="BK220"/>
  <c r="BK198"/>
  <c r="J144"/>
  <c r="J191"/>
  <c r="J172"/>
  <c r="BK147"/>
  <c r="BK219"/>
  <c r="BK151"/>
  <c r="BK170"/>
  <c r="J222"/>
  <c r="BK163"/>
  <c r="J193"/>
  <c r="J182"/>
  <c r="BK144"/>
  <c i="3" r="BK132"/>
  <c r="BK140"/>
  <c r="J139"/>
  <c r="J174"/>
  <c r="BK128"/>
  <c r="J186"/>
  <c r="BK146"/>
  <c r="BK176"/>
  <c r="BK178"/>
  <c r="J147"/>
  <c i="2" r="J187"/>
  <c r="BK211"/>
  <c r="J188"/>
  <c r="BK224"/>
  <c r="BK193"/>
  <c r="BK159"/>
  <c r="BK140"/>
  <c r="J162"/>
  <c r="J139"/>
  <c r="BK217"/>
  <c r="BK172"/>
  <c r="BK133"/>
  <c r="J206"/>
  <c r="BK175"/>
  <c r="BK214"/>
  <c r="J190"/>
  <c r="BK169"/>
  <c r="J140"/>
  <c r="BK218"/>
  <c r="BK233"/>
  <c r="BK182"/>
  <c r="BK232"/>
  <c r="BK187"/>
  <c r="BK131"/>
  <c r="BK135"/>
  <c r="BK173"/>
  <c i="3" r="J164"/>
  <c r="J184"/>
  <c r="BK133"/>
  <c r="BK181"/>
  <c r="J168"/>
  <c r="J165"/>
  <c r="J140"/>
  <c r="BK130"/>
  <c r="BK139"/>
  <c r="J133"/>
  <c r="BK148"/>
  <c r="J131"/>
  <c i="2" r="BK185"/>
  <c i="3" r="J159"/>
  <c r="BK141"/>
  <c r="BK169"/>
  <c r="BK156"/>
  <c r="BK183"/>
  <c r="J145"/>
  <c r="BK158"/>
  <c r="J176"/>
  <c r="BK159"/>
  <c i="2" r="J213"/>
  <c i="1" r="AS94"/>
  <c i="2" r="BK191"/>
  <c r="BK148"/>
  <c r="J220"/>
  <c r="BK186"/>
  <c r="J141"/>
  <c r="J228"/>
  <c r="J207"/>
  <c r="J138"/>
  <c r="J232"/>
  <c r="J204"/>
  <c r="BK165"/>
  <c r="J221"/>
  <c r="J186"/>
  <c r="J164"/>
  <c r="BK226"/>
  <c r="J165"/>
  <c r="J131"/>
  <c r="J184"/>
  <c r="J223"/>
  <c r="BK188"/>
  <c r="J158"/>
  <c r="BK190"/>
  <c r="BK184"/>
  <c r="BK153"/>
  <c i="3" r="BK138"/>
  <c r="BK165"/>
  <c r="J172"/>
  <c r="BK164"/>
  <c r="J149"/>
  <c r="J137"/>
  <c r="J170"/>
  <c r="J185"/>
  <c r="BK180"/>
  <c r="BK186"/>
  <c r="BK143"/>
  <c i="2" r="J129"/>
  <c r="J148"/>
  <c r="J211"/>
  <c r="BK130"/>
  <c r="BK177"/>
  <c r="J150"/>
  <c r="BK202"/>
  <c r="J168"/>
  <c r="BK195"/>
  <c r="BK161"/>
  <c r="BK180"/>
  <c r="BK142"/>
  <c i="3" r="BK131"/>
  <c r="BK134"/>
  <c r="J173"/>
  <c r="BK177"/>
  <c r="J134"/>
  <c r="J187"/>
  <c r="BK172"/>
  <c r="BK187"/>
  <c r="J183"/>
  <c r="J132"/>
  <c r="BK168"/>
  <c r="J130"/>
  <c i="2" l="1" r="P127"/>
  <c r="P126"/>
  <c r="P125"/>
  <c i="1" r="AU95"/>
  <c i="2" r="T146"/>
  <c r="P181"/>
  <c r="R216"/>
  <c r="BK127"/>
  <c r="R146"/>
  <c r="T181"/>
  <c r="BK210"/>
  <c r="J210"/>
  <c r="J103"/>
  <c r="P225"/>
  <c r="BK157"/>
  <c r="J157"/>
  <c r="J100"/>
  <c r="BK181"/>
  <c r="J181"/>
  <c r="J101"/>
  <c r="T216"/>
  <c r="T127"/>
  <c r="BK192"/>
  <c r="J192"/>
  <c r="J102"/>
  <c r="P210"/>
  <c r="T225"/>
  <c r="T157"/>
  <c r="P216"/>
  <c r="BK146"/>
  <c r="J146"/>
  <c r="J99"/>
  <c r="T192"/>
  <c r="BK225"/>
  <c r="J225"/>
  <c r="J105"/>
  <c r="R127"/>
  <c i="3" r="R127"/>
  <c r="P142"/>
  <c r="T150"/>
  <c r="T162"/>
  <c r="T167"/>
  <c r="T171"/>
  <c r="BK179"/>
  <c r="J179"/>
  <c r="J105"/>
  <c i="2" r="P146"/>
  <c r="P192"/>
  <c r="T210"/>
  <c i="3" r="BK127"/>
  <c r="BK142"/>
  <c r="J142"/>
  <c r="J99"/>
  <c r="BK150"/>
  <c r="J150"/>
  <c r="J100"/>
  <c r="BK162"/>
  <c r="J162"/>
  <c r="J101"/>
  <c r="BK167"/>
  <c r="J167"/>
  <c r="J102"/>
  <c r="R167"/>
  <c r="R171"/>
  <c r="R175"/>
  <c r="P179"/>
  <c i="2" r="P157"/>
  <c r="R181"/>
  <c r="BK216"/>
  <c r="J216"/>
  <c r="J104"/>
  <c i="3" r="T127"/>
  <c r="T142"/>
  <c r="R150"/>
  <c r="P162"/>
  <c r="BK171"/>
  <c r="J171"/>
  <c r="J103"/>
  <c r="BK175"/>
  <c r="J175"/>
  <c r="J104"/>
  <c r="T175"/>
  <c r="R179"/>
  <c i="2" r="R157"/>
  <c r="R192"/>
  <c r="R210"/>
  <c r="R225"/>
  <c i="3" r="P127"/>
  <c r="R142"/>
  <c r="P150"/>
  <c r="R162"/>
  <c r="P167"/>
  <c r="P171"/>
  <c r="P175"/>
  <c r="T179"/>
  <c r="E85"/>
  <c r="BE160"/>
  <c r="F92"/>
  <c r="BE139"/>
  <c r="BE164"/>
  <c r="BE165"/>
  <c r="BE170"/>
  <c r="BE180"/>
  <c r="BE184"/>
  <c r="BE185"/>
  <c r="BE128"/>
  <c r="BE140"/>
  <c r="BE148"/>
  <c r="BE153"/>
  <c r="BE163"/>
  <c r="BE181"/>
  <c r="BE129"/>
  <c r="BE135"/>
  <c r="BE154"/>
  <c r="BE155"/>
  <c r="BE156"/>
  <c r="BE161"/>
  <c r="BE172"/>
  <c r="BE186"/>
  <c r="BE131"/>
  <c r="BE166"/>
  <c r="BE173"/>
  <c r="BE143"/>
  <c r="BE149"/>
  <c r="BE151"/>
  <c r="BE158"/>
  <c r="BE176"/>
  <c r="BE187"/>
  <c r="BE132"/>
  <c r="BE144"/>
  <c r="BE152"/>
  <c r="BE159"/>
  <c i="2" r="J127"/>
  <c r="J98"/>
  <c i="3" r="J89"/>
  <c r="BE130"/>
  <c r="BE138"/>
  <c r="BE157"/>
  <c r="BE168"/>
  <c r="BE182"/>
  <c r="BE134"/>
  <c r="BE146"/>
  <c r="BE169"/>
  <c r="BE174"/>
  <c r="BE177"/>
  <c r="BE178"/>
  <c r="BE137"/>
  <c r="BE141"/>
  <c r="BE145"/>
  <c r="BE147"/>
  <c r="BE133"/>
  <c r="BE136"/>
  <c r="BE183"/>
  <c i="2" r="F122"/>
  <c r="BE133"/>
  <c r="BE143"/>
  <c r="BE154"/>
  <c r="BE158"/>
  <c r="BE160"/>
  <c r="BE171"/>
  <c r="BE177"/>
  <c r="BE136"/>
  <c r="BE138"/>
  <c r="BE164"/>
  <c r="BE167"/>
  <c r="BE186"/>
  <c r="BE198"/>
  <c r="BE200"/>
  <c r="BE202"/>
  <c r="BE206"/>
  <c r="BE207"/>
  <c r="BE213"/>
  <c r="BE215"/>
  <c r="BE227"/>
  <c r="BE230"/>
  <c r="BE231"/>
  <c r="BE232"/>
  <c r="E85"/>
  <c r="BE128"/>
  <c r="BE129"/>
  <c r="BE137"/>
  <c r="BE140"/>
  <c r="BE145"/>
  <c r="BE162"/>
  <c r="BE163"/>
  <c r="BE183"/>
  <c r="BE189"/>
  <c r="BE191"/>
  <c r="BE219"/>
  <c r="BE228"/>
  <c r="BE233"/>
  <c r="BE135"/>
  <c r="BE156"/>
  <c r="BE190"/>
  <c r="BE224"/>
  <c r="BE144"/>
  <c r="BE153"/>
  <c r="BE170"/>
  <c r="BE194"/>
  <c r="BE199"/>
  <c r="BE204"/>
  <c r="BE211"/>
  <c r="BE214"/>
  <c r="BE220"/>
  <c r="BE130"/>
  <c r="BE159"/>
  <c r="BE180"/>
  <c r="BE182"/>
  <c r="BE187"/>
  <c r="BE197"/>
  <c r="BE208"/>
  <c r="BE209"/>
  <c r="BE218"/>
  <c r="BE131"/>
  <c r="BE134"/>
  <c r="BE141"/>
  <c r="BE148"/>
  <c r="BE151"/>
  <c r="BE152"/>
  <c r="BE161"/>
  <c r="BE166"/>
  <c r="BE172"/>
  <c r="BE176"/>
  <c r="BE178"/>
  <c r="BE221"/>
  <c r="BE142"/>
  <c r="BE155"/>
  <c r="BE173"/>
  <c r="BE179"/>
  <c r="BE184"/>
  <c r="BE185"/>
  <c r="BE205"/>
  <c r="BE149"/>
  <c r="BE169"/>
  <c r="BE195"/>
  <c r="BE203"/>
  <c r="BE212"/>
  <c r="BE223"/>
  <c r="BE226"/>
  <c r="J89"/>
  <c r="BE132"/>
  <c r="BE168"/>
  <c r="BE175"/>
  <c r="BE188"/>
  <c r="BE196"/>
  <c r="BE147"/>
  <c r="BE150"/>
  <c r="BE165"/>
  <c r="BE193"/>
  <c r="BE201"/>
  <c r="BE217"/>
  <c r="BE222"/>
  <c r="BE139"/>
  <c r="BE174"/>
  <c r="BE229"/>
  <c r="F37"/>
  <c i="1" r="BD95"/>
  <c i="2" r="F36"/>
  <c i="1" r="BC95"/>
  <c i="3" r="F34"/>
  <c i="1" r="BA96"/>
  <c i="2" r="F34"/>
  <c i="1" r="BA95"/>
  <c i="3" r="F37"/>
  <c i="1" r="BD96"/>
  <c i="3" r="F35"/>
  <c i="1" r="BB96"/>
  <c i="2" r="F35"/>
  <c i="1" r="BB95"/>
  <c i="2" r="J34"/>
  <c i="1" r="AW95"/>
  <c i="3" r="J34"/>
  <c i="1" r="AW96"/>
  <c i="3" r="F36"/>
  <c i="1" r="BC96"/>
  <c i="3" l="1" r="R126"/>
  <c r="R125"/>
  <c i="2" r="T126"/>
  <c r="T125"/>
  <c i="3" r="BK126"/>
  <c r="J126"/>
  <c r="J97"/>
  <c i="2" r="BK126"/>
  <c r="J126"/>
  <c r="J97"/>
  <c i="3" r="P126"/>
  <c r="P125"/>
  <c i="1" r="AU96"/>
  <c i="3" r="T126"/>
  <c r="T125"/>
  <c i="2" r="R126"/>
  <c r="R125"/>
  <c i="3" r="J127"/>
  <c r="J98"/>
  <c i="1" r="AU94"/>
  <c i="2" r="J33"/>
  <c i="1" r="AV95"/>
  <c r="AT95"/>
  <c i="2" r="F33"/>
  <c i="1" r="AZ95"/>
  <c r="BB94"/>
  <c r="AX94"/>
  <c i="3" r="F33"/>
  <c i="1" r="AZ96"/>
  <c r="BD94"/>
  <c r="W33"/>
  <c r="BC94"/>
  <c r="AY94"/>
  <c r="BA94"/>
  <c r="W30"/>
  <c i="3" r="J33"/>
  <c i="1" r="AV96"/>
  <c r="AT96"/>
  <c i="2" l="1" r="BK125"/>
  <c r="J125"/>
  <c r="J96"/>
  <c i="3" r="BK125"/>
  <c r="J125"/>
  <c r="J96"/>
  <c i="1" r="AZ94"/>
  <c r="AV94"/>
  <c r="AK29"/>
  <c r="W32"/>
  <c r="AW94"/>
  <c r="AK30"/>
  <c r="W31"/>
  <c i="3" l="1" r="J30"/>
  <c i="1" r="AG96"/>
  <c r="AT94"/>
  <c r="W29"/>
  <c i="2" r="J30"/>
  <c i="1" r="AG95"/>
  <c r="AG94"/>
  <c r="AK26"/>
  <c r="AK35"/>
  <c l="1" r="AN95"/>
  <c i="2" r="J39"/>
  <c i="3" r="J39"/>
  <c i="1" r="AN94"/>
  <c r="AN96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<sst xmlns="http://schemas.openxmlformats.org/spreadsheetml/2006/main">
  <si>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</si>
  <si>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</si>
  <si>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</si>
  <si>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</si>
  <si>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</si>
  <si>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{2ad99d61-cb87-46e3-9bd8-57aea76495f1}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</si>
  <si>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</si>
  <si>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</si>
  <si>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</si>
  <si>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</si>
  <si>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</si>
  <si>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</si>
  <si>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</si>
  <si>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</si>
  <si>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2025/07/V1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</si>
  <si>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</si>
  <si>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</si>
  <si>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Komunitní centrum Aš - interiérové vybavení</t>
  </si>
  <si>
    <t>KSO:</t>
  </si>
  <si>
    <t>CC-CZ:</t>
  </si>
  <si>
    <t>Místo:</t>
  </si>
  <si>
    <t>Karlova 700/17 Aš</t>
  </si>
  <si>
    <t>Datum:</t>
  </si>
  <si>
    <t>28. 7. 2025</t>
  </si>
  <si>
    <t>Zadavatel:</t>
  </si>
  <si>
    <t>IČ:</t>
  </si>
  <si>
    <t>Město Aš</t>
  </si>
  <si>
    <t>DIČ:</t>
  </si>
  <si>
    <t>Uchazeč:</t>
  </si>
  <si>
    <t>Vyplň údaj</t>
  </si>
  <si>
    <t>Projektant:</t>
  </si>
  <si>
    <t>Šumavaplan,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</si>
  <si>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</si>
  <si>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</si>
  <si>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</si>
  <si>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</si>
  <si>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</si>
  <si>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</si>
  <si>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</si>
  <si>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</si>
  <si>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</si>
  <si>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</si>
  <si>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</si>
  <si>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</si>
  <si>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</si>
  <si>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</si>
  <si>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</si>
  <si>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</si>
  <si>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</si>
  <si>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</si>
  <si>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</si>
  <si>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</si>
  <si>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</si>
  <si>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</si>
  <si>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</si>
  <si>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</si>
  <si>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</si>
  <si>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</si>
  <si>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</si>
  <si>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</si>
  <si>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</si>
  <si>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</si>
  <si>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</si>
  <si>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</si>
  <si>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</si>
  <si>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</si>
  <si>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</si>
  <si>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</si>
  <si>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</si>
  <si>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</si>
  <si>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</si>
  <si>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</si>
  <si>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</si>
  <si>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</si>
  <si>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</si>
  <si>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</si>
  <si>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</si>
  <si>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</si>
  <si>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</si>
  <si>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</si>
  <si>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</si>
  <si>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Interiérové vybavení</t>
  </si>
  <si>
    <t>STA</t>
  </si>
  <si>
    <t>1</t>
  </si>
  <si>
    <t>{2dddee8a-516e-42df-883d-82122087aefb}</t>
  </si>
  <si>
    <t>2</t>
  </si>
  <si>
    <t>SO03</t>
  </si>
  <si>
    <t>{60c5d654-a917-47df-9c73-0471ea45875b}</t>
  </si>
  <si>
    <t>KRYCÍ LIST SOUPISU PRACÍ</t>
  </si>
  <si>
    <t>Objekt:</t>
  </si>
  <si>
    <t>SO01 - Interiérové vybavení</t>
  </si>
  <si>
    <t>REKAPITULACE ČLENĚNÍ SOUPISU PRACÍ</t>
  </si>
  <si>
    <t>Kód dílu - Popis</t>
  </si>
  <si>
    <t>Cena celkem [CZK]</t>
  </si>
  <si>
    <t>Náklady ze soupisu prací</t>
  </si>
  <si>
    <t>-1</t>
  </si>
  <si>
    <t>M - M</t>
  </si>
  <si>
    <t xml:space="preserve">    60-100 - Technické a provozní vybavení</t>
  </si>
  <si>
    <t xml:space="preserve">    60-200 - Vybavení hygienického zázemí</t>
  </si>
  <si>
    <t xml:space="preserve">    60-300 - Vybavení společenských sálů, zázemí a kluboven</t>
  </si>
  <si>
    <t xml:space="preserve">    60-400 - Provozní vybavení organizací a zaměstnanců</t>
  </si>
  <si>
    <t xml:space="preserve">    60-500 - Nábytkové a skříňové sestavy na míru</t>
  </si>
  <si>
    <t xml:space="preserve">    60-600 - Kuchyně</t>
  </si>
  <si>
    <t xml:space="preserve">    60-700 - Informační a orientační systém</t>
  </si>
  <si>
    <t xml:space="preserve">    70-100 - Společné položky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</si>
  <si>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</si>
  <si>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</si>
  <si>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</si>
  <si>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</si>
  <si>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</si>
  <si>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</si>
  <si>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</si>
  <si>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</si>
  <si>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</si>
  <si>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</si>
  <si>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</si>
  <si>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</si>
  <si>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</si>
  <si>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</si>
  <si>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3</t>
  </si>
  <si>
    <t>ROZPOCET</t>
  </si>
  <si>
    <t>60-100</t>
  </si>
  <si>
    <t>Technické a provozní vybavení</t>
  </si>
  <si>
    <t>K</t>
  </si>
  <si>
    <t>60 101</t>
  </si>
  <si>
    <t>Dodávka a montáž - kovový policový regál 800x400x1800 mm, přesná spc. viz. PD, výkres D.2.4.6, pol. T1</t>
  </si>
  <si>
    <t>ks</t>
  </si>
  <si>
    <t>64</t>
  </si>
  <si>
    <t>-433561222</t>
  </si>
  <si>
    <t>60 102</t>
  </si>
  <si>
    <t>Dodávka a montáž - vozík na stohovatelné židle 550x850x700 mm, přesná spc. viz. PD, výkres D.2.4.6, pol. T2</t>
  </si>
  <si>
    <t>-1637149747</t>
  </si>
  <si>
    <t>60 103</t>
  </si>
  <si>
    <t>Dodávka a montáž - šatní skříň 400x500x1950 mm, přesná spc. viz. PD, výkres D.2.4.6, pol. T3</t>
  </si>
  <si>
    <t>-588694106</t>
  </si>
  <si>
    <t>4</t>
  </si>
  <si>
    <t>60 104</t>
  </si>
  <si>
    <t>Dodávka a montáž - šatní lavice 450x1500x450 mm, přesná spc. viz. PD, výkres D.2.4.6, pol. T4</t>
  </si>
  <si>
    <t>871360482</t>
  </si>
  <si>
    <t>5</t>
  </si>
  <si>
    <t>60 105</t>
  </si>
  <si>
    <t>Dodávka a montáž - šatní pult 600x1500x850 mm, přesná spc. viz. PD, výkres D.2.4.6, pol. T5</t>
  </si>
  <si>
    <t>-404716243</t>
  </si>
  <si>
    <t>6</t>
  </si>
  <si>
    <t>60 106</t>
  </si>
  <si>
    <t>Dodávka a montáž - mobilní kovový věšák 1700x550x1700 mm, přesná spc. viz. PD, výkres D.2.4.6, pol. T6</t>
  </si>
  <si>
    <t>-277471415</t>
  </si>
  <si>
    <t>7</t>
  </si>
  <si>
    <t>60 107</t>
  </si>
  <si>
    <t>Dodávka a montáž - nástěnný držák na mopy, přesná spc. viz. PD, výkres D.2.4.6, pol. T7</t>
  </si>
  <si>
    <t>-1550527722</t>
  </si>
  <si>
    <t>8</t>
  </si>
  <si>
    <t>60 108</t>
  </si>
  <si>
    <t>Dodávka a montáž - úklidový vozík, přesná spc. viz. PD, výkres D.2.4.6, pol. T8</t>
  </si>
  <si>
    <t>-1684160557</t>
  </si>
  <si>
    <t>9</t>
  </si>
  <si>
    <t>60 109</t>
  </si>
  <si>
    <t>Dodávka a montáž - stojan na deštníky 250x150x350 mm, přesná spc. viz. PD, výkres D.2.4.6, pol. T9</t>
  </si>
  <si>
    <t>-1527204686</t>
  </si>
  <si>
    <t>10</t>
  </si>
  <si>
    <t>60 110</t>
  </si>
  <si>
    <t>Dodávka a montáž - velkoformátová zrcadla, přesná spc. viz. PD, výkres D.2.4.6, pol. T10</t>
  </si>
  <si>
    <t>m2</t>
  </si>
  <si>
    <t>-1027471998</t>
  </si>
  <si>
    <t>11</t>
  </si>
  <si>
    <t>60 111</t>
  </si>
  <si>
    <t>Dodávka a montáž - odpadkový koš na třídění odpadu (3 odpadní produkty), přesná spc. viz. PD, výkres D.2.4.6, pol. T11</t>
  </si>
  <si>
    <t>-1419776433</t>
  </si>
  <si>
    <t>13</t>
  </si>
  <si>
    <t>60 113</t>
  </si>
  <si>
    <t>Dodávka a montáž - nástěnný věšák (5 háčků), přesná spc. viz. PD, výkres D.2.4.6, pol. T13</t>
  </si>
  <si>
    <t>-336066810</t>
  </si>
  <si>
    <t>14</t>
  </si>
  <si>
    <t>60 114</t>
  </si>
  <si>
    <t>Dodávka a montáž - botníková lavice, přesná spc. viz. PD, výkres D.2.4.6, pol. T14</t>
  </si>
  <si>
    <t>1018443366</t>
  </si>
  <si>
    <t>60 115</t>
  </si>
  <si>
    <t>Dodávka a montáž - lankový výstavní závěsný systém, přesná spc. viz. PD, výkres D.2.4.6, pol. T15</t>
  </si>
  <si>
    <t>416329803</t>
  </si>
  <si>
    <t>16</t>
  </si>
  <si>
    <t>60 116</t>
  </si>
  <si>
    <t>Dodávka a montáž - garnážová lišta, přesná spc. viz. PD, výkres D.2.4.6, pol. T16</t>
  </si>
  <si>
    <t>-632819521</t>
  </si>
  <si>
    <t>19</t>
  </si>
  <si>
    <t>60 119</t>
  </si>
  <si>
    <t>Dodávka a montáž - obloukové garnýže pro zatemňovací závěsy malého sálu, přesná spc. viz. PD, výkres D.2.4.6, pol. T19</t>
  </si>
  <si>
    <t>-1148379061</t>
  </si>
  <si>
    <t>20</t>
  </si>
  <si>
    <t>60 120</t>
  </si>
  <si>
    <t>Dodávka a montáž - zatemňovací závěsy, přesná spc. viz. PD, výkres D.2.4.6, pol. T20</t>
  </si>
  <si>
    <t>-652797110</t>
  </si>
  <si>
    <t>60 121</t>
  </si>
  <si>
    <t>Dodávka a montáž - speciální zatemňovací závěsy do sálů, přesná spc. viz. PD, výkres D.2.4.6, pol. T21</t>
  </si>
  <si>
    <t>-866535025</t>
  </si>
  <si>
    <t>60-200</t>
  </si>
  <si>
    <t>Vybavení hygienického zázemí</t>
  </si>
  <si>
    <t>22</t>
  </si>
  <si>
    <t>60 201</t>
  </si>
  <si>
    <t>Dodávka a montáž - bubnový zásobník na toaletní papír, přesná spc. viz. PD, výkres D.2.4.7, pol. H1</t>
  </si>
  <si>
    <t>-1239785910</t>
  </si>
  <si>
    <t>23</t>
  </si>
  <si>
    <t>60 202</t>
  </si>
  <si>
    <t>Dodávka a montáž - odpadkový koš na WC, přesná spc. viz. PD, výkres D.2.4.7, pol. H2</t>
  </si>
  <si>
    <t>87330550</t>
  </si>
  <si>
    <t>24</t>
  </si>
  <si>
    <t>60 203</t>
  </si>
  <si>
    <t>Dodávka a montáž - dávkovač mýdla, přesná spc. viz. PD, výkres D.2.4.7, pol. H3</t>
  </si>
  <si>
    <t>2104661148</t>
  </si>
  <si>
    <t>25</t>
  </si>
  <si>
    <t>60 204</t>
  </si>
  <si>
    <t>Dodávka a montáž - nástěnný háček, přesná spc. viz. PD, výkres D.2.4.7, pol. H4</t>
  </si>
  <si>
    <t>-1098700741</t>
  </si>
  <si>
    <t>26</t>
  </si>
  <si>
    <t>60 205</t>
  </si>
  <si>
    <t>Dodávka a montáž - zásobník na papírové ručníky s odpadkovým košem, přesná spc. viz. PD, výkres D.2.4.7, pol. H5</t>
  </si>
  <si>
    <t>725080072</t>
  </si>
  <si>
    <t>27</t>
  </si>
  <si>
    <t>60 206</t>
  </si>
  <si>
    <t>Dodávka a montáž - zrcadlo 500x700 mm, přesná spc. viz. PD, výkres D.2.4.7, pol. H6</t>
  </si>
  <si>
    <t>1650196906</t>
  </si>
  <si>
    <t>28</t>
  </si>
  <si>
    <t>60 207</t>
  </si>
  <si>
    <t>Dodávka a montáž - zrcadlo invalidní s páčkou 600x450 mm, přesná spc. viz. PD, výkres D.2.4.7, pol. H7</t>
  </si>
  <si>
    <t>-1832830785</t>
  </si>
  <si>
    <t>29</t>
  </si>
  <si>
    <t>60 208</t>
  </si>
  <si>
    <t>Dodávka a montáž - nerez polička, přesná spc. viz. PD, výkres D.2.4.7, pol. H8</t>
  </si>
  <si>
    <t>1756724003</t>
  </si>
  <si>
    <t>30</t>
  </si>
  <si>
    <t>60 209</t>
  </si>
  <si>
    <t>Dodávka a montáž - přebalovací pult, přesná spc. viz. PD, výkres D.2.4.7, pol. H9</t>
  </si>
  <si>
    <t>-750470416</t>
  </si>
  <si>
    <t>31</t>
  </si>
  <si>
    <t>60 210</t>
  </si>
  <si>
    <t>Dodávka a montáž - sprchová tyč se závěsem, přesná spc. viz. PD, výkres D.2.4.7, pol. H10</t>
  </si>
  <si>
    <t>178351224</t>
  </si>
  <si>
    <t>60-300</t>
  </si>
  <si>
    <t>Vybavení společenských sálů, zázemí a kluboven</t>
  </si>
  <si>
    <t>32</t>
  </si>
  <si>
    <t>60 301</t>
  </si>
  <si>
    <t>Dodávka a montáž - stůl dřevěný 900x1600 mm, přesná spc. viz. PD, výkres D.2.4.8, pol. S1</t>
  </si>
  <si>
    <t>-443921088</t>
  </si>
  <si>
    <t>33</t>
  </si>
  <si>
    <t>60 302</t>
  </si>
  <si>
    <t>Dodávka a montáž - židle dřevěná čalouněná, přesná spc. viz. PD, výkres D.2.4.8, pol. S2</t>
  </si>
  <si>
    <t>862388242</t>
  </si>
  <si>
    <t>34</t>
  </si>
  <si>
    <t>60 303</t>
  </si>
  <si>
    <t>Dodávka a montáž - stůl dřevěný 900x1400 mm, přesná spc. viz. PD, výkres D.2.4.8, pol. S3</t>
  </si>
  <si>
    <t>-1847374249</t>
  </si>
  <si>
    <t>35</t>
  </si>
  <si>
    <t>60 304</t>
  </si>
  <si>
    <t>Dodávka a montáž - židle dřevěná, přesná spc. viz. PD, výkres D.2.4.8, pol. S4</t>
  </si>
  <si>
    <t>-1816016960</t>
  </si>
  <si>
    <t>36</t>
  </si>
  <si>
    <t>60 305</t>
  </si>
  <si>
    <t>Dodávka a montáž - barová židle dřevěná, přesná spc. viz. PD, výkres D.2.4.8, pol. S5</t>
  </si>
  <si>
    <t>-503078838</t>
  </si>
  <si>
    <t>37</t>
  </si>
  <si>
    <t>60 306</t>
  </si>
  <si>
    <t>Dodávka a montáž - lounge křeslo, přesná spc. viz. PD, výkres D.2.4.8, pol. S6</t>
  </si>
  <si>
    <t>-1651470444</t>
  </si>
  <si>
    <t>38</t>
  </si>
  <si>
    <t>60 307</t>
  </si>
  <si>
    <t>Dodávka a montáž - konferenční stolek 800 mm, přesná spc. viz. PD, výkres D.2.4.8, pol. S7</t>
  </si>
  <si>
    <t>573509529</t>
  </si>
  <si>
    <t>39</t>
  </si>
  <si>
    <t>60 308</t>
  </si>
  <si>
    <t>Dodávka a montáž - konferenční stolek 500 mm, přesná spc. viz. PD, výkres D.2.4.8, pol. S8</t>
  </si>
  <si>
    <t>-979846226</t>
  </si>
  <si>
    <t>40</t>
  </si>
  <si>
    <t>60 309</t>
  </si>
  <si>
    <t>Dodávka a montáž - stohovatelná sedačka, přesná spc. viz. PD, výkres D.2.4.8, pol. S9</t>
  </si>
  <si>
    <t>1991317959</t>
  </si>
  <si>
    <t>41</t>
  </si>
  <si>
    <t>60 310</t>
  </si>
  <si>
    <t>Dodávka a montáž - sedací vak, přesná spc. viz. PD, výkres D.2.4.8, pol. S10</t>
  </si>
  <si>
    <t>-1922153271</t>
  </si>
  <si>
    <t>42</t>
  </si>
  <si>
    <t>60 311</t>
  </si>
  <si>
    <t>Dodávka a montáž - kruhový kusový koberec, přesná spc. viz. PD, výkres D.2.4.8, pol. S11</t>
  </si>
  <si>
    <t>-1375129454</t>
  </si>
  <si>
    <t>45</t>
  </si>
  <si>
    <t>60 314</t>
  </si>
  <si>
    <t>Dodávka a montáž - stojací lampa, přesná spc. viz. PD, výkres D.2.4.8, pol. S14</t>
  </si>
  <si>
    <t>1261238362</t>
  </si>
  <si>
    <t>46</t>
  </si>
  <si>
    <t>60 315</t>
  </si>
  <si>
    <t>Dodávka a montáž - tapeta ve stylu "ART DEDO", přesná spc. viz. PD, výkres D.2.4.8, pol. S15</t>
  </si>
  <si>
    <t>-1999142919</t>
  </si>
  <si>
    <t>47</t>
  </si>
  <si>
    <t>60 316</t>
  </si>
  <si>
    <t>Dodávka a montáž - tapeta ve stylu "GEOMETRIE", přesná spc. viz. PD, výkres D.2.4.8, pol. S16</t>
  </si>
  <si>
    <t>-441861907</t>
  </si>
  <si>
    <t>48</t>
  </si>
  <si>
    <t>60 317</t>
  </si>
  <si>
    <t>Dodávka a montáž - tapeta ve stylu "POP ART", přesná spc. viz. PD, výkres D.2.4.8, pol. S17</t>
  </si>
  <si>
    <t>824075568</t>
  </si>
  <si>
    <t>49</t>
  </si>
  <si>
    <t>60 318</t>
  </si>
  <si>
    <t>Dodávka a montáž - hrnčířský kruh, přesná spc. viz. PD, výkres D.2.4.8, pol. S18</t>
  </si>
  <si>
    <t>421418984</t>
  </si>
  <si>
    <t>50</t>
  </si>
  <si>
    <t>60 319</t>
  </si>
  <si>
    <t>Dodávka a montáž - výškově stavitelná stolička, přesná spc. viz. PD, výkres D.2.4.8, pol. S19</t>
  </si>
  <si>
    <t>-651795419</t>
  </si>
  <si>
    <t>51</t>
  </si>
  <si>
    <t>60 320</t>
  </si>
  <si>
    <t>Dodávka a montáž - keramická pec, přesná spc. viz. PD, výkres D.2.4.8, pol. S20</t>
  </si>
  <si>
    <t>-1308143606</t>
  </si>
  <si>
    <t>52</t>
  </si>
  <si>
    <t>60 321</t>
  </si>
  <si>
    <t>Dodávka a montáž - tatami puzzle 1000x1000 mm, přesná spc. viz. PD, výkres D.2.4.8, pol. S21</t>
  </si>
  <si>
    <t>-44750390</t>
  </si>
  <si>
    <t>53</t>
  </si>
  <si>
    <t>60 322</t>
  </si>
  <si>
    <t>Dodávka a montáž - žebřiny s příslušenstvím, přesná spc. viz. PD, výkres D.2.4.8, pol. S22</t>
  </si>
  <si>
    <t>2105790281</t>
  </si>
  <si>
    <t>54</t>
  </si>
  <si>
    <t>60 323</t>
  </si>
  <si>
    <t>Dodávka a montáž - boxovací vak, přesná spc. viz. PD, výkres D.2.4.8, pol. S23</t>
  </si>
  <si>
    <t>98448590</t>
  </si>
  <si>
    <t>55</t>
  </si>
  <si>
    <t>60 324</t>
  </si>
  <si>
    <t>Dodávka a montáž - stojan na činky + sady jednoručních činek, přesná spc. viz. PD, výkres D.2.4.8, pol. S24</t>
  </si>
  <si>
    <t>59335222</t>
  </si>
  <si>
    <t>56</t>
  </si>
  <si>
    <t>60 325</t>
  </si>
  <si>
    <t>Dodávka a montáž - vozík na multimédia, přesná spc. viz. PD, výkres D.2.4.8, pol. S25</t>
  </si>
  <si>
    <t>90301272</t>
  </si>
  <si>
    <t>60-400</t>
  </si>
  <si>
    <t>Provozní vybavení organizací a zaměstnanců</t>
  </si>
  <si>
    <t>57</t>
  </si>
  <si>
    <t>60 401</t>
  </si>
  <si>
    <t>Dodávka a montáž - židle kancelářská, přesná spc. viz. PD, výkres D.2.4.9, pol. P1</t>
  </si>
  <si>
    <t>1334240265</t>
  </si>
  <si>
    <t>58</t>
  </si>
  <si>
    <t>60 402</t>
  </si>
  <si>
    <t>Dodávka a montáž - ušák s taburetkou, přesná spc. viz. PD, výkres D.2.4.9, pol. P2</t>
  </si>
  <si>
    <t>464584242</t>
  </si>
  <si>
    <t>59</t>
  </si>
  <si>
    <t>60 403</t>
  </si>
  <si>
    <t>Dodávka a montáž - relaxační křeslo, přesná spc. viz. PD, výkres D.2.4.9, pol. P3</t>
  </si>
  <si>
    <t>28430457</t>
  </si>
  <si>
    <t>60</t>
  </si>
  <si>
    <t>60 404</t>
  </si>
  <si>
    <t>Dodávka a montáž - posuvná panelová stěna v.2600 mm, přesná spc. viz. PD, výkres D.2.4.9, pol. P4</t>
  </si>
  <si>
    <t>m</t>
  </si>
  <si>
    <t>-1749121200</t>
  </si>
  <si>
    <t>61</t>
  </si>
  <si>
    <t>60 405</t>
  </si>
  <si>
    <t>Dodávka a montáž - dílenský stůl, přesná spc. viz. PD, výkres D.2.4.9, pol. P5</t>
  </si>
  <si>
    <t>-626339919</t>
  </si>
  <si>
    <t>62</t>
  </si>
  <si>
    <t>60 406</t>
  </si>
  <si>
    <t>Dodávka a montáž - dílenský stůl s nadstavbou, přesná spc. viz. PD, výkres D.2.4.9, pol. P6</t>
  </si>
  <si>
    <t>2069820268</t>
  </si>
  <si>
    <t>63</t>
  </si>
  <si>
    <t>60 407</t>
  </si>
  <si>
    <t>Dodávka a montáž - dílenská skříň, přesná spc. viz. PD, výkres D.2.4.9, pol. P7</t>
  </si>
  <si>
    <t>2035253054</t>
  </si>
  <si>
    <t>60 408</t>
  </si>
  <si>
    <t>Dodávka a montáž - pojízdný montážní vozík, přesná spc. viz. PD, výkres D.2.4.9, pol. P8</t>
  </si>
  <si>
    <t>-1035600881</t>
  </si>
  <si>
    <t>65</t>
  </si>
  <si>
    <t>60 409</t>
  </si>
  <si>
    <t>Dodávka a montáž - skládací stůl se židlí, přesná spc. viz. PD, výkres D.2.4.9, pol. P9</t>
  </si>
  <si>
    <t>-1803986224</t>
  </si>
  <si>
    <t>69</t>
  </si>
  <si>
    <t>60 413</t>
  </si>
  <si>
    <t>Dodávka a montáž - skříň na klíče 300x100x800 mm, přesná spc. viz. PD, výkres D.2.4.9, pol. P13</t>
  </si>
  <si>
    <t>-1062292092</t>
  </si>
  <si>
    <t>60-500</t>
  </si>
  <si>
    <t>Nábytkové a skříňové sestavy na míru</t>
  </si>
  <si>
    <t>70</t>
  </si>
  <si>
    <t>60 501</t>
  </si>
  <si>
    <t>Dodávka a montáž - vestavná úložná nábytková sestava 0.04, přesná spc. viz. PD, výkres D.2.4.10, pol. N1</t>
  </si>
  <si>
    <t>-563809918</t>
  </si>
  <si>
    <t>71</t>
  </si>
  <si>
    <t>60 502</t>
  </si>
  <si>
    <t>Dodávka a montáž - vestavná úložná nábytková sestava 0.05, přesná spc. viz. PD, výkres D.2.4.10, pol. N2</t>
  </si>
  <si>
    <t>-1545952982</t>
  </si>
  <si>
    <t>72</t>
  </si>
  <si>
    <t>60 503</t>
  </si>
  <si>
    <t>Dodávka a montáž - vestavná úložná nábytková sestava 0.06, přesná spc. viz. PD, výkres D.2.4.10, pol. N3</t>
  </si>
  <si>
    <t>-685983249</t>
  </si>
  <si>
    <t>73</t>
  </si>
  <si>
    <t>60 504</t>
  </si>
  <si>
    <t>Dodávka a montáž - vkryt radiátoru 0.11, přesná spc. viz. PD, výkres D.2.4.10, pol. N4</t>
  </si>
  <si>
    <t>-1404271713</t>
  </si>
  <si>
    <t>74</t>
  </si>
  <si>
    <t>60 505</t>
  </si>
  <si>
    <t>Dodávka a montáž - vestavná úložná nábytková sestava 1.38, přesná spc. viz. PD, výkres D.2.4.10, pol. N5</t>
  </si>
  <si>
    <t>-463223854</t>
  </si>
  <si>
    <t>75</t>
  </si>
  <si>
    <t>60 506</t>
  </si>
  <si>
    <t>Dodávka a montáž - kancelářský stůl 1.38, přesná spc. viz. PD, výkres D.2.4.10, pol. N6</t>
  </si>
  <si>
    <t>1785213065</t>
  </si>
  <si>
    <t>76</t>
  </si>
  <si>
    <t>60 507</t>
  </si>
  <si>
    <t>Dodávka a montáž - vestavná nízká úložná nábytková sestava 1.17, přesná spc. viz. PD, výkres D.2.4.10, pol. N7</t>
  </si>
  <si>
    <t>1039083189</t>
  </si>
  <si>
    <t>77</t>
  </si>
  <si>
    <t>60 508</t>
  </si>
  <si>
    <t>Dodávka a montáž - vestavná úložná nábytková sestava 1.17, přesná spc. viz. PD, výkres D.2.4.10, pol. N8</t>
  </si>
  <si>
    <t>2145113798</t>
  </si>
  <si>
    <t>81</t>
  </si>
  <si>
    <t>60 512</t>
  </si>
  <si>
    <t>Dodávka a montáž - vestavná nízká úložná nábytková sestava 2.06, přesná spc. viz. PD, výkres D.2.4.10, pol. N12</t>
  </si>
  <si>
    <t>-344503768</t>
  </si>
  <si>
    <t>82</t>
  </si>
  <si>
    <t>60 513</t>
  </si>
  <si>
    <t>Dodávka a montáž - kancelářský stůl 1600x700 mm, přesná spc. viz. PD, výkres D.2.4.10, pol. N13</t>
  </si>
  <si>
    <t>1208559042</t>
  </si>
  <si>
    <t>83</t>
  </si>
  <si>
    <t>60 514</t>
  </si>
  <si>
    <t>Dodávka a montáž - vestavná nízká úložná nábytková sestava 2.10, přesná spc. viz. PD, výkres D.2.4.10, pol. N14</t>
  </si>
  <si>
    <t>-1447871533</t>
  </si>
  <si>
    <t>84</t>
  </si>
  <si>
    <t>60 515</t>
  </si>
  <si>
    <t>Dodávka a montáž - vestavná nízká úložná nábytková sestava 3.06, přesná spc. viz. PD, výkres D.2.4.10, pol. N15</t>
  </si>
  <si>
    <t>-665385080</t>
  </si>
  <si>
    <t>85</t>
  </si>
  <si>
    <t>60 516</t>
  </si>
  <si>
    <t>Dodávka a montáž - vestavná nízká úložná nábytková sestava 3.07, přesná spc. viz. PD, výkres D.2.4.10, pol. N16</t>
  </si>
  <si>
    <t>1912219548</t>
  </si>
  <si>
    <t>86</t>
  </si>
  <si>
    <t>60 517</t>
  </si>
  <si>
    <t>Dodávka a montáž - kancelářský stůl 1400x700 mm, přesná spc. viz. PD, výkres D.2.4.10, pol. N17</t>
  </si>
  <si>
    <t>61582166</t>
  </si>
  <si>
    <t>87</t>
  </si>
  <si>
    <t>60 518</t>
  </si>
  <si>
    <t>Dodávka a montáž - vestavná úložná sestava na spisy a dokumenty 2.05, přesná spc. viz. PD, výkres D.2.4.10, pol. N18</t>
  </si>
  <si>
    <t>-1407994603</t>
  </si>
  <si>
    <t>88</t>
  </si>
  <si>
    <t>60 519</t>
  </si>
  <si>
    <t>Dodávka a montáž - vestavná nízká úložná nábytková sestava 2.05, přesná spc. viz. PD, výkres D.2.4.10, pol. N19</t>
  </si>
  <si>
    <t>-1358866523</t>
  </si>
  <si>
    <t>89</t>
  </si>
  <si>
    <t>60 520</t>
  </si>
  <si>
    <t>Dodávka a montáž - návštěvní set (kulatý stůl + 4 židle), přesná spc. viz. PD, výkres D.2.4.10, pol. N20</t>
  </si>
  <si>
    <t>789748483</t>
  </si>
  <si>
    <t>60-600</t>
  </si>
  <si>
    <t>Kuchyně</t>
  </si>
  <si>
    <t>90</t>
  </si>
  <si>
    <t>60 601</t>
  </si>
  <si>
    <t>Dodávka a montáž - kuchyňské linky, přesná spc. viz. PD, výkres D.2.4.11, pol. K1</t>
  </si>
  <si>
    <t>-724332027</t>
  </si>
  <si>
    <t>91</t>
  </si>
  <si>
    <t>60 602</t>
  </si>
  <si>
    <t>Dodávka a montáž - kuchyňské linky, přesná spc. viz. PD, výkres D.2.4.11, pol. K2</t>
  </si>
  <si>
    <t>787655038</t>
  </si>
  <si>
    <t>92</t>
  </si>
  <si>
    <t>60 603</t>
  </si>
  <si>
    <t>Dodávka a montáž - kuchyňské linky, přesná spc. viz. PD, výkres D.2.4.11, pol. K3</t>
  </si>
  <si>
    <t>-1066794586</t>
  </si>
  <si>
    <t>93</t>
  </si>
  <si>
    <t>60 604</t>
  </si>
  <si>
    <t>Dodávka a montáž - kuchyňské linky, přesná spc. viz. PD, výkres D.2.4.11, pol. K4</t>
  </si>
  <si>
    <t>75608017</t>
  </si>
  <si>
    <t>94</t>
  </si>
  <si>
    <t>60 605</t>
  </si>
  <si>
    <t>Dodávka a montáž - kuchyňské linky s pultem, přesná spc. viz. PD, výkres D.2.4.11, pol. K5</t>
  </si>
  <si>
    <t>-441771900</t>
  </si>
  <si>
    <t>60-700</t>
  </si>
  <si>
    <t>Informační a orientační systém</t>
  </si>
  <si>
    <t>98</t>
  </si>
  <si>
    <t>60 701</t>
  </si>
  <si>
    <t>Dodávka a montáž - magnetická tabule 2300x1200 mm, přesná spc. viz. PD, výkres D.2.4.12, pol. I1</t>
  </si>
  <si>
    <t>-601608930</t>
  </si>
  <si>
    <t>99</t>
  </si>
  <si>
    <t>60 702</t>
  </si>
  <si>
    <t>Dodávka a montáž - dveřní tabulka 200x200 mm, přesná spc. viz. PD, výkres D.2.4.12, pol. I2</t>
  </si>
  <si>
    <t>-430522234</t>
  </si>
  <si>
    <t>100</t>
  </si>
  <si>
    <t>60 703</t>
  </si>
  <si>
    <t>Dodávka a montáž - patrová orientační tabule cca 600x1200 mm, přesná spc. viz. PD, výkres D.2.4.12, pol. I3</t>
  </si>
  <si>
    <t>981320507</t>
  </si>
  <si>
    <t>101</t>
  </si>
  <si>
    <t>60 704</t>
  </si>
  <si>
    <t>Dodávka a montáž - hlavní orientační tabule cca 800x1200 mm, přesná spc. viz. PD, výkres D.2.4.12, pol. I4</t>
  </si>
  <si>
    <t>361501463</t>
  </si>
  <si>
    <t>102</t>
  </si>
  <si>
    <t>60 705</t>
  </si>
  <si>
    <t>Dodávka a montáž - dveřní tabulka (piktogram) cca 100x100 mm, přesná spc. viz. PD, výkres D.2.4.12, pol. I5</t>
  </si>
  <si>
    <t>-1968395370</t>
  </si>
  <si>
    <t>103</t>
  </si>
  <si>
    <t>60 706</t>
  </si>
  <si>
    <t>Dodávka a montáž - závěsný držák na prospekty, přesná spc. viz. PD, výkres D.2.4.12, pol. I6</t>
  </si>
  <si>
    <t>-1712753129</t>
  </si>
  <si>
    <t>104</t>
  </si>
  <si>
    <t>60 707</t>
  </si>
  <si>
    <t>Dodávka a montáž - číslování židlí 1-300, přesná spc. viz. PD, výkres D.2.4.12, pol. I7</t>
  </si>
  <si>
    <t>sada</t>
  </si>
  <si>
    <t>-850100691</t>
  </si>
  <si>
    <t>106</t>
  </si>
  <si>
    <t>60 709</t>
  </si>
  <si>
    <t>Grafický návrh informačního a orientačního systému</t>
  </si>
  <si>
    <t>kč</t>
  </si>
  <si>
    <t>-1815840231</t>
  </si>
  <si>
    <t>70-100</t>
  </si>
  <si>
    <t>Společné položky</t>
  </si>
  <si>
    <t>107</t>
  </si>
  <si>
    <t>97 101</t>
  </si>
  <si>
    <t>Zaměření skutečného stavu před výrobou</t>
  </si>
  <si>
    <t>1327486099</t>
  </si>
  <si>
    <t>108</t>
  </si>
  <si>
    <t>97 102</t>
  </si>
  <si>
    <t>Dílenská dokumentace</t>
  </si>
  <si>
    <t>-1698416587</t>
  </si>
  <si>
    <t>109</t>
  </si>
  <si>
    <t>97 103</t>
  </si>
  <si>
    <t>Zapojení a zprovoznění prvků (připojení na rozvody elektro, vody, kanalizace, VZT, .....)</t>
  </si>
  <si>
    <t>652058751</t>
  </si>
  <si>
    <t>110</t>
  </si>
  <si>
    <t>97 104</t>
  </si>
  <si>
    <t>Sejmutí a opětovné osazení koncových prvků (zásuvky, vypínače, ........)</t>
  </si>
  <si>
    <t>1839156614</t>
  </si>
  <si>
    <t>111</t>
  </si>
  <si>
    <t>97 105</t>
  </si>
  <si>
    <t>Osazení a propojení s prvky a zařízeními stávajícími v majetku provozovatele</t>
  </si>
  <si>
    <t>-1555019603</t>
  </si>
  <si>
    <t>112</t>
  </si>
  <si>
    <t>97 106</t>
  </si>
  <si>
    <t>Zařízení staveniště</t>
  </si>
  <si>
    <t>1275179001</t>
  </si>
  <si>
    <t>113</t>
  </si>
  <si>
    <t>97 107</t>
  </si>
  <si>
    <t>Úklid po montáži</t>
  </si>
  <si>
    <t>802236191</t>
  </si>
  <si>
    <t>114</t>
  </si>
  <si>
    <t>97 108</t>
  </si>
  <si>
    <t>Revize elektro po připojení interiérového vybavení na rozvody elektro</t>
  </si>
  <si>
    <t>1264708603</t>
  </si>
  <si>
    <t>SO03 - Interiérové vybavení</t>
  </si>
  <si>
    <t>12</t>
  </si>
  <si>
    <t>60 112</t>
  </si>
  <si>
    <t>Dodávka a montáž - venkovní odpadkový koš na třídění odpadu (3 odpadní produkty), přesná spc. viz. PD, výkres D.2.4.6, pol. T12</t>
  </si>
  <si>
    <t>-1832332648</t>
  </si>
  <si>
    <t>17</t>
  </si>
  <si>
    <t>60 117</t>
  </si>
  <si>
    <t>Dodávka a montáž - rovné garnýže pro zatemňovací závěsy velkého sálu, přesná spc. viz. PD, výkres D.2.4.6, pol. T17</t>
  </si>
  <si>
    <t>-1116761916</t>
  </si>
  <si>
    <t>18</t>
  </si>
  <si>
    <t>60 118</t>
  </si>
  <si>
    <t>Dodávka a montáž - obloukové garnýže pro zatemňovací závěsy velkého sálu, přesná spc. viz. PD, výkres D.2.4.6, pol. T18</t>
  </si>
  <si>
    <t>976528851</t>
  </si>
  <si>
    <t>43</t>
  </si>
  <si>
    <t>60 312</t>
  </si>
  <si>
    <t>Dodávka a montáž - venkoví kruhová lavice, přesná spc. viz. PD, výkres D.2.4.8, pol. S12</t>
  </si>
  <si>
    <t>-2010396025</t>
  </si>
  <si>
    <t>44</t>
  </si>
  <si>
    <t>60 313</t>
  </si>
  <si>
    <t>Dodávka a montáž - venkoví set pro sezení, přesná spc. viz. PD, výkres D.2.4.8, pol. S13</t>
  </si>
  <si>
    <t>773243137</t>
  </si>
  <si>
    <t>66</t>
  </si>
  <si>
    <t>60 410</t>
  </si>
  <si>
    <t>Dodávka a montáž - pracovní stůl s kovovými nohami 1600x600 mm, přesná spc. viz. PD, výkres D.2.4.9, pol. P10</t>
  </si>
  <si>
    <t>-443948453</t>
  </si>
  <si>
    <t>67</t>
  </si>
  <si>
    <t>60 411</t>
  </si>
  <si>
    <t>Dodávka a montáž - skříň RACK vysoká 550x450x2000 mm, přesná spc. viz. PD, výkres D.2.4.9, pol. P11</t>
  </si>
  <si>
    <t>475624782</t>
  </si>
  <si>
    <t>68</t>
  </si>
  <si>
    <t>60 412</t>
  </si>
  <si>
    <t>Dodávka a montáž - skříň RACK nízká 550x450x600 mm, přesná spc. viz. PD, výkres D.2.4.9, pol. P12</t>
  </si>
  <si>
    <t>1078893644</t>
  </si>
  <si>
    <t>78</t>
  </si>
  <si>
    <t>60 509</t>
  </si>
  <si>
    <t>Dodávka a montáž - vestavná úložná nábytková sestava 1.36 + 2.23, přesná spc. viz. PD, výkres D.2.4.10, pol. N9</t>
  </si>
  <si>
    <t>-1241726504</t>
  </si>
  <si>
    <t>79</t>
  </si>
  <si>
    <t>60 510</t>
  </si>
  <si>
    <t>Dodávka a montáž - toaletní stolky pro účinkující, přesná spc. viz. PD, výkres D.2.4.10, pol. N10</t>
  </si>
  <si>
    <t>445553471</t>
  </si>
  <si>
    <t>80</t>
  </si>
  <si>
    <t>60 511</t>
  </si>
  <si>
    <t>Dodávka a montáž - vestavná úložná nábytková sestava 2.25, přesná spc. viz. PD, výkres D.2.4.10, pol. N11</t>
  </si>
  <si>
    <t>-67625689</t>
  </si>
  <si>
    <t>95</t>
  </si>
  <si>
    <t>60 606</t>
  </si>
  <si>
    <t>Dodávka a montáž - kuchyňské linky, přesná spc. viz. PD, výkres D.2.4.11, pol. K6</t>
  </si>
  <si>
    <t>1353566329</t>
  </si>
  <si>
    <t>96</t>
  </si>
  <si>
    <t>60 607</t>
  </si>
  <si>
    <t>Dodávka a montáž - mobilní barový pult, přesná spc. viz. PD, výkres D.2.4.11, pol. K7</t>
  </si>
  <si>
    <t>1796413263</t>
  </si>
  <si>
    <t>97</t>
  </si>
  <si>
    <t>60 608</t>
  </si>
  <si>
    <t>Dodávka a montáž - vozík na nádobí, přesná spc. viz. PD, výkres D.2.4.11, pol. K8</t>
  </si>
  <si>
    <t>-196201306</t>
  </si>
  <si>
    <t>105</t>
  </si>
  <si>
    <t>60 708</t>
  </si>
  <si>
    <t>Dodávka a montáž - štítky na stůl (mobilní set 10-ti kusů), přesná spc. viz. PD, výkres D.2.4.12, pol. I8</t>
  </si>
  <si>
    <t>-519125219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</si>
</sst>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32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32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29" t="s">
        <v>40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41</v>
      </c>
      <c r="G30" s="44"/>
      <c r="H30" s="44"/>
      <c r="I30" s="44"/>
      <c r="J30" s="44"/>
      <c r="K30" s="44"/>
      <c r="L30" s="45">
        <v>0.14999999999999999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45">
        <v>0.14999999999999999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44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48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49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50</v>
      </c>
      <c r="AI60" s="39"/>
      <c r="AJ60" s="39"/>
      <c r="AK60" s="39"/>
      <c r="AL60" s="39"/>
      <c r="AM60" s="61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52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53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50</v>
      </c>
      <c r="AI75" s="39"/>
      <c r="AJ75" s="39"/>
      <c r="AK75" s="39"/>
      <c r="AL75" s="39"/>
      <c r="AM75" s="61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2025/07/V1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Komunitní centrum Aš - interiérové vybavení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Karlova 700/17 Aš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28. 7. 2025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Město Aš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>Šumavaplan, s.r.o.</v>
      </c>
      <c r="AN89" s="68"/>
      <c r="AO89" s="68"/>
      <c r="AP89" s="68"/>
      <c r="AQ89" s="37"/>
      <c r="AR89" s="41"/>
      <c r="AS89" s="78" t="s">
        <v>55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77" t="str">
        <f>IF(E20="","",E20)</f>
        <v>Šumavaplan, s.r.o.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56</v>
      </c>
      <c r="D92" s="91"/>
      <c r="E92" s="91"/>
      <c r="F92" s="91"/>
      <c r="G92" s="91"/>
      <c r="H92" s="92"/>
      <c r="I92" s="93" t="s">
        <v>57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58</v>
      </c>
      <c r="AH92" s="91"/>
      <c r="AI92" s="91"/>
      <c r="AJ92" s="91"/>
      <c r="AK92" s="91"/>
      <c r="AL92" s="91"/>
      <c r="AM92" s="91"/>
      <c r="AN92" s="93" t="s">
        <v>59</v>
      </c>
      <c r="AO92" s="91"/>
      <c r="AP92" s="95"/>
      <c r="AQ92" s="96" t="s">
        <v>60</v>
      </c>
      <c r="AR92" s="41"/>
      <c r="AS92" s="97" t="s">
        <v>61</v>
      </c>
      <c r="AT92" s="98" t="s">
        <v>62</v>
      </c>
      <c r="AU92" s="98" t="s">
        <v>63</v>
      </c>
      <c r="AV92" s="98" t="s">
        <v>64</v>
      </c>
      <c r="AW92" s="98" t="s">
        <v>65</v>
      </c>
      <c r="AX92" s="98" t="s">
        <v>66</v>
      </c>
      <c r="AY92" s="98" t="s">
        <v>67</v>
      </c>
      <c r="AZ92" s="98" t="s">
        <v>68</v>
      </c>
      <c r="BA92" s="98" t="s">
        <v>69</v>
      </c>
      <c r="BB92" s="98" t="s">
        <v>70</v>
      </c>
      <c r="BC92" s="98" t="s">
        <v>71</v>
      </c>
      <c r="BD92" s="99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73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ROUND(SUM(AG95:AG96),2)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ROUND(SUM(AS95:AS96),2)</f>
        <v>0</v>
      </c>
      <c r="AT94" s="111">
        <f>ROUND(SUM(AV94:AW94),2)</f>
        <v>0</v>
      </c>
      <c r="AU94" s="112">
        <f>ROUND(SUM(AU95:AU96),5)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ROUND(SUM(AZ95:AZ96),2)</f>
        <v>0</v>
      </c>
      <c r="BA94" s="111">
        <f>ROUND(SUM(BA95:BA96),2)</f>
        <v>0</v>
      </c>
      <c r="BB94" s="111">
        <f>ROUND(SUM(BB95:BB96),2)</f>
        <v>0</v>
      </c>
      <c r="BC94" s="111">
        <f>ROUND(SUM(BC95:BC96),2)</f>
        <v>0</v>
      </c>
      <c r="BD94" s="113">
        <f>ROUND(SUM(BD95:BD96),2)</f>
        <v>0</v>
      </c>
      <c r="BE94" s="6"/>
      <c r="BS94" s="114" t="s">
        <v>74</v>
      </c>
      <c r="BT94" s="114" t="s">
        <v>75</v>
      </c>
      <c r="BU94" s="115" t="s">
        <v>76</v>
      </c>
      <c r="BV94" s="114" t="s">
        <v>77</v>
      </c>
      <c r="BW94" s="114" t="s">
        <v>5</v>
      </c>
      <c r="BX94" s="114" t="s">
        <v>78</v>
      </c>
      <c r="CL94" s="114" t="s">
        <v>1</v>
      </c>
    </row>
    <row r="95" s="7" customFormat="1" ht="16.5" customHeight="1">
      <c r="A95" s="116" t="s">
        <v>79</v>
      </c>
      <c r="B95" s="117"/>
      <c r="C95" s="118"/>
      <c r="D95" s="119" t="s">
        <v>80</v>
      </c>
      <c r="E95" s="119"/>
      <c r="F95" s="119"/>
      <c r="G95" s="119"/>
      <c r="H95" s="119"/>
      <c r="I95" s="120"/>
      <c r="J95" s="119" t="s">
        <v>81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'SO01 - Interiérové vybavení'!J30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82</v>
      </c>
      <c r="AR95" s="123"/>
      <c r="AS95" s="124">
        <v>0</v>
      </c>
      <c r="AT95" s="125">
        <f>ROUND(SUM(AV95:AW95),2)</f>
        <v>0</v>
      </c>
      <c r="AU95" s="126">
        <f>'SO01 - Interiérové vybavení'!P125</f>
        <v>0</v>
      </c>
      <c r="AV95" s="125">
        <f>'SO01 - Interiérové vybavení'!J33</f>
        <v>0</v>
      </c>
      <c r="AW95" s="125">
        <f>'SO01 - Interiérové vybavení'!J34</f>
        <v>0</v>
      </c>
      <c r="AX95" s="125">
        <f>'SO01 - Interiérové vybavení'!J35</f>
        <v>0</v>
      </c>
      <c r="AY95" s="125">
        <f>'SO01 - Interiérové vybavení'!J36</f>
        <v>0</v>
      </c>
      <c r="AZ95" s="125">
        <f>'SO01 - Interiérové vybavení'!F33</f>
        <v>0</v>
      </c>
      <c r="BA95" s="125">
        <f>'SO01 - Interiérové vybavení'!F34</f>
        <v>0</v>
      </c>
      <c r="BB95" s="125">
        <f>'SO01 - Interiérové vybavení'!F35</f>
        <v>0</v>
      </c>
      <c r="BC95" s="125">
        <f>'SO01 - Interiérové vybavení'!F36</f>
        <v>0</v>
      </c>
      <c r="BD95" s="127">
        <f>'SO01 - Interiérové vybavení'!F37</f>
        <v>0</v>
      </c>
      <c r="BE95" s="7"/>
      <c r="BT95" s="128" t="s">
        <v>83</v>
      </c>
      <c r="BV95" s="128" t="s">
        <v>77</v>
      </c>
      <c r="BW95" s="128" t="s">
        <v>84</v>
      </c>
      <c r="BX95" s="128" t="s">
        <v>5</v>
      </c>
      <c r="CL95" s="128" t="s">
        <v>1</v>
      </c>
      <c r="CM95" s="128" t="s">
        <v>85</v>
      </c>
    </row>
    <row r="96" s="7" customFormat="1" ht="16.5" customHeight="1">
      <c r="A96" s="116" t="s">
        <v>79</v>
      </c>
      <c r="B96" s="117"/>
      <c r="C96" s="118"/>
      <c r="D96" s="119" t="s">
        <v>86</v>
      </c>
      <c r="E96" s="119"/>
      <c r="F96" s="119"/>
      <c r="G96" s="119"/>
      <c r="H96" s="119"/>
      <c r="I96" s="120"/>
      <c r="J96" s="119" t="s">
        <v>81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'SO03 - Interiérové vybavení'!J30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82</v>
      </c>
      <c r="AR96" s="123"/>
      <c r="AS96" s="129">
        <v>0</v>
      </c>
      <c r="AT96" s="130">
        <f>ROUND(SUM(AV96:AW96),2)</f>
        <v>0</v>
      </c>
      <c r="AU96" s="131">
        <f>'SO03 - Interiérové vybavení'!P125</f>
        <v>0</v>
      </c>
      <c r="AV96" s="130">
        <f>'SO03 - Interiérové vybavení'!J33</f>
        <v>0</v>
      </c>
      <c r="AW96" s="130">
        <f>'SO03 - Interiérové vybavení'!J34</f>
        <v>0</v>
      </c>
      <c r="AX96" s="130">
        <f>'SO03 - Interiérové vybavení'!J35</f>
        <v>0</v>
      </c>
      <c r="AY96" s="130">
        <f>'SO03 - Interiérové vybavení'!J36</f>
        <v>0</v>
      </c>
      <c r="AZ96" s="130">
        <f>'SO03 - Interiérové vybavení'!F33</f>
        <v>0</v>
      </c>
      <c r="BA96" s="130">
        <f>'SO03 - Interiérové vybavení'!F34</f>
        <v>0</v>
      </c>
      <c r="BB96" s="130">
        <f>'SO03 - Interiérové vybavení'!F35</f>
        <v>0</v>
      </c>
      <c r="BC96" s="130">
        <f>'SO03 - Interiérové vybavení'!F36</f>
        <v>0</v>
      </c>
      <c r="BD96" s="132">
        <f>'SO03 - Interiérové vybavení'!F37</f>
        <v>0</v>
      </c>
      <c r="BE96" s="7"/>
      <c r="BT96" s="128" t="s">
        <v>83</v>
      </c>
      <c r="BV96" s="128" t="s">
        <v>77</v>
      </c>
      <c r="BW96" s="128" t="s">
        <v>87</v>
      </c>
      <c r="BX96" s="128" t="s">
        <v>5</v>
      </c>
      <c r="CL96" s="128" t="s">
        <v>1</v>
      </c>
      <c r="CM96" s="128" t="s">
        <v>85</v>
      </c>
    </row>
    <row r="97" s="2" customFormat="1" ht="30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="2" customFormat="1" ht="6.96" customHeight="1">
      <c r="A98" s="35"/>
      <c r="B98" s="63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</sheetData>
  <sheetProtection sheet="1" formatColumns="0" formatRows="0" objects="1" scenarios="1" spinCount="100000" saltValue="MGLIN4nLvoimeJsfsSA0cydoVSi2fusTIz96vbyCIIYaQTBP34hlIVjrsxQ01caiOYXIMm2jDtdIhuC39kOXrA==" hashValue="/QDIhQaQQMO7RvZoE+L5PO/HKYnecAETrliVhRWwzI4KJQcUHddp0gRtptIHvFvilloQc3uHo7K1PmWID5YZiQ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01 - Interiérové vybavení'!C2" display="/"/>
    <hyperlink ref="A96" location="'SO03 - Interiérové vybave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84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85</v>
      </c>
    </row>
    <row r="4" s="1" customFormat="1" ht="24.96" customHeight="1">
      <c r="B4" s="17"/>
      <c r="D4" s="135" t="s">
        <v>88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Komunitní centrum Aš - interiérové vybavení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89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90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28. 7. 2025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31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35</v>
      </c>
      <c r="E30" s="35"/>
      <c r="F30" s="35"/>
      <c r="G30" s="35"/>
      <c r="H30" s="35"/>
      <c r="I30" s="35"/>
      <c r="J30" s="148">
        <f>ROUND(J125,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37</v>
      </c>
      <c r="G32" s="35"/>
      <c r="H32" s="35"/>
      <c r="I32" s="149" t="s">
        <v>36</v>
      </c>
      <c r="J32" s="149" t="s">
        <v>38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39</v>
      </c>
      <c r="E33" s="137" t="s">
        <v>40</v>
      </c>
      <c r="F33" s="151">
        <f>ROUND((SUM(BE125:BE233)),  2)</f>
        <v>0</v>
      </c>
      <c r="G33" s="35"/>
      <c r="H33" s="35"/>
      <c r="I33" s="152">
        <v>0.20999999999999999</v>
      </c>
      <c r="J33" s="151">
        <f>ROUND(((SUM(BE125:BE233))*I33),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41</v>
      </c>
      <c r="F34" s="151">
        <f>ROUND((SUM(BF125:BF233)),  2)</f>
        <v>0</v>
      </c>
      <c r="G34" s="35"/>
      <c r="H34" s="35"/>
      <c r="I34" s="152">
        <v>0.14999999999999999</v>
      </c>
      <c r="J34" s="151">
        <f>ROUND(((SUM(BF125:BF233))*I34),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42</v>
      </c>
      <c r="F35" s="151">
        <f>ROUND((SUM(BG125:BG233)),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43</v>
      </c>
      <c r="F36" s="151">
        <f>ROUND((SUM(BH125:BH233)),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44</v>
      </c>
      <c r="F37" s="151">
        <f>ROUND((SUM(BI125:BI233)),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45</v>
      </c>
      <c r="E39" s="155"/>
      <c r="F39" s="155"/>
      <c r="G39" s="156" t="s">
        <v>46</v>
      </c>
      <c r="H39" s="157" t="s">
        <v>47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48</v>
      </c>
      <c r="E50" s="161"/>
      <c r="F50" s="161"/>
      <c r="G50" s="160" t="s">
        <v>49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50</v>
      </c>
      <c r="E61" s="163"/>
      <c r="F61" s="164" t="s">
        <v>51</v>
      </c>
      <c r="G61" s="162" t="s">
        <v>50</v>
      </c>
      <c r="H61" s="163"/>
      <c r="I61" s="163"/>
      <c r="J61" s="165" t="s">
        <v>51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52</v>
      </c>
      <c r="E65" s="166"/>
      <c r="F65" s="166"/>
      <c r="G65" s="160" t="s">
        <v>53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50</v>
      </c>
      <c r="E76" s="163"/>
      <c r="F76" s="164" t="s">
        <v>51</v>
      </c>
      <c r="G76" s="162" t="s">
        <v>50</v>
      </c>
      <c r="H76" s="163"/>
      <c r="I76" s="163"/>
      <c r="J76" s="165" t="s">
        <v>51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Komunitní centrum Aš - interiérové vybavení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89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SO01 - Interiérové vybavení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Karlova 700/17 Aš</v>
      </c>
      <c r="G89" s="37"/>
      <c r="H89" s="37"/>
      <c r="I89" s="29" t="s">
        <v>22</v>
      </c>
      <c r="J89" s="76" t="str">
        <f>IF(J12="","",J12)</f>
        <v>28. 7. 2025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Město Aš</v>
      </c>
      <c r="G91" s="37"/>
      <c r="H91" s="37"/>
      <c r="I91" s="29" t="s">
        <v>30</v>
      </c>
      <c r="J91" s="33" t="str">
        <f>E21</f>
        <v>Šumavaplan, s.r.o.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Šumavaplan, s.r.o.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92</v>
      </c>
      <c r="D94" s="173"/>
      <c r="E94" s="173"/>
      <c r="F94" s="173"/>
      <c r="G94" s="173"/>
      <c r="H94" s="173"/>
      <c r="I94" s="173"/>
      <c r="J94" s="174" t="s">
        <v>93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94</v>
      </c>
      <c r="D96" s="37"/>
      <c r="E96" s="37"/>
      <c r="F96" s="37"/>
      <c r="G96" s="37"/>
      <c r="H96" s="37"/>
      <c r="I96" s="37"/>
      <c r="J96" s="107">
        <f>J125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95</v>
      </c>
    </row>
    <row r="97" s="9" customFormat="1" ht="24.96" customHeight="1">
      <c r="A97" s="9"/>
      <c r="B97" s="176"/>
      <c r="C97" s="177"/>
      <c r="D97" s="178" t="s">
        <v>96</v>
      </c>
      <c r="E97" s="179"/>
      <c r="F97" s="179"/>
      <c r="G97" s="179"/>
      <c r="H97" s="179"/>
      <c r="I97" s="179"/>
      <c r="J97" s="180">
        <f>J126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97</v>
      </c>
      <c r="E98" s="185"/>
      <c r="F98" s="185"/>
      <c r="G98" s="185"/>
      <c r="H98" s="185"/>
      <c r="I98" s="185"/>
      <c r="J98" s="186">
        <f>J127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98</v>
      </c>
      <c r="E99" s="185"/>
      <c r="F99" s="185"/>
      <c r="G99" s="185"/>
      <c r="H99" s="185"/>
      <c r="I99" s="185"/>
      <c r="J99" s="186">
        <f>J146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99</v>
      </c>
      <c r="E100" s="185"/>
      <c r="F100" s="185"/>
      <c r="G100" s="185"/>
      <c r="H100" s="185"/>
      <c r="I100" s="185"/>
      <c r="J100" s="186">
        <f>J157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100</v>
      </c>
      <c r="E101" s="185"/>
      <c r="F101" s="185"/>
      <c r="G101" s="185"/>
      <c r="H101" s="185"/>
      <c r="I101" s="185"/>
      <c r="J101" s="186">
        <f>J181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101</v>
      </c>
      <c r="E102" s="185"/>
      <c r="F102" s="185"/>
      <c r="G102" s="185"/>
      <c r="H102" s="185"/>
      <c r="I102" s="185"/>
      <c r="J102" s="186">
        <f>J192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102</v>
      </c>
      <c r="E103" s="185"/>
      <c r="F103" s="185"/>
      <c r="G103" s="185"/>
      <c r="H103" s="185"/>
      <c r="I103" s="185"/>
      <c r="J103" s="186">
        <f>J210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2"/>
      <c r="C104" s="183"/>
      <c r="D104" s="184" t="s">
        <v>103</v>
      </c>
      <c r="E104" s="185"/>
      <c r="F104" s="185"/>
      <c r="G104" s="185"/>
      <c r="H104" s="185"/>
      <c r="I104" s="185"/>
      <c r="J104" s="186">
        <f>J216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2"/>
      <c r="C105" s="183"/>
      <c r="D105" s="184" t="s">
        <v>104</v>
      </c>
      <c r="E105" s="185"/>
      <c r="F105" s="185"/>
      <c r="G105" s="185"/>
      <c r="H105" s="185"/>
      <c r="I105" s="185"/>
      <c r="J105" s="186">
        <f>J225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="2" customFormat="1" ht="6.96" customHeight="1">
      <c r="A111" s="35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105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16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171" t="str">
        <f>E7</f>
        <v>Komunitní centrum Aš - interiérové vybavení</v>
      </c>
      <c r="F115" s="29"/>
      <c r="G115" s="29"/>
      <c r="H115" s="29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89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73" t="str">
        <f>E9</f>
        <v>SO01 - Interiérové vybavení</v>
      </c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20</v>
      </c>
      <c r="D119" s="37"/>
      <c r="E119" s="37"/>
      <c r="F119" s="24" t="str">
        <f>F12</f>
        <v>Karlova 700/17 Aš</v>
      </c>
      <c r="G119" s="37"/>
      <c r="H119" s="37"/>
      <c r="I119" s="29" t="s">
        <v>22</v>
      </c>
      <c r="J119" s="76" t="str">
        <f>IF(J12="","",J12)</f>
        <v>28. 7. 2025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24</v>
      </c>
      <c r="D121" s="37"/>
      <c r="E121" s="37"/>
      <c r="F121" s="24" t="str">
        <f>E15</f>
        <v>Město Aš</v>
      </c>
      <c r="G121" s="37"/>
      <c r="H121" s="37"/>
      <c r="I121" s="29" t="s">
        <v>30</v>
      </c>
      <c r="J121" s="33" t="str">
        <f>E21</f>
        <v>Šumavaplan, s.r.o.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28</v>
      </c>
      <c r="D122" s="37"/>
      <c r="E122" s="37"/>
      <c r="F122" s="24" t="str">
        <f>IF(E18="","",E18)</f>
        <v>Vyplň údaj</v>
      </c>
      <c r="G122" s="37"/>
      <c r="H122" s="37"/>
      <c r="I122" s="29" t="s">
        <v>33</v>
      </c>
      <c r="J122" s="33" t="str">
        <f>E24</f>
        <v>Šumavaplan, s.r.o.</v>
      </c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188"/>
      <c r="B124" s="189"/>
      <c r="C124" s="190" t="s">
        <v>106</v>
      </c>
      <c r="D124" s="191" t="s">
        <v>60</v>
      </c>
      <c r="E124" s="191" t="s">
        <v>56</v>
      </c>
      <c r="F124" s="191" t="s">
        <v>57</v>
      </c>
      <c r="G124" s="191" t="s">
        <v>107</v>
      </c>
      <c r="H124" s="191" t="s">
        <v>108</v>
      </c>
      <c r="I124" s="191" t="s">
        <v>109</v>
      </c>
      <c r="J124" s="192" t="s">
        <v>93</v>
      </c>
      <c r="K124" s="193" t="s">
        <v>110</v>
      </c>
      <c r="L124" s="194"/>
      <c r="M124" s="97" t="s">
        <v>1</v>
      </c>
      <c r="N124" s="98" t="s">
        <v>39</v>
      </c>
      <c r="O124" s="98" t="s">
        <v>111</v>
      </c>
      <c r="P124" s="98" t="s">
        <v>112</v>
      </c>
      <c r="Q124" s="98" t="s">
        <v>113</v>
      </c>
      <c r="R124" s="98" t="s">
        <v>114</v>
      </c>
      <c r="S124" s="98" t="s">
        <v>115</v>
      </c>
      <c r="T124" s="99" t="s">
        <v>116</v>
      </c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</row>
    <row r="125" s="2" customFormat="1" ht="22.8" customHeight="1">
      <c r="A125" s="35"/>
      <c r="B125" s="36"/>
      <c r="C125" s="104" t="s">
        <v>117</v>
      </c>
      <c r="D125" s="37"/>
      <c r="E125" s="37"/>
      <c r="F125" s="37"/>
      <c r="G125" s="37"/>
      <c r="H125" s="37"/>
      <c r="I125" s="37"/>
      <c r="J125" s="195">
        <f>BK125</f>
        <v>0</v>
      </c>
      <c r="K125" s="37"/>
      <c r="L125" s="41"/>
      <c r="M125" s="100"/>
      <c r="N125" s="196"/>
      <c r="O125" s="101"/>
      <c r="P125" s="197">
        <f>P126</f>
        <v>0</v>
      </c>
      <c r="Q125" s="101"/>
      <c r="R125" s="197">
        <f>R126</f>
        <v>0</v>
      </c>
      <c r="S125" s="101"/>
      <c r="T125" s="198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74</v>
      </c>
      <c r="AU125" s="14" t="s">
        <v>95</v>
      </c>
      <c r="BK125" s="199">
        <f>BK126</f>
        <v>0</v>
      </c>
    </row>
    <row r="126" s="12" customFormat="1" ht="25.92" customHeight="1">
      <c r="A126" s="12"/>
      <c r="B126" s="200"/>
      <c r="C126" s="201"/>
      <c r="D126" s="202" t="s">
        <v>74</v>
      </c>
      <c r="E126" s="203" t="s">
        <v>118</v>
      </c>
      <c r="F126" s="203" t="s">
        <v>118</v>
      </c>
      <c r="G126" s="201"/>
      <c r="H126" s="201"/>
      <c r="I126" s="204"/>
      <c r="J126" s="205">
        <f>BK126</f>
        <v>0</v>
      </c>
      <c r="K126" s="201"/>
      <c r="L126" s="206"/>
      <c r="M126" s="207"/>
      <c r="N126" s="208"/>
      <c r="O126" s="208"/>
      <c r="P126" s="209">
        <f>P127+P146+P157+P181+P192+P210+P216+P225</f>
        <v>0</v>
      </c>
      <c r="Q126" s="208"/>
      <c r="R126" s="209">
        <f>R127+R146+R157+R181+R192+R210+R216+R225</f>
        <v>0</v>
      </c>
      <c r="S126" s="208"/>
      <c r="T126" s="210">
        <f>T127+T146+T157+T181+T192+T210+T216+T225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119</v>
      </c>
      <c r="AT126" s="212" t="s">
        <v>74</v>
      </c>
      <c r="AU126" s="212" t="s">
        <v>75</v>
      </c>
      <c r="AY126" s="211" t="s">
        <v>120</v>
      </c>
      <c r="BK126" s="213">
        <f>BK127+BK146+BK157+BK181+BK192+BK210+BK216+BK225</f>
        <v>0</v>
      </c>
    </row>
    <row r="127" s="12" customFormat="1" ht="22.8" customHeight="1">
      <c r="A127" s="12"/>
      <c r="B127" s="200"/>
      <c r="C127" s="201"/>
      <c r="D127" s="202" t="s">
        <v>74</v>
      </c>
      <c r="E127" s="214" t="s">
        <v>121</v>
      </c>
      <c r="F127" s="214" t="s">
        <v>122</v>
      </c>
      <c r="G127" s="201"/>
      <c r="H127" s="201"/>
      <c r="I127" s="204"/>
      <c r="J127" s="215">
        <f>BK127</f>
        <v>0</v>
      </c>
      <c r="K127" s="201"/>
      <c r="L127" s="206"/>
      <c r="M127" s="207"/>
      <c r="N127" s="208"/>
      <c r="O127" s="208"/>
      <c r="P127" s="209">
        <f>SUM(P128:P145)</f>
        <v>0</v>
      </c>
      <c r="Q127" s="208"/>
      <c r="R127" s="209">
        <f>SUM(R128:R145)</f>
        <v>0</v>
      </c>
      <c r="S127" s="208"/>
      <c r="T127" s="210">
        <f>SUM(T128:T145)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119</v>
      </c>
      <c r="AT127" s="212" t="s">
        <v>74</v>
      </c>
      <c r="AU127" s="212" t="s">
        <v>83</v>
      </c>
      <c r="AY127" s="211" t="s">
        <v>120</v>
      </c>
      <c r="BK127" s="213">
        <f>SUM(BK128:BK145)</f>
        <v>0</v>
      </c>
    </row>
    <row r="128" s="2" customFormat="1" ht="37.8" customHeight="1">
      <c r="A128" s="35"/>
      <c r="B128" s="36"/>
      <c r="C128" s="216" t="s">
        <v>83</v>
      </c>
      <c r="D128" s="216" t="s">
        <v>123</v>
      </c>
      <c r="E128" s="217" t="s">
        <v>124</v>
      </c>
      <c r="F128" s="218" t="s">
        <v>125</v>
      </c>
      <c r="G128" s="219" t="s">
        <v>126</v>
      </c>
      <c r="H128" s="220">
        <v>26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40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127</v>
      </c>
      <c r="AT128" s="228" t="s">
        <v>123</v>
      </c>
      <c r="AU128" s="228" t="s">
        <v>85</v>
      </c>
      <c r="AY128" s="14" t="s">
        <v>120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83</v>
      </c>
      <c r="BK128" s="229">
        <f>ROUND(I128*H128,2)</f>
        <v>0</v>
      </c>
      <c r="BL128" s="14" t="s">
        <v>127</v>
      </c>
      <c r="BM128" s="228" t="s">
        <v>128</v>
      </c>
    </row>
    <row r="129" s="2" customFormat="1" ht="37.8" customHeight="1">
      <c r="A129" s="35"/>
      <c r="B129" s="36"/>
      <c r="C129" s="216" t="s">
        <v>85</v>
      </c>
      <c r="D129" s="216" t="s">
        <v>123</v>
      </c>
      <c r="E129" s="217" t="s">
        <v>129</v>
      </c>
      <c r="F129" s="218" t="s">
        <v>130</v>
      </c>
      <c r="G129" s="219" t="s">
        <v>126</v>
      </c>
      <c r="H129" s="220">
        <v>5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40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127</v>
      </c>
      <c r="AT129" s="228" t="s">
        <v>123</v>
      </c>
      <c r="AU129" s="228" t="s">
        <v>85</v>
      </c>
      <c r="AY129" s="14" t="s">
        <v>120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83</v>
      </c>
      <c r="BK129" s="229">
        <f>ROUND(I129*H129,2)</f>
        <v>0</v>
      </c>
      <c r="BL129" s="14" t="s">
        <v>127</v>
      </c>
      <c r="BM129" s="228" t="s">
        <v>131</v>
      </c>
    </row>
    <row r="130" s="2" customFormat="1" ht="33" customHeight="1">
      <c r="A130" s="35"/>
      <c r="B130" s="36"/>
      <c r="C130" s="216" t="s">
        <v>119</v>
      </c>
      <c r="D130" s="216" t="s">
        <v>123</v>
      </c>
      <c r="E130" s="217" t="s">
        <v>132</v>
      </c>
      <c r="F130" s="218" t="s">
        <v>133</v>
      </c>
      <c r="G130" s="219" t="s">
        <v>126</v>
      </c>
      <c r="H130" s="220">
        <v>24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40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127</v>
      </c>
      <c r="AT130" s="228" t="s">
        <v>123</v>
      </c>
      <c r="AU130" s="228" t="s">
        <v>85</v>
      </c>
      <c r="AY130" s="14" t="s">
        <v>120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83</v>
      </c>
      <c r="BK130" s="229">
        <f>ROUND(I130*H130,2)</f>
        <v>0</v>
      </c>
      <c r="BL130" s="14" t="s">
        <v>127</v>
      </c>
      <c r="BM130" s="228" t="s">
        <v>134</v>
      </c>
    </row>
    <row r="131" s="2" customFormat="1" ht="33" customHeight="1">
      <c r="A131" s="35"/>
      <c r="B131" s="36"/>
      <c r="C131" s="216" t="s">
        <v>135</v>
      </c>
      <c r="D131" s="216" t="s">
        <v>123</v>
      </c>
      <c r="E131" s="217" t="s">
        <v>136</v>
      </c>
      <c r="F131" s="218" t="s">
        <v>137</v>
      </c>
      <c r="G131" s="219" t="s">
        <v>126</v>
      </c>
      <c r="H131" s="220">
        <v>6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40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127</v>
      </c>
      <c r="AT131" s="228" t="s">
        <v>123</v>
      </c>
      <c r="AU131" s="228" t="s">
        <v>85</v>
      </c>
      <c r="AY131" s="14" t="s">
        <v>120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83</v>
      </c>
      <c r="BK131" s="229">
        <f>ROUND(I131*H131,2)</f>
        <v>0</v>
      </c>
      <c r="BL131" s="14" t="s">
        <v>127</v>
      </c>
      <c r="BM131" s="228" t="s">
        <v>138</v>
      </c>
    </row>
    <row r="132" s="2" customFormat="1" ht="33" customHeight="1">
      <c r="A132" s="35"/>
      <c r="B132" s="36"/>
      <c r="C132" s="216" t="s">
        <v>139</v>
      </c>
      <c r="D132" s="216" t="s">
        <v>123</v>
      </c>
      <c r="E132" s="217" t="s">
        <v>140</v>
      </c>
      <c r="F132" s="218" t="s">
        <v>141</v>
      </c>
      <c r="G132" s="219" t="s">
        <v>126</v>
      </c>
      <c r="H132" s="220">
        <v>2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40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127</v>
      </c>
      <c r="AT132" s="228" t="s">
        <v>123</v>
      </c>
      <c r="AU132" s="228" t="s">
        <v>85</v>
      </c>
      <c r="AY132" s="14" t="s">
        <v>120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83</v>
      </c>
      <c r="BK132" s="229">
        <f>ROUND(I132*H132,2)</f>
        <v>0</v>
      </c>
      <c r="BL132" s="14" t="s">
        <v>127</v>
      </c>
      <c r="BM132" s="228" t="s">
        <v>142</v>
      </c>
    </row>
    <row r="133" s="2" customFormat="1" ht="37.8" customHeight="1">
      <c r="A133" s="35"/>
      <c r="B133" s="36"/>
      <c r="C133" s="216" t="s">
        <v>143</v>
      </c>
      <c r="D133" s="216" t="s">
        <v>123</v>
      </c>
      <c r="E133" s="217" t="s">
        <v>144</v>
      </c>
      <c r="F133" s="218" t="s">
        <v>145</v>
      </c>
      <c r="G133" s="219" t="s">
        <v>126</v>
      </c>
      <c r="H133" s="220">
        <v>6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40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127</v>
      </c>
      <c r="AT133" s="228" t="s">
        <v>123</v>
      </c>
      <c r="AU133" s="228" t="s">
        <v>85</v>
      </c>
      <c r="AY133" s="14" t="s">
        <v>120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83</v>
      </c>
      <c r="BK133" s="229">
        <f>ROUND(I133*H133,2)</f>
        <v>0</v>
      </c>
      <c r="BL133" s="14" t="s">
        <v>127</v>
      </c>
      <c r="BM133" s="228" t="s">
        <v>146</v>
      </c>
    </row>
    <row r="134" s="2" customFormat="1" ht="24.15" customHeight="1">
      <c r="A134" s="35"/>
      <c r="B134" s="36"/>
      <c r="C134" s="216" t="s">
        <v>147</v>
      </c>
      <c r="D134" s="216" t="s">
        <v>123</v>
      </c>
      <c r="E134" s="217" t="s">
        <v>148</v>
      </c>
      <c r="F134" s="218" t="s">
        <v>149</v>
      </c>
      <c r="G134" s="219" t="s">
        <v>126</v>
      </c>
      <c r="H134" s="220">
        <v>4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40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127</v>
      </c>
      <c r="AT134" s="228" t="s">
        <v>123</v>
      </c>
      <c r="AU134" s="228" t="s">
        <v>85</v>
      </c>
      <c r="AY134" s="14" t="s">
        <v>120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83</v>
      </c>
      <c r="BK134" s="229">
        <f>ROUND(I134*H134,2)</f>
        <v>0</v>
      </c>
      <c r="BL134" s="14" t="s">
        <v>127</v>
      </c>
      <c r="BM134" s="228" t="s">
        <v>150</v>
      </c>
    </row>
    <row r="135" s="2" customFormat="1" ht="24.15" customHeight="1">
      <c r="A135" s="35"/>
      <c r="B135" s="36"/>
      <c r="C135" s="216" t="s">
        <v>151</v>
      </c>
      <c r="D135" s="216" t="s">
        <v>123</v>
      </c>
      <c r="E135" s="217" t="s">
        <v>152</v>
      </c>
      <c r="F135" s="218" t="s">
        <v>153</v>
      </c>
      <c r="G135" s="219" t="s">
        <v>126</v>
      </c>
      <c r="H135" s="220">
        <v>3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40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127</v>
      </c>
      <c r="AT135" s="228" t="s">
        <v>123</v>
      </c>
      <c r="AU135" s="228" t="s">
        <v>85</v>
      </c>
      <c r="AY135" s="14" t="s">
        <v>120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83</v>
      </c>
      <c r="BK135" s="229">
        <f>ROUND(I135*H135,2)</f>
        <v>0</v>
      </c>
      <c r="BL135" s="14" t="s">
        <v>127</v>
      </c>
      <c r="BM135" s="228" t="s">
        <v>154</v>
      </c>
    </row>
    <row r="136" s="2" customFormat="1" ht="33" customHeight="1">
      <c r="A136" s="35"/>
      <c r="B136" s="36"/>
      <c r="C136" s="216" t="s">
        <v>155</v>
      </c>
      <c r="D136" s="216" t="s">
        <v>123</v>
      </c>
      <c r="E136" s="217" t="s">
        <v>156</v>
      </c>
      <c r="F136" s="218" t="s">
        <v>157</v>
      </c>
      <c r="G136" s="219" t="s">
        <v>126</v>
      </c>
      <c r="H136" s="220">
        <v>17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40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127</v>
      </c>
      <c r="AT136" s="228" t="s">
        <v>123</v>
      </c>
      <c r="AU136" s="228" t="s">
        <v>85</v>
      </c>
      <c r="AY136" s="14" t="s">
        <v>120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83</v>
      </c>
      <c r="BK136" s="229">
        <f>ROUND(I136*H136,2)</f>
        <v>0</v>
      </c>
      <c r="BL136" s="14" t="s">
        <v>127</v>
      </c>
      <c r="BM136" s="228" t="s">
        <v>158</v>
      </c>
    </row>
    <row r="137" s="2" customFormat="1" ht="24.15" customHeight="1">
      <c r="A137" s="35"/>
      <c r="B137" s="36"/>
      <c r="C137" s="216" t="s">
        <v>159</v>
      </c>
      <c r="D137" s="216" t="s">
        <v>123</v>
      </c>
      <c r="E137" s="217" t="s">
        <v>160</v>
      </c>
      <c r="F137" s="218" t="s">
        <v>161</v>
      </c>
      <c r="G137" s="219" t="s">
        <v>162</v>
      </c>
      <c r="H137" s="220">
        <v>77.5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40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127</v>
      </c>
      <c r="AT137" s="228" t="s">
        <v>123</v>
      </c>
      <c r="AU137" s="228" t="s">
        <v>85</v>
      </c>
      <c r="AY137" s="14" t="s">
        <v>120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83</v>
      </c>
      <c r="BK137" s="229">
        <f>ROUND(I137*H137,2)</f>
        <v>0</v>
      </c>
      <c r="BL137" s="14" t="s">
        <v>127</v>
      </c>
      <c r="BM137" s="228" t="s">
        <v>163</v>
      </c>
    </row>
    <row r="138" s="2" customFormat="1" ht="37.8" customHeight="1">
      <c r="A138" s="35"/>
      <c r="B138" s="36"/>
      <c r="C138" s="216" t="s">
        <v>164</v>
      </c>
      <c r="D138" s="216" t="s">
        <v>123</v>
      </c>
      <c r="E138" s="217" t="s">
        <v>165</v>
      </c>
      <c r="F138" s="218" t="s">
        <v>166</v>
      </c>
      <c r="G138" s="219" t="s">
        <v>126</v>
      </c>
      <c r="H138" s="220">
        <v>8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40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127</v>
      </c>
      <c r="AT138" s="228" t="s">
        <v>123</v>
      </c>
      <c r="AU138" s="228" t="s">
        <v>85</v>
      </c>
      <c r="AY138" s="14" t="s">
        <v>120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83</v>
      </c>
      <c r="BK138" s="229">
        <f>ROUND(I138*H138,2)</f>
        <v>0</v>
      </c>
      <c r="BL138" s="14" t="s">
        <v>127</v>
      </c>
      <c r="BM138" s="228" t="s">
        <v>167</v>
      </c>
    </row>
    <row r="139" s="2" customFormat="1" ht="24.15" customHeight="1">
      <c r="A139" s="35"/>
      <c r="B139" s="36"/>
      <c r="C139" s="216" t="s">
        <v>168</v>
      </c>
      <c r="D139" s="216" t="s">
        <v>123</v>
      </c>
      <c r="E139" s="217" t="s">
        <v>169</v>
      </c>
      <c r="F139" s="218" t="s">
        <v>170</v>
      </c>
      <c r="G139" s="219" t="s">
        <v>126</v>
      </c>
      <c r="H139" s="220">
        <v>17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40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127</v>
      </c>
      <c r="AT139" s="228" t="s">
        <v>123</v>
      </c>
      <c r="AU139" s="228" t="s">
        <v>85</v>
      </c>
      <c r="AY139" s="14" t="s">
        <v>120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83</v>
      </c>
      <c r="BK139" s="229">
        <f>ROUND(I139*H139,2)</f>
        <v>0</v>
      </c>
      <c r="BL139" s="14" t="s">
        <v>127</v>
      </c>
      <c r="BM139" s="228" t="s">
        <v>171</v>
      </c>
    </row>
    <row r="140" s="2" customFormat="1" ht="24.15" customHeight="1">
      <c r="A140" s="35"/>
      <c r="B140" s="36"/>
      <c r="C140" s="216" t="s">
        <v>172</v>
      </c>
      <c r="D140" s="216" t="s">
        <v>123</v>
      </c>
      <c r="E140" s="217" t="s">
        <v>173</v>
      </c>
      <c r="F140" s="218" t="s">
        <v>174</v>
      </c>
      <c r="G140" s="219" t="s">
        <v>126</v>
      </c>
      <c r="H140" s="220">
        <v>3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40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127</v>
      </c>
      <c r="AT140" s="228" t="s">
        <v>123</v>
      </c>
      <c r="AU140" s="228" t="s">
        <v>85</v>
      </c>
      <c r="AY140" s="14" t="s">
        <v>120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83</v>
      </c>
      <c r="BK140" s="229">
        <f>ROUND(I140*H140,2)</f>
        <v>0</v>
      </c>
      <c r="BL140" s="14" t="s">
        <v>127</v>
      </c>
      <c r="BM140" s="228" t="s">
        <v>175</v>
      </c>
    </row>
    <row r="141" s="2" customFormat="1" ht="33" customHeight="1">
      <c r="A141" s="35"/>
      <c r="B141" s="36"/>
      <c r="C141" s="216" t="s">
        <v>8</v>
      </c>
      <c r="D141" s="216" t="s">
        <v>123</v>
      </c>
      <c r="E141" s="217" t="s">
        <v>176</v>
      </c>
      <c r="F141" s="218" t="s">
        <v>177</v>
      </c>
      <c r="G141" s="219" t="s">
        <v>126</v>
      </c>
      <c r="H141" s="220">
        <v>30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40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127</v>
      </c>
      <c r="AT141" s="228" t="s">
        <v>123</v>
      </c>
      <c r="AU141" s="228" t="s">
        <v>85</v>
      </c>
      <c r="AY141" s="14" t="s">
        <v>120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83</v>
      </c>
      <c r="BK141" s="229">
        <f>ROUND(I141*H141,2)</f>
        <v>0</v>
      </c>
      <c r="BL141" s="14" t="s">
        <v>127</v>
      </c>
      <c r="BM141" s="228" t="s">
        <v>178</v>
      </c>
    </row>
    <row r="142" s="2" customFormat="1" ht="24.15" customHeight="1">
      <c r="A142" s="35"/>
      <c r="B142" s="36"/>
      <c r="C142" s="216" t="s">
        <v>179</v>
      </c>
      <c r="D142" s="216" t="s">
        <v>123</v>
      </c>
      <c r="E142" s="217" t="s">
        <v>180</v>
      </c>
      <c r="F142" s="218" t="s">
        <v>181</v>
      </c>
      <c r="G142" s="219" t="s">
        <v>126</v>
      </c>
      <c r="H142" s="220">
        <v>84</v>
      </c>
      <c r="I142" s="221"/>
      <c r="J142" s="222">
        <f>ROUND(I142*H142,2)</f>
        <v>0</v>
      </c>
      <c r="K142" s="223"/>
      <c r="L142" s="41"/>
      <c r="M142" s="224" t="s">
        <v>1</v>
      </c>
      <c r="N142" s="225" t="s">
        <v>40</v>
      </c>
      <c r="O142" s="88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127</v>
      </c>
      <c r="AT142" s="228" t="s">
        <v>123</v>
      </c>
      <c r="AU142" s="228" t="s">
        <v>85</v>
      </c>
      <c r="AY142" s="14" t="s">
        <v>120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83</v>
      </c>
      <c r="BK142" s="229">
        <f>ROUND(I142*H142,2)</f>
        <v>0</v>
      </c>
      <c r="BL142" s="14" t="s">
        <v>127</v>
      </c>
      <c r="BM142" s="228" t="s">
        <v>182</v>
      </c>
    </row>
    <row r="143" s="2" customFormat="1" ht="37.8" customHeight="1">
      <c r="A143" s="35"/>
      <c r="B143" s="36"/>
      <c r="C143" s="216" t="s">
        <v>183</v>
      </c>
      <c r="D143" s="216" t="s">
        <v>123</v>
      </c>
      <c r="E143" s="217" t="s">
        <v>184</v>
      </c>
      <c r="F143" s="218" t="s">
        <v>185</v>
      </c>
      <c r="G143" s="219" t="s">
        <v>126</v>
      </c>
      <c r="H143" s="220">
        <v>20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40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127</v>
      </c>
      <c r="AT143" s="228" t="s">
        <v>123</v>
      </c>
      <c r="AU143" s="228" t="s">
        <v>85</v>
      </c>
      <c r="AY143" s="14" t="s">
        <v>120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83</v>
      </c>
      <c r="BK143" s="229">
        <f>ROUND(I143*H143,2)</f>
        <v>0</v>
      </c>
      <c r="BL143" s="14" t="s">
        <v>127</v>
      </c>
      <c r="BM143" s="228" t="s">
        <v>186</v>
      </c>
    </row>
    <row r="144" s="2" customFormat="1" ht="24.15" customHeight="1">
      <c r="A144" s="35"/>
      <c r="B144" s="36"/>
      <c r="C144" s="216" t="s">
        <v>187</v>
      </c>
      <c r="D144" s="216" t="s">
        <v>123</v>
      </c>
      <c r="E144" s="217" t="s">
        <v>188</v>
      </c>
      <c r="F144" s="218" t="s">
        <v>189</v>
      </c>
      <c r="G144" s="219" t="s">
        <v>162</v>
      </c>
      <c r="H144" s="220">
        <v>714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40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127</v>
      </c>
      <c r="AT144" s="228" t="s">
        <v>123</v>
      </c>
      <c r="AU144" s="228" t="s">
        <v>85</v>
      </c>
      <c r="AY144" s="14" t="s">
        <v>120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83</v>
      </c>
      <c r="BK144" s="229">
        <f>ROUND(I144*H144,2)</f>
        <v>0</v>
      </c>
      <c r="BL144" s="14" t="s">
        <v>127</v>
      </c>
      <c r="BM144" s="228" t="s">
        <v>190</v>
      </c>
    </row>
    <row r="145" s="2" customFormat="1" ht="33" customHeight="1">
      <c r="A145" s="35"/>
      <c r="B145" s="36"/>
      <c r="C145" s="216" t="s">
        <v>7</v>
      </c>
      <c r="D145" s="216" t="s">
        <v>123</v>
      </c>
      <c r="E145" s="217" t="s">
        <v>191</v>
      </c>
      <c r="F145" s="218" t="s">
        <v>192</v>
      </c>
      <c r="G145" s="219" t="s">
        <v>162</v>
      </c>
      <c r="H145" s="220">
        <v>62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40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127</v>
      </c>
      <c r="AT145" s="228" t="s">
        <v>123</v>
      </c>
      <c r="AU145" s="228" t="s">
        <v>85</v>
      </c>
      <c r="AY145" s="14" t="s">
        <v>120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83</v>
      </c>
      <c r="BK145" s="229">
        <f>ROUND(I145*H145,2)</f>
        <v>0</v>
      </c>
      <c r="BL145" s="14" t="s">
        <v>127</v>
      </c>
      <c r="BM145" s="228" t="s">
        <v>193</v>
      </c>
    </row>
    <row r="146" s="12" customFormat="1" ht="22.8" customHeight="1">
      <c r="A146" s="12"/>
      <c r="B146" s="200"/>
      <c r="C146" s="201"/>
      <c r="D146" s="202" t="s">
        <v>74</v>
      </c>
      <c r="E146" s="214" t="s">
        <v>194</v>
      </c>
      <c r="F146" s="214" t="s">
        <v>195</v>
      </c>
      <c r="G146" s="201"/>
      <c r="H146" s="201"/>
      <c r="I146" s="204"/>
      <c r="J146" s="215">
        <f>BK146</f>
        <v>0</v>
      </c>
      <c r="K146" s="201"/>
      <c r="L146" s="206"/>
      <c r="M146" s="207"/>
      <c r="N146" s="208"/>
      <c r="O146" s="208"/>
      <c r="P146" s="209">
        <f>SUM(P147:P156)</f>
        <v>0</v>
      </c>
      <c r="Q146" s="208"/>
      <c r="R146" s="209">
        <f>SUM(R147:R156)</f>
        <v>0</v>
      </c>
      <c r="S146" s="208"/>
      <c r="T146" s="210">
        <f>SUM(T147:T156)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1" t="s">
        <v>119</v>
      </c>
      <c r="AT146" s="212" t="s">
        <v>74</v>
      </c>
      <c r="AU146" s="212" t="s">
        <v>83</v>
      </c>
      <c r="AY146" s="211" t="s">
        <v>120</v>
      </c>
      <c r="BK146" s="213">
        <f>SUM(BK147:BK156)</f>
        <v>0</v>
      </c>
    </row>
    <row r="147" s="2" customFormat="1" ht="33" customHeight="1">
      <c r="A147" s="35"/>
      <c r="B147" s="36"/>
      <c r="C147" s="216" t="s">
        <v>196</v>
      </c>
      <c r="D147" s="216" t="s">
        <v>123</v>
      </c>
      <c r="E147" s="217" t="s">
        <v>197</v>
      </c>
      <c r="F147" s="218" t="s">
        <v>198</v>
      </c>
      <c r="G147" s="219" t="s">
        <v>126</v>
      </c>
      <c r="H147" s="220">
        <v>28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40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127</v>
      </c>
      <c r="AT147" s="228" t="s">
        <v>123</v>
      </c>
      <c r="AU147" s="228" t="s">
        <v>85</v>
      </c>
      <c r="AY147" s="14" t="s">
        <v>120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83</v>
      </c>
      <c r="BK147" s="229">
        <f>ROUND(I147*H147,2)</f>
        <v>0</v>
      </c>
      <c r="BL147" s="14" t="s">
        <v>127</v>
      </c>
      <c r="BM147" s="228" t="s">
        <v>199</v>
      </c>
    </row>
    <row r="148" s="2" customFormat="1" ht="24.15" customHeight="1">
      <c r="A148" s="35"/>
      <c r="B148" s="36"/>
      <c r="C148" s="216" t="s">
        <v>200</v>
      </c>
      <c r="D148" s="216" t="s">
        <v>123</v>
      </c>
      <c r="E148" s="217" t="s">
        <v>201</v>
      </c>
      <c r="F148" s="218" t="s">
        <v>202</v>
      </c>
      <c r="G148" s="219" t="s">
        <v>126</v>
      </c>
      <c r="H148" s="220">
        <v>28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40</v>
      </c>
      <c r="O148" s="88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127</v>
      </c>
      <c r="AT148" s="228" t="s">
        <v>123</v>
      </c>
      <c r="AU148" s="228" t="s">
        <v>85</v>
      </c>
      <c r="AY148" s="14" t="s">
        <v>120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83</v>
      </c>
      <c r="BK148" s="229">
        <f>ROUND(I148*H148,2)</f>
        <v>0</v>
      </c>
      <c r="BL148" s="14" t="s">
        <v>127</v>
      </c>
      <c r="BM148" s="228" t="s">
        <v>203</v>
      </c>
    </row>
    <row r="149" s="2" customFormat="1" ht="24.15" customHeight="1">
      <c r="A149" s="35"/>
      <c r="B149" s="36"/>
      <c r="C149" s="216" t="s">
        <v>204</v>
      </c>
      <c r="D149" s="216" t="s">
        <v>123</v>
      </c>
      <c r="E149" s="217" t="s">
        <v>205</v>
      </c>
      <c r="F149" s="218" t="s">
        <v>206</v>
      </c>
      <c r="G149" s="219" t="s">
        <v>126</v>
      </c>
      <c r="H149" s="220">
        <v>32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40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127</v>
      </c>
      <c r="AT149" s="228" t="s">
        <v>123</v>
      </c>
      <c r="AU149" s="228" t="s">
        <v>85</v>
      </c>
      <c r="AY149" s="14" t="s">
        <v>120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83</v>
      </c>
      <c r="BK149" s="229">
        <f>ROUND(I149*H149,2)</f>
        <v>0</v>
      </c>
      <c r="BL149" s="14" t="s">
        <v>127</v>
      </c>
      <c r="BM149" s="228" t="s">
        <v>207</v>
      </c>
    </row>
    <row r="150" s="2" customFormat="1" ht="24.15" customHeight="1">
      <c r="A150" s="35"/>
      <c r="B150" s="36"/>
      <c r="C150" s="216" t="s">
        <v>208</v>
      </c>
      <c r="D150" s="216" t="s">
        <v>123</v>
      </c>
      <c r="E150" s="217" t="s">
        <v>209</v>
      </c>
      <c r="F150" s="218" t="s">
        <v>210</v>
      </c>
      <c r="G150" s="219" t="s">
        <v>126</v>
      </c>
      <c r="H150" s="220">
        <v>79</v>
      </c>
      <c r="I150" s="221"/>
      <c r="J150" s="222">
        <f>ROUND(I150*H150,2)</f>
        <v>0</v>
      </c>
      <c r="K150" s="223"/>
      <c r="L150" s="41"/>
      <c r="M150" s="224" t="s">
        <v>1</v>
      </c>
      <c r="N150" s="225" t="s">
        <v>40</v>
      </c>
      <c r="O150" s="88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127</v>
      </c>
      <c r="AT150" s="228" t="s">
        <v>123</v>
      </c>
      <c r="AU150" s="228" t="s">
        <v>85</v>
      </c>
      <c r="AY150" s="14" t="s">
        <v>120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83</v>
      </c>
      <c r="BK150" s="229">
        <f>ROUND(I150*H150,2)</f>
        <v>0</v>
      </c>
      <c r="BL150" s="14" t="s">
        <v>127</v>
      </c>
      <c r="BM150" s="228" t="s">
        <v>211</v>
      </c>
    </row>
    <row r="151" s="2" customFormat="1" ht="37.8" customHeight="1">
      <c r="A151" s="35"/>
      <c r="B151" s="36"/>
      <c r="C151" s="216" t="s">
        <v>212</v>
      </c>
      <c r="D151" s="216" t="s">
        <v>123</v>
      </c>
      <c r="E151" s="217" t="s">
        <v>213</v>
      </c>
      <c r="F151" s="218" t="s">
        <v>214</v>
      </c>
      <c r="G151" s="219" t="s">
        <v>126</v>
      </c>
      <c r="H151" s="220">
        <v>22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40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127</v>
      </c>
      <c r="AT151" s="228" t="s">
        <v>123</v>
      </c>
      <c r="AU151" s="228" t="s">
        <v>85</v>
      </c>
      <c r="AY151" s="14" t="s">
        <v>120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83</v>
      </c>
      <c r="BK151" s="229">
        <f>ROUND(I151*H151,2)</f>
        <v>0</v>
      </c>
      <c r="BL151" s="14" t="s">
        <v>127</v>
      </c>
      <c r="BM151" s="228" t="s">
        <v>215</v>
      </c>
    </row>
    <row r="152" s="2" customFormat="1" ht="24.15" customHeight="1">
      <c r="A152" s="35"/>
      <c r="B152" s="36"/>
      <c r="C152" s="216" t="s">
        <v>216</v>
      </c>
      <c r="D152" s="216" t="s">
        <v>123</v>
      </c>
      <c r="E152" s="217" t="s">
        <v>217</v>
      </c>
      <c r="F152" s="218" t="s">
        <v>218</v>
      </c>
      <c r="G152" s="219" t="s">
        <v>126</v>
      </c>
      <c r="H152" s="220">
        <v>3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40</v>
      </c>
      <c r="O152" s="88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127</v>
      </c>
      <c r="AT152" s="228" t="s">
        <v>123</v>
      </c>
      <c r="AU152" s="228" t="s">
        <v>85</v>
      </c>
      <c r="AY152" s="14" t="s">
        <v>120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83</v>
      </c>
      <c r="BK152" s="229">
        <f>ROUND(I152*H152,2)</f>
        <v>0</v>
      </c>
      <c r="BL152" s="14" t="s">
        <v>127</v>
      </c>
      <c r="BM152" s="228" t="s">
        <v>219</v>
      </c>
    </row>
    <row r="153" s="2" customFormat="1" ht="37.8" customHeight="1">
      <c r="A153" s="35"/>
      <c r="B153" s="36"/>
      <c r="C153" s="216" t="s">
        <v>220</v>
      </c>
      <c r="D153" s="216" t="s">
        <v>123</v>
      </c>
      <c r="E153" s="217" t="s">
        <v>221</v>
      </c>
      <c r="F153" s="218" t="s">
        <v>222</v>
      </c>
      <c r="G153" s="219" t="s">
        <v>126</v>
      </c>
      <c r="H153" s="220">
        <v>4</v>
      </c>
      <c r="I153" s="221"/>
      <c r="J153" s="222">
        <f>ROUND(I153*H153,2)</f>
        <v>0</v>
      </c>
      <c r="K153" s="223"/>
      <c r="L153" s="41"/>
      <c r="M153" s="224" t="s">
        <v>1</v>
      </c>
      <c r="N153" s="225" t="s">
        <v>40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127</v>
      </c>
      <c r="AT153" s="228" t="s">
        <v>123</v>
      </c>
      <c r="AU153" s="228" t="s">
        <v>85</v>
      </c>
      <c r="AY153" s="14" t="s">
        <v>120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83</v>
      </c>
      <c r="BK153" s="229">
        <f>ROUND(I153*H153,2)</f>
        <v>0</v>
      </c>
      <c r="BL153" s="14" t="s">
        <v>127</v>
      </c>
      <c r="BM153" s="228" t="s">
        <v>223</v>
      </c>
    </row>
    <row r="154" s="2" customFormat="1" ht="24.15" customHeight="1">
      <c r="A154" s="35"/>
      <c r="B154" s="36"/>
      <c r="C154" s="216" t="s">
        <v>224</v>
      </c>
      <c r="D154" s="216" t="s">
        <v>123</v>
      </c>
      <c r="E154" s="217" t="s">
        <v>225</v>
      </c>
      <c r="F154" s="218" t="s">
        <v>226</v>
      </c>
      <c r="G154" s="219" t="s">
        <v>126</v>
      </c>
      <c r="H154" s="220">
        <v>31</v>
      </c>
      <c r="I154" s="221"/>
      <c r="J154" s="222">
        <f>ROUND(I154*H154,2)</f>
        <v>0</v>
      </c>
      <c r="K154" s="223"/>
      <c r="L154" s="41"/>
      <c r="M154" s="224" t="s">
        <v>1</v>
      </c>
      <c r="N154" s="225" t="s">
        <v>40</v>
      </c>
      <c r="O154" s="88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127</v>
      </c>
      <c r="AT154" s="228" t="s">
        <v>123</v>
      </c>
      <c r="AU154" s="228" t="s">
        <v>85</v>
      </c>
      <c r="AY154" s="14" t="s">
        <v>120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83</v>
      </c>
      <c r="BK154" s="229">
        <f>ROUND(I154*H154,2)</f>
        <v>0</v>
      </c>
      <c r="BL154" s="14" t="s">
        <v>127</v>
      </c>
      <c r="BM154" s="228" t="s">
        <v>227</v>
      </c>
    </row>
    <row r="155" s="2" customFormat="1" ht="24.15" customHeight="1">
      <c r="A155" s="35"/>
      <c r="B155" s="36"/>
      <c r="C155" s="216" t="s">
        <v>228</v>
      </c>
      <c r="D155" s="216" t="s">
        <v>123</v>
      </c>
      <c r="E155" s="217" t="s">
        <v>229</v>
      </c>
      <c r="F155" s="218" t="s">
        <v>230</v>
      </c>
      <c r="G155" s="219" t="s">
        <v>126</v>
      </c>
      <c r="H155" s="220">
        <v>4</v>
      </c>
      <c r="I155" s="221"/>
      <c r="J155" s="222">
        <f>ROUND(I155*H155,2)</f>
        <v>0</v>
      </c>
      <c r="K155" s="223"/>
      <c r="L155" s="41"/>
      <c r="M155" s="224" t="s">
        <v>1</v>
      </c>
      <c r="N155" s="225" t="s">
        <v>40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127</v>
      </c>
      <c r="AT155" s="228" t="s">
        <v>123</v>
      </c>
      <c r="AU155" s="228" t="s">
        <v>85</v>
      </c>
      <c r="AY155" s="14" t="s">
        <v>120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83</v>
      </c>
      <c r="BK155" s="229">
        <f>ROUND(I155*H155,2)</f>
        <v>0</v>
      </c>
      <c r="BL155" s="14" t="s">
        <v>127</v>
      </c>
      <c r="BM155" s="228" t="s">
        <v>231</v>
      </c>
    </row>
    <row r="156" s="2" customFormat="1" ht="24.15" customHeight="1">
      <c r="A156" s="35"/>
      <c r="B156" s="36"/>
      <c r="C156" s="216" t="s">
        <v>232</v>
      </c>
      <c r="D156" s="216" t="s">
        <v>123</v>
      </c>
      <c r="E156" s="217" t="s">
        <v>233</v>
      </c>
      <c r="F156" s="218" t="s">
        <v>234</v>
      </c>
      <c r="G156" s="219" t="s">
        <v>126</v>
      </c>
      <c r="H156" s="220">
        <v>2</v>
      </c>
      <c r="I156" s="221"/>
      <c r="J156" s="222">
        <f>ROUND(I156*H156,2)</f>
        <v>0</v>
      </c>
      <c r="K156" s="223"/>
      <c r="L156" s="41"/>
      <c r="M156" s="224" t="s">
        <v>1</v>
      </c>
      <c r="N156" s="225" t="s">
        <v>40</v>
      </c>
      <c r="O156" s="88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127</v>
      </c>
      <c r="AT156" s="228" t="s">
        <v>123</v>
      </c>
      <c r="AU156" s="228" t="s">
        <v>85</v>
      </c>
      <c r="AY156" s="14" t="s">
        <v>120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83</v>
      </c>
      <c r="BK156" s="229">
        <f>ROUND(I156*H156,2)</f>
        <v>0</v>
      </c>
      <c r="BL156" s="14" t="s">
        <v>127</v>
      </c>
      <c r="BM156" s="228" t="s">
        <v>235</v>
      </c>
    </row>
    <row r="157" s="12" customFormat="1" ht="22.8" customHeight="1">
      <c r="A157" s="12"/>
      <c r="B157" s="200"/>
      <c r="C157" s="201"/>
      <c r="D157" s="202" t="s">
        <v>74</v>
      </c>
      <c r="E157" s="214" t="s">
        <v>236</v>
      </c>
      <c r="F157" s="214" t="s">
        <v>237</v>
      </c>
      <c r="G157" s="201"/>
      <c r="H157" s="201"/>
      <c r="I157" s="204"/>
      <c r="J157" s="215">
        <f>BK157</f>
        <v>0</v>
      </c>
      <c r="K157" s="201"/>
      <c r="L157" s="206"/>
      <c r="M157" s="207"/>
      <c r="N157" s="208"/>
      <c r="O157" s="208"/>
      <c r="P157" s="209">
        <f>SUM(P158:P180)</f>
        <v>0</v>
      </c>
      <c r="Q157" s="208"/>
      <c r="R157" s="209">
        <f>SUM(R158:R180)</f>
        <v>0</v>
      </c>
      <c r="S157" s="208"/>
      <c r="T157" s="210">
        <f>SUM(T158:T180)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1" t="s">
        <v>119</v>
      </c>
      <c r="AT157" s="212" t="s">
        <v>74</v>
      </c>
      <c r="AU157" s="212" t="s">
        <v>83</v>
      </c>
      <c r="AY157" s="211" t="s">
        <v>120</v>
      </c>
      <c r="BK157" s="213">
        <f>SUM(BK158:BK180)</f>
        <v>0</v>
      </c>
    </row>
    <row r="158" s="2" customFormat="1" ht="33" customHeight="1">
      <c r="A158" s="35"/>
      <c r="B158" s="36"/>
      <c r="C158" s="216" t="s">
        <v>238</v>
      </c>
      <c r="D158" s="216" t="s">
        <v>123</v>
      </c>
      <c r="E158" s="217" t="s">
        <v>239</v>
      </c>
      <c r="F158" s="218" t="s">
        <v>240</v>
      </c>
      <c r="G158" s="219" t="s">
        <v>126</v>
      </c>
      <c r="H158" s="220">
        <v>1</v>
      </c>
      <c r="I158" s="221"/>
      <c r="J158" s="222">
        <f>ROUND(I158*H158,2)</f>
        <v>0</v>
      </c>
      <c r="K158" s="223"/>
      <c r="L158" s="41"/>
      <c r="M158" s="224" t="s">
        <v>1</v>
      </c>
      <c r="N158" s="225" t="s">
        <v>40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127</v>
      </c>
      <c r="AT158" s="228" t="s">
        <v>123</v>
      </c>
      <c r="AU158" s="228" t="s">
        <v>85</v>
      </c>
      <c r="AY158" s="14" t="s">
        <v>120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83</v>
      </c>
      <c r="BK158" s="229">
        <f>ROUND(I158*H158,2)</f>
        <v>0</v>
      </c>
      <c r="BL158" s="14" t="s">
        <v>127</v>
      </c>
      <c r="BM158" s="228" t="s">
        <v>241</v>
      </c>
    </row>
    <row r="159" s="2" customFormat="1" ht="24.15" customHeight="1">
      <c r="A159" s="35"/>
      <c r="B159" s="36"/>
      <c r="C159" s="216" t="s">
        <v>242</v>
      </c>
      <c r="D159" s="216" t="s">
        <v>123</v>
      </c>
      <c r="E159" s="217" t="s">
        <v>243</v>
      </c>
      <c r="F159" s="218" t="s">
        <v>244</v>
      </c>
      <c r="G159" s="219" t="s">
        <v>126</v>
      </c>
      <c r="H159" s="220">
        <v>64</v>
      </c>
      <c r="I159" s="221"/>
      <c r="J159" s="222">
        <f>ROUND(I159*H159,2)</f>
        <v>0</v>
      </c>
      <c r="K159" s="223"/>
      <c r="L159" s="41"/>
      <c r="M159" s="224" t="s">
        <v>1</v>
      </c>
      <c r="N159" s="225" t="s">
        <v>40</v>
      </c>
      <c r="O159" s="88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127</v>
      </c>
      <c r="AT159" s="228" t="s">
        <v>123</v>
      </c>
      <c r="AU159" s="228" t="s">
        <v>85</v>
      </c>
      <c r="AY159" s="14" t="s">
        <v>120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83</v>
      </c>
      <c r="BK159" s="229">
        <f>ROUND(I159*H159,2)</f>
        <v>0</v>
      </c>
      <c r="BL159" s="14" t="s">
        <v>127</v>
      </c>
      <c r="BM159" s="228" t="s">
        <v>245</v>
      </c>
    </row>
    <row r="160" s="2" customFormat="1" ht="33" customHeight="1">
      <c r="A160" s="35"/>
      <c r="B160" s="36"/>
      <c r="C160" s="216" t="s">
        <v>246</v>
      </c>
      <c r="D160" s="216" t="s">
        <v>123</v>
      </c>
      <c r="E160" s="217" t="s">
        <v>247</v>
      </c>
      <c r="F160" s="218" t="s">
        <v>248</v>
      </c>
      <c r="G160" s="219" t="s">
        <v>126</v>
      </c>
      <c r="H160" s="220">
        <v>16</v>
      </c>
      <c r="I160" s="221"/>
      <c r="J160" s="222">
        <f>ROUND(I160*H160,2)</f>
        <v>0</v>
      </c>
      <c r="K160" s="223"/>
      <c r="L160" s="41"/>
      <c r="M160" s="224" t="s">
        <v>1</v>
      </c>
      <c r="N160" s="225" t="s">
        <v>40</v>
      </c>
      <c r="O160" s="88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127</v>
      </c>
      <c r="AT160" s="228" t="s">
        <v>123</v>
      </c>
      <c r="AU160" s="228" t="s">
        <v>85</v>
      </c>
      <c r="AY160" s="14" t="s">
        <v>120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83</v>
      </c>
      <c r="BK160" s="229">
        <f>ROUND(I160*H160,2)</f>
        <v>0</v>
      </c>
      <c r="BL160" s="14" t="s">
        <v>127</v>
      </c>
      <c r="BM160" s="228" t="s">
        <v>249</v>
      </c>
    </row>
    <row r="161" s="2" customFormat="1" ht="24.15" customHeight="1">
      <c r="A161" s="35"/>
      <c r="B161" s="36"/>
      <c r="C161" s="216" t="s">
        <v>250</v>
      </c>
      <c r="D161" s="216" t="s">
        <v>123</v>
      </c>
      <c r="E161" s="217" t="s">
        <v>251</v>
      </c>
      <c r="F161" s="218" t="s">
        <v>252</v>
      </c>
      <c r="G161" s="219" t="s">
        <v>126</v>
      </c>
      <c r="H161" s="220">
        <v>64</v>
      </c>
      <c r="I161" s="221"/>
      <c r="J161" s="222">
        <f>ROUND(I161*H161,2)</f>
        <v>0</v>
      </c>
      <c r="K161" s="223"/>
      <c r="L161" s="41"/>
      <c r="M161" s="224" t="s">
        <v>1</v>
      </c>
      <c r="N161" s="225" t="s">
        <v>40</v>
      </c>
      <c r="O161" s="88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127</v>
      </c>
      <c r="AT161" s="228" t="s">
        <v>123</v>
      </c>
      <c r="AU161" s="228" t="s">
        <v>85</v>
      </c>
      <c r="AY161" s="14" t="s">
        <v>120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83</v>
      </c>
      <c r="BK161" s="229">
        <f>ROUND(I161*H161,2)</f>
        <v>0</v>
      </c>
      <c r="BL161" s="14" t="s">
        <v>127</v>
      </c>
      <c r="BM161" s="228" t="s">
        <v>253</v>
      </c>
    </row>
    <row r="162" s="2" customFormat="1" ht="24.15" customHeight="1">
      <c r="A162" s="35"/>
      <c r="B162" s="36"/>
      <c r="C162" s="216" t="s">
        <v>254</v>
      </c>
      <c r="D162" s="216" t="s">
        <v>123</v>
      </c>
      <c r="E162" s="217" t="s">
        <v>255</v>
      </c>
      <c r="F162" s="218" t="s">
        <v>256</v>
      </c>
      <c r="G162" s="219" t="s">
        <v>126</v>
      </c>
      <c r="H162" s="220">
        <v>4</v>
      </c>
      <c r="I162" s="221"/>
      <c r="J162" s="222">
        <f>ROUND(I162*H162,2)</f>
        <v>0</v>
      </c>
      <c r="K162" s="223"/>
      <c r="L162" s="41"/>
      <c r="M162" s="224" t="s">
        <v>1</v>
      </c>
      <c r="N162" s="225" t="s">
        <v>40</v>
      </c>
      <c r="O162" s="88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127</v>
      </c>
      <c r="AT162" s="228" t="s">
        <v>123</v>
      </c>
      <c r="AU162" s="228" t="s">
        <v>85</v>
      </c>
      <c r="AY162" s="14" t="s">
        <v>120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83</v>
      </c>
      <c r="BK162" s="229">
        <f>ROUND(I162*H162,2)</f>
        <v>0</v>
      </c>
      <c r="BL162" s="14" t="s">
        <v>127</v>
      </c>
      <c r="BM162" s="228" t="s">
        <v>257</v>
      </c>
    </row>
    <row r="163" s="2" customFormat="1" ht="24.15" customHeight="1">
      <c r="A163" s="35"/>
      <c r="B163" s="36"/>
      <c r="C163" s="216" t="s">
        <v>258</v>
      </c>
      <c r="D163" s="216" t="s">
        <v>123</v>
      </c>
      <c r="E163" s="217" t="s">
        <v>259</v>
      </c>
      <c r="F163" s="218" t="s">
        <v>260</v>
      </c>
      <c r="G163" s="219" t="s">
        <v>126</v>
      </c>
      <c r="H163" s="220">
        <v>26</v>
      </c>
      <c r="I163" s="221"/>
      <c r="J163" s="222">
        <f>ROUND(I163*H163,2)</f>
        <v>0</v>
      </c>
      <c r="K163" s="223"/>
      <c r="L163" s="41"/>
      <c r="M163" s="224" t="s">
        <v>1</v>
      </c>
      <c r="N163" s="225" t="s">
        <v>40</v>
      </c>
      <c r="O163" s="88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127</v>
      </c>
      <c r="AT163" s="228" t="s">
        <v>123</v>
      </c>
      <c r="AU163" s="228" t="s">
        <v>85</v>
      </c>
      <c r="AY163" s="14" t="s">
        <v>120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83</v>
      </c>
      <c r="BK163" s="229">
        <f>ROUND(I163*H163,2)</f>
        <v>0</v>
      </c>
      <c r="BL163" s="14" t="s">
        <v>127</v>
      </c>
      <c r="BM163" s="228" t="s">
        <v>261</v>
      </c>
    </row>
    <row r="164" s="2" customFormat="1" ht="33" customHeight="1">
      <c r="A164" s="35"/>
      <c r="B164" s="36"/>
      <c r="C164" s="216" t="s">
        <v>262</v>
      </c>
      <c r="D164" s="216" t="s">
        <v>123</v>
      </c>
      <c r="E164" s="217" t="s">
        <v>263</v>
      </c>
      <c r="F164" s="218" t="s">
        <v>264</v>
      </c>
      <c r="G164" s="219" t="s">
        <v>126</v>
      </c>
      <c r="H164" s="220">
        <v>4</v>
      </c>
      <c r="I164" s="221"/>
      <c r="J164" s="222">
        <f>ROUND(I164*H164,2)</f>
        <v>0</v>
      </c>
      <c r="K164" s="223"/>
      <c r="L164" s="41"/>
      <c r="M164" s="224" t="s">
        <v>1</v>
      </c>
      <c r="N164" s="225" t="s">
        <v>40</v>
      </c>
      <c r="O164" s="88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127</v>
      </c>
      <c r="AT164" s="228" t="s">
        <v>123</v>
      </c>
      <c r="AU164" s="228" t="s">
        <v>85</v>
      </c>
      <c r="AY164" s="14" t="s">
        <v>120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83</v>
      </c>
      <c r="BK164" s="229">
        <f>ROUND(I164*H164,2)</f>
        <v>0</v>
      </c>
      <c r="BL164" s="14" t="s">
        <v>127</v>
      </c>
      <c r="BM164" s="228" t="s">
        <v>265</v>
      </c>
    </row>
    <row r="165" s="2" customFormat="1" ht="33" customHeight="1">
      <c r="A165" s="35"/>
      <c r="B165" s="36"/>
      <c r="C165" s="216" t="s">
        <v>266</v>
      </c>
      <c r="D165" s="216" t="s">
        <v>123</v>
      </c>
      <c r="E165" s="217" t="s">
        <v>267</v>
      </c>
      <c r="F165" s="218" t="s">
        <v>268</v>
      </c>
      <c r="G165" s="219" t="s">
        <v>126</v>
      </c>
      <c r="H165" s="220">
        <v>8</v>
      </c>
      <c r="I165" s="221"/>
      <c r="J165" s="222">
        <f>ROUND(I165*H165,2)</f>
        <v>0</v>
      </c>
      <c r="K165" s="223"/>
      <c r="L165" s="41"/>
      <c r="M165" s="224" t="s">
        <v>1</v>
      </c>
      <c r="N165" s="225" t="s">
        <v>40</v>
      </c>
      <c r="O165" s="88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127</v>
      </c>
      <c r="AT165" s="228" t="s">
        <v>123</v>
      </c>
      <c r="AU165" s="228" t="s">
        <v>85</v>
      </c>
      <c r="AY165" s="14" t="s">
        <v>120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83</v>
      </c>
      <c r="BK165" s="229">
        <f>ROUND(I165*H165,2)</f>
        <v>0</v>
      </c>
      <c r="BL165" s="14" t="s">
        <v>127</v>
      </c>
      <c r="BM165" s="228" t="s">
        <v>269</v>
      </c>
    </row>
    <row r="166" s="2" customFormat="1" ht="24.15" customHeight="1">
      <c r="A166" s="35"/>
      <c r="B166" s="36"/>
      <c r="C166" s="216" t="s">
        <v>270</v>
      </c>
      <c r="D166" s="216" t="s">
        <v>123</v>
      </c>
      <c r="E166" s="217" t="s">
        <v>271</v>
      </c>
      <c r="F166" s="218" t="s">
        <v>272</v>
      </c>
      <c r="G166" s="219" t="s">
        <v>126</v>
      </c>
      <c r="H166" s="220">
        <v>6</v>
      </c>
      <c r="I166" s="221"/>
      <c r="J166" s="222">
        <f>ROUND(I166*H166,2)</f>
        <v>0</v>
      </c>
      <c r="K166" s="223"/>
      <c r="L166" s="41"/>
      <c r="M166" s="224" t="s">
        <v>1</v>
      </c>
      <c r="N166" s="225" t="s">
        <v>40</v>
      </c>
      <c r="O166" s="88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127</v>
      </c>
      <c r="AT166" s="228" t="s">
        <v>123</v>
      </c>
      <c r="AU166" s="228" t="s">
        <v>85</v>
      </c>
      <c r="AY166" s="14" t="s">
        <v>120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83</v>
      </c>
      <c r="BK166" s="229">
        <f>ROUND(I166*H166,2)</f>
        <v>0</v>
      </c>
      <c r="BL166" s="14" t="s">
        <v>127</v>
      </c>
      <c r="BM166" s="228" t="s">
        <v>273</v>
      </c>
    </row>
    <row r="167" s="2" customFormat="1" ht="24.15" customHeight="1">
      <c r="A167" s="35"/>
      <c r="B167" s="36"/>
      <c r="C167" s="216" t="s">
        <v>274</v>
      </c>
      <c r="D167" s="216" t="s">
        <v>123</v>
      </c>
      <c r="E167" s="217" t="s">
        <v>275</v>
      </c>
      <c r="F167" s="218" t="s">
        <v>276</v>
      </c>
      <c r="G167" s="219" t="s">
        <v>126</v>
      </c>
      <c r="H167" s="220">
        <v>7</v>
      </c>
      <c r="I167" s="221"/>
      <c r="J167" s="222">
        <f>ROUND(I167*H167,2)</f>
        <v>0</v>
      </c>
      <c r="K167" s="223"/>
      <c r="L167" s="41"/>
      <c r="M167" s="224" t="s">
        <v>1</v>
      </c>
      <c r="N167" s="225" t="s">
        <v>40</v>
      </c>
      <c r="O167" s="88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127</v>
      </c>
      <c r="AT167" s="228" t="s">
        <v>123</v>
      </c>
      <c r="AU167" s="228" t="s">
        <v>85</v>
      </c>
      <c r="AY167" s="14" t="s">
        <v>120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83</v>
      </c>
      <c r="BK167" s="229">
        <f>ROUND(I167*H167,2)</f>
        <v>0</v>
      </c>
      <c r="BL167" s="14" t="s">
        <v>127</v>
      </c>
      <c r="BM167" s="228" t="s">
        <v>277</v>
      </c>
    </row>
    <row r="168" s="2" customFormat="1" ht="24.15" customHeight="1">
      <c r="A168" s="35"/>
      <c r="B168" s="36"/>
      <c r="C168" s="216" t="s">
        <v>278</v>
      </c>
      <c r="D168" s="216" t="s">
        <v>123</v>
      </c>
      <c r="E168" s="217" t="s">
        <v>279</v>
      </c>
      <c r="F168" s="218" t="s">
        <v>280</v>
      </c>
      <c r="G168" s="219" t="s">
        <v>126</v>
      </c>
      <c r="H168" s="220">
        <v>4</v>
      </c>
      <c r="I168" s="221"/>
      <c r="J168" s="222">
        <f>ROUND(I168*H168,2)</f>
        <v>0</v>
      </c>
      <c r="K168" s="223"/>
      <c r="L168" s="41"/>
      <c r="M168" s="224" t="s">
        <v>1</v>
      </c>
      <c r="N168" s="225" t="s">
        <v>40</v>
      </c>
      <c r="O168" s="88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127</v>
      </c>
      <c r="AT168" s="228" t="s">
        <v>123</v>
      </c>
      <c r="AU168" s="228" t="s">
        <v>85</v>
      </c>
      <c r="AY168" s="14" t="s">
        <v>120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83</v>
      </c>
      <c r="BK168" s="229">
        <f>ROUND(I168*H168,2)</f>
        <v>0</v>
      </c>
      <c r="BL168" s="14" t="s">
        <v>127</v>
      </c>
      <c r="BM168" s="228" t="s">
        <v>281</v>
      </c>
    </row>
    <row r="169" s="2" customFormat="1" ht="24.15" customHeight="1">
      <c r="A169" s="35"/>
      <c r="B169" s="36"/>
      <c r="C169" s="216" t="s">
        <v>282</v>
      </c>
      <c r="D169" s="216" t="s">
        <v>123</v>
      </c>
      <c r="E169" s="217" t="s">
        <v>283</v>
      </c>
      <c r="F169" s="218" t="s">
        <v>284</v>
      </c>
      <c r="G169" s="219" t="s">
        <v>126</v>
      </c>
      <c r="H169" s="220">
        <v>6</v>
      </c>
      <c r="I169" s="221"/>
      <c r="J169" s="222">
        <f>ROUND(I169*H169,2)</f>
        <v>0</v>
      </c>
      <c r="K169" s="223"/>
      <c r="L169" s="41"/>
      <c r="M169" s="224" t="s">
        <v>1</v>
      </c>
      <c r="N169" s="225" t="s">
        <v>40</v>
      </c>
      <c r="O169" s="88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127</v>
      </c>
      <c r="AT169" s="228" t="s">
        <v>123</v>
      </c>
      <c r="AU169" s="228" t="s">
        <v>85</v>
      </c>
      <c r="AY169" s="14" t="s">
        <v>120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83</v>
      </c>
      <c r="BK169" s="229">
        <f>ROUND(I169*H169,2)</f>
        <v>0</v>
      </c>
      <c r="BL169" s="14" t="s">
        <v>127</v>
      </c>
      <c r="BM169" s="228" t="s">
        <v>285</v>
      </c>
    </row>
    <row r="170" s="2" customFormat="1" ht="33" customHeight="1">
      <c r="A170" s="35"/>
      <c r="B170" s="36"/>
      <c r="C170" s="216" t="s">
        <v>286</v>
      </c>
      <c r="D170" s="216" t="s">
        <v>123</v>
      </c>
      <c r="E170" s="217" t="s">
        <v>287</v>
      </c>
      <c r="F170" s="218" t="s">
        <v>288</v>
      </c>
      <c r="G170" s="219" t="s">
        <v>162</v>
      </c>
      <c r="H170" s="220">
        <v>45</v>
      </c>
      <c r="I170" s="221"/>
      <c r="J170" s="222">
        <f>ROUND(I170*H170,2)</f>
        <v>0</v>
      </c>
      <c r="K170" s="223"/>
      <c r="L170" s="41"/>
      <c r="M170" s="224" t="s">
        <v>1</v>
      </c>
      <c r="N170" s="225" t="s">
        <v>40</v>
      </c>
      <c r="O170" s="88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127</v>
      </c>
      <c r="AT170" s="228" t="s">
        <v>123</v>
      </c>
      <c r="AU170" s="228" t="s">
        <v>85</v>
      </c>
      <c r="AY170" s="14" t="s">
        <v>120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83</v>
      </c>
      <c r="BK170" s="229">
        <f>ROUND(I170*H170,2)</f>
        <v>0</v>
      </c>
      <c r="BL170" s="14" t="s">
        <v>127</v>
      </c>
      <c r="BM170" s="228" t="s">
        <v>289</v>
      </c>
    </row>
    <row r="171" s="2" customFormat="1" ht="33" customHeight="1">
      <c r="A171" s="35"/>
      <c r="B171" s="36"/>
      <c r="C171" s="216" t="s">
        <v>290</v>
      </c>
      <c r="D171" s="216" t="s">
        <v>123</v>
      </c>
      <c r="E171" s="217" t="s">
        <v>291</v>
      </c>
      <c r="F171" s="218" t="s">
        <v>292</v>
      </c>
      <c r="G171" s="219" t="s">
        <v>162</v>
      </c>
      <c r="H171" s="220">
        <v>160</v>
      </c>
      <c r="I171" s="221"/>
      <c r="J171" s="222">
        <f>ROUND(I171*H171,2)</f>
        <v>0</v>
      </c>
      <c r="K171" s="223"/>
      <c r="L171" s="41"/>
      <c r="M171" s="224" t="s">
        <v>1</v>
      </c>
      <c r="N171" s="225" t="s">
        <v>40</v>
      </c>
      <c r="O171" s="88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127</v>
      </c>
      <c r="AT171" s="228" t="s">
        <v>123</v>
      </c>
      <c r="AU171" s="228" t="s">
        <v>85</v>
      </c>
      <c r="AY171" s="14" t="s">
        <v>120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83</v>
      </c>
      <c r="BK171" s="229">
        <f>ROUND(I171*H171,2)</f>
        <v>0</v>
      </c>
      <c r="BL171" s="14" t="s">
        <v>127</v>
      </c>
      <c r="BM171" s="228" t="s">
        <v>293</v>
      </c>
    </row>
    <row r="172" s="2" customFormat="1" ht="33" customHeight="1">
      <c r="A172" s="35"/>
      <c r="B172" s="36"/>
      <c r="C172" s="216" t="s">
        <v>294</v>
      </c>
      <c r="D172" s="216" t="s">
        <v>123</v>
      </c>
      <c r="E172" s="217" t="s">
        <v>295</v>
      </c>
      <c r="F172" s="218" t="s">
        <v>296</v>
      </c>
      <c r="G172" s="219" t="s">
        <v>162</v>
      </c>
      <c r="H172" s="220">
        <v>200</v>
      </c>
      <c r="I172" s="221"/>
      <c r="J172" s="222">
        <f>ROUND(I172*H172,2)</f>
        <v>0</v>
      </c>
      <c r="K172" s="223"/>
      <c r="L172" s="41"/>
      <c r="M172" s="224" t="s">
        <v>1</v>
      </c>
      <c r="N172" s="225" t="s">
        <v>40</v>
      </c>
      <c r="O172" s="88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8" t="s">
        <v>127</v>
      </c>
      <c r="AT172" s="228" t="s">
        <v>123</v>
      </c>
      <c r="AU172" s="228" t="s">
        <v>85</v>
      </c>
      <c r="AY172" s="14" t="s">
        <v>120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4" t="s">
        <v>83</v>
      </c>
      <c r="BK172" s="229">
        <f>ROUND(I172*H172,2)</f>
        <v>0</v>
      </c>
      <c r="BL172" s="14" t="s">
        <v>127</v>
      </c>
      <c r="BM172" s="228" t="s">
        <v>297</v>
      </c>
    </row>
    <row r="173" s="2" customFormat="1" ht="24.15" customHeight="1">
      <c r="A173" s="35"/>
      <c r="B173" s="36"/>
      <c r="C173" s="216" t="s">
        <v>298</v>
      </c>
      <c r="D173" s="216" t="s">
        <v>123</v>
      </c>
      <c r="E173" s="217" t="s">
        <v>299</v>
      </c>
      <c r="F173" s="218" t="s">
        <v>300</v>
      </c>
      <c r="G173" s="219" t="s">
        <v>126</v>
      </c>
      <c r="H173" s="220">
        <v>2</v>
      </c>
      <c r="I173" s="221"/>
      <c r="J173" s="222">
        <f>ROUND(I173*H173,2)</f>
        <v>0</v>
      </c>
      <c r="K173" s="223"/>
      <c r="L173" s="41"/>
      <c r="M173" s="224" t="s">
        <v>1</v>
      </c>
      <c r="N173" s="225" t="s">
        <v>40</v>
      </c>
      <c r="O173" s="88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127</v>
      </c>
      <c r="AT173" s="228" t="s">
        <v>123</v>
      </c>
      <c r="AU173" s="228" t="s">
        <v>85</v>
      </c>
      <c r="AY173" s="14" t="s">
        <v>120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83</v>
      </c>
      <c r="BK173" s="229">
        <f>ROUND(I173*H173,2)</f>
        <v>0</v>
      </c>
      <c r="BL173" s="14" t="s">
        <v>127</v>
      </c>
      <c r="BM173" s="228" t="s">
        <v>301</v>
      </c>
    </row>
    <row r="174" s="2" customFormat="1" ht="24.15" customHeight="1">
      <c r="A174" s="35"/>
      <c r="B174" s="36"/>
      <c r="C174" s="216" t="s">
        <v>302</v>
      </c>
      <c r="D174" s="216" t="s">
        <v>123</v>
      </c>
      <c r="E174" s="217" t="s">
        <v>303</v>
      </c>
      <c r="F174" s="218" t="s">
        <v>304</v>
      </c>
      <c r="G174" s="219" t="s">
        <v>126</v>
      </c>
      <c r="H174" s="220">
        <v>2</v>
      </c>
      <c r="I174" s="221"/>
      <c r="J174" s="222">
        <f>ROUND(I174*H174,2)</f>
        <v>0</v>
      </c>
      <c r="K174" s="223"/>
      <c r="L174" s="41"/>
      <c r="M174" s="224" t="s">
        <v>1</v>
      </c>
      <c r="N174" s="225" t="s">
        <v>40</v>
      </c>
      <c r="O174" s="88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127</v>
      </c>
      <c r="AT174" s="228" t="s">
        <v>123</v>
      </c>
      <c r="AU174" s="228" t="s">
        <v>85</v>
      </c>
      <c r="AY174" s="14" t="s">
        <v>120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83</v>
      </c>
      <c r="BK174" s="229">
        <f>ROUND(I174*H174,2)</f>
        <v>0</v>
      </c>
      <c r="BL174" s="14" t="s">
        <v>127</v>
      </c>
      <c r="BM174" s="228" t="s">
        <v>305</v>
      </c>
    </row>
    <row r="175" s="2" customFormat="1" ht="24.15" customHeight="1">
      <c r="A175" s="35"/>
      <c r="B175" s="36"/>
      <c r="C175" s="216" t="s">
        <v>306</v>
      </c>
      <c r="D175" s="216" t="s">
        <v>123</v>
      </c>
      <c r="E175" s="217" t="s">
        <v>307</v>
      </c>
      <c r="F175" s="218" t="s">
        <v>308</v>
      </c>
      <c r="G175" s="219" t="s">
        <v>126</v>
      </c>
      <c r="H175" s="220">
        <v>1</v>
      </c>
      <c r="I175" s="221"/>
      <c r="J175" s="222">
        <f>ROUND(I175*H175,2)</f>
        <v>0</v>
      </c>
      <c r="K175" s="223"/>
      <c r="L175" s="41"/>
      <c r="M175" s="224" t="s">
        <v>1</v>
      </c>
      <c r="N175" s="225" t="s">
        <v>40</v>
      </c>
      <c r="O175" s="88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8" t="s">
        <v>127</v>
      </c>
      <c r="AT175" s="228" t="s">
        <v>123</v>
      </c>
      <c r="AU175" s="228" t="s">
        <v>85</v>
      </c>
      <c r="AY175" s="14" t="s">
        <v>120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4" t="s">
        <v>83</v>
      </c>
      <c r="BK175" s="229">
        <f>ROUND(I175*H175,2)</f>
        <v>0</v>
      </c>
      <c r="BL175" s="14" t="s">
        <v>127</v>
      </c>
      <c r="BM175" s="228" t="s">
        <v>309</v>
      </c>
    </row>
    <row r="176" s="2" customFormat="1" ht="33" customHeight="1">
      <c r="A176" s="35"/>
      <c r="B176" s="36"/>
      <c r="C176" s="216" t="s">
        <v>310</v>
      </c>
      <c r="D176" s="216" t="s">
        <v>123</v>
      </c>
      <c r="E176" s="217" t="s">
        <v>311</v>
      </c>
      <c r="F176" s="218" t="s">
        <v>312</v>
      </c>
      <c r="G176" s="219" t="s">
        <v>126</v>
      </c>
      <c r="H176" s="220">
        <v>54</v>
      </c>
      <c r="I176" s="221"/>
      <c r="J176" s="222">
        <f>ROUND(I176*H176,2)</f>
        <v>0</v>
      </c>
      <c r="K176" s="223"/>
      <c r="L176" s="41"/>
      <c r="M176" s="224" t="s">
        <v>1</v>
      </c>
      <c r="N176" s="225" t="s">
        <v>40</v>
      </c>
      <c r="O176" s="88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127</v>
      </c>
      <c r="AT176" s="228" t="s">
        <v>123</v>
      </c>
      <c r="AU176" s="228" t="s">
        <v>85</v>
      </c>
      <c r="AY176" s="14" t="s">
        <v>120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83</v>
      </c>
      <c r="BK176" s="229">
        <f>ROUND(I176*H176,2)</f>
        <v>0</v>
      </c>
      <c r="BL176" s="14" t="s">
        <v>127</v>
      </c>
      <c r="BM176" s="228" t="s">
        <v>313</v>
      </c>
    </row>
    <row r="177" s="2" customFormat="1" ht="24.15" customHeight="1">
      <c r="A177" s="35"/>
      <c r="B177" s="36"/>
      <c r="C177" s="216" t="s">
        <v>314</v>
      </c>
      <c r="D177" s="216" t="s">
        <v>123</v>
      </c>
      <c r="E177" s="217" t="s">
        <v>315</v>
      </c>
      <c r="F177" s="218" t="s">
        <v>316</v>
      </c>
      <c r="G177" s="219" t="s">
        <v>126</v>
      </c>
      <c r="H177" s="220">
        <v>2</v>
      </c>
      <c r="I177" s="221"/>
      <c r="J177" s="222">
        <f>ROUND(I177*H177,2)</f>
        <v>0</v>
      </c>
      <c r="K177" s="223"/>
      <c r="L177" s="41"/>
      <c r="M177" s="224" t="s">
        <v>1</v>
      </c>
      <c r="N177" s="225" t="s">
        <v>40</v>
      </c>
      <c r="O177" s="88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127</v>
      </c>
      <c r="AT177" s="228" t="s">
        <v>123</v>
      </c>
      <c r="AU177" s="228" t="s">
        <v>85</v>
      </c>
      <c r="AY177" s="14" t="s">
        <v>120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83</v>
      </c>
      <c r="BK177" s="229">
        <f>ROUND(I177*H177,2)</f>
        <v>0</v>
      </c>
      <c r="BL177" s="14" t="s">
        <v>127</v>
      </c>
      <c r="BM177" s="228" t="s">
        <v>317</v>
      </c>
    </row>
    <row r="178" s="2" customFormat="1" ht="24.15" customHeight="1">
      <c r="A178" s="35"/>
      <c r="B178" s="36"/>
      <c r="C178" s="216" t="s">
        <v>318</v>
      </c>
      <c r="D178" s="216" t="s">
        <v>123</v>
      </c>
      <c r="E178" s="217" t="s">
        <v>319</v>
      </c>
      <c r="F178" s="218" t="s">
        <v>320</v>
      </c>
      <c r="G178" s="219" t="s">
        <v>126</v>
      </c>
      <c r="H178" s="220">
        <v>1</v>
      </c>
      <c r="I178" s="221"/>
      <c r="J178" s="222">
        <f>ROUND(I178*H178,2)</f>
        <v>0</v>
      </c>
      <c r="K178" s="223"/>
      <c r="L178" s="41"/>
      <c r="M178" s="224" t="s">
        <v>1</v>
      </c>
      <c r="N178" s="225" t="s">
        <v>40</v>
      </c>
      <c r="O178" s="88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8" t="s">
        <v>127</v>
      </c>
      <c r="AT178" s="228" t="s">
        <v>123</v>
      </c>
      <c r="AU178" s="228" t="s">
        <v>85</v>
      </c>
      <c r="AY178" s="14" t="s">
        <v>120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4" t="s">
        <v>83</v>
      </c>
      <c r="BK178" s="229">
        <f>ROUND(I178*H178,2)</f>
        <v>0</v>
      </c>
      <c r="BL178" s="14" t="s">
        <v>127</v>
      </c>
      <c r="BM178" s="228" t="s">
        <v>321</v>
      </c>
    </row>
    <row r="179" s="2" customFormat="1" ht="37.8" customHeight="1">
      <c r="A179" s="35"/>
      <c r="B179" s="36"/>
      <c r="C179" s="216" t="s">
        <v>322</v>
      </c>
      <c r="D179" s="216" t="s">
        <v>123</v>
      </c>
      <c r="E179" s="217" t="s">
        <v>323</v>
      </c>
      <c r="F179" s="218" t="s">
        <v>324</v>
      </c>
      <c r="G179" s="219" t="s">
        <v>126</v>
      </c>
      <c r="H179" s="220">
        <v>1</v>
      </c>
      <c r="I179" s="221"/>
      <c r="J179" s="222">
        <f>ROUND(I179*H179,2)</f>
        <v>0</v>
      </c>
      <c r="K179" s="223"/>
      <c r="L179" s="41"/>
      <c r="M179" s="224" t="s">
        <v>1</v>
      </c>
      <c r="N179" s="225" t="s">
        <v>40</v>
      </c>
      <c r="O179" s="88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127</v>
      </c>
      <c r="AT179" s="228" t="s">
        <v>123</v>
      </c>
      <c r="AU179" s="228" t="s">
        <v>85</v>
      </c>
      <c r="AY179" s="14" t="s">
        <v>120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83</v>
      </c>
      <c r="BK179" s="229">
        <f>ROUND(I179*H179,2)</f>
        <v>0</v>
      </c>
      <c r="BL179" s="14" t="s">
        <v>127</v>
      </c>
      <c r="BM179" s="228" t="s">
        <v>325</v>
      </c>
    </row>
    <row r="180" s="2" customFormat="1" ht="24.15" customHeight="1">
      <c r="A180" s="35"/>
      <c r="B180" s="36"/>
      <c r="C180" s="216" t="s">
        <v>326</v>
      </c>
      <c r="D180" s="216" t="s">
        <v>123</v>
      </c>
      <c r="E180" s="217" t="s">
        <v>327</v>
      </c>
      <c r="F180" s="218" t="s">
        <v>328</v>
      </c>
      <c r="G180" s="219" t="s">
        <v>126</v>
      </c>
      <c r="H180" s="220">
        <v>3</v>
      </c>
      <c r="I180" s="221"/>
      <c r="J180" s="222">
        <f>ROUND(I180*H180,2)</f>
        <v>0</v>
      </c>
      <c r="K180" s="223"/>
      <c r="L180" s="41"/>
      <c r="M180" s="224" t="s">
        <v>1</v>
      </c>
      <c r="N180" s="225" t="s">
        <v>40</v>
      </c>
      <c r="O180" s="88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8" t="s">
        <v>127</v>
      </c>
      <c r="AT180" s="228" t="s">
        <v>123</v>
      </c>
      <c r="AU180" s="228" t="s">
        <v>85</v>
      </c>
      <c r="AY180" s="14" t="s">
        <v>120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4" t="s">
        <v>83</v>
      </c>
      <c r="BK180" s="229">
        <f>ROUND(I180*H180,2)</f>
        <v>0</v>
      </c>
      <c r="BL180" s="14" t="s">
        <v>127</v>
      </c>
      <c r="BM180" s="228" t="s">
        <v>329</v>
      </c>
    </row>
    <row r="181" s="12" customFormat="1" ht="22.8" customHeight="1">
      <c r="A181" s="12"/>
      <c r="B181" s="200"/>
      <c r="C181" s="201"/>
      <c r="D181" s="202" t="s">
        <v>74</v>
      </c>
      <c r="E181" s="214" t="s">
        <v>330</v>
      </c>
      <c r="F181" s="214" t="s">
        <v>331</v>
      </c>
      <c r="G181" s="201"/>
      <c r="H181" s="201"/>
      <c r="I181" s="204"/>
      <c r="J181" s="215">
        <f>BK181</f>
        <v>0</v>
      </c>
      <c r="K181" s="201"/>
      <c r="L181" s="206"/>
      <c r="M181" s="207"/>
      <c r="N181" s="208"/>
      <c r="O181" s="208"/>
      <c r="P181" s="209">
        <f>SUM(P182:P191)</f>
        <v>0</v>
      </c>
      <c r="Q181" s="208"/>
      <c r="R181" s="209">
        <f>SUM(R182:R191)</f>
        <v>0</v>
      </c>
      <c r="S181" s="208"/>
      <c r="T181" s="210">
        <f>SUM(T182:T191)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1" t="s">
        <v>119</v>
      </c>
      <c r="AT181" s="212" t="s">
        <v>74</v>
      </c>
      <c r="AU181" s="212" t="s">
        <v>83</v>
      </c>
      <c r="AY181" s="211" t="s">
        <v>120</v>
      </c>
      <c r="BK181" s="213">
        <f>SUM(BK182:BK191)</f>
        <v>0</v>
      </c>
    </row>
    <row r="182" s="2" customFormat="1" ht="24.15" customHeight="1">
      <c r="A182" s="35"/>
      <c r="B182" s="36"/>
      <c r="C182" s="216" t="s">
        <v>332</v>
      </c>
      <c r="D182" s="216" t="s">
        <v>123</v>
      </c>
      <c r="E182" s="217" t="s">
        <v>333</v>
      </c>
      <c r="F182" s="218" t="s">
        <v>334</v>
      </c>
      <c r="G182" s="219" t="s">
        <v>126</v>
      </c>
      <c r="H182" s="220">
        <v>6</v>
      </c>
      <c r="I182" s="221"/>
      <c r="J182" s="222">
        <f>ROUND(I182*H182,2)</f>
        <v>0</v>
      </c>
      <c r="K182" s="223"/>
      <c r="L182" s="41"/>
      <c r="M182" s="224" t="s">
        <v>1</v>
      </c>
      <c r="N182" s="225" t="s">
        <v>40</v>
      </c>
      <c r="O182" s="88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8" t="s">
        <v>127</v>
      </c>
      <c r="AT182" s="228" t="s">
        <v>123</v>
      </c>
      <c r="AU182" s="228" t="s">
        <v>85</v>
      </c>
      <c r="AY182" s="14" t="s">
        <v>120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4" t="s">
        <v>83</v>
      </c>
      <c r="BK182" s="229">
        <f>ROUND(I182*H182,2)</f>
        <v>0</v>
      </c>
      <c r="BL182" s="14" t="s">
        <v>127</v>
      </c>
      <c r="BM182" s="228" t="s">
        <v>335</v>
      </c>
    </row>
    <row r="183" s="2" customFormat="1" ht="24.15" customHeight="1">
      <c r="A183" s="35"/>
      <c r="B183" s="36"/>
      <c r="C183" s="216" t="s">
        <v>336</v>
      </c>
      <c r="D183" s="216" t="s">
        <v>123</v>
      </c>
      <c r="E183" s="217" t="s">
        <v>337</v>
      </c>
      <c r="F183" s="218" t="s">
        <v>338</v>
      </c>
      <c r="G183" s="219" t="s">
        <v>126</v>
      </c>
      <c r="H183" s="220">
        <v>1</v>
      </c>
      <c r="I183" s="221"/>
      <c r="J183" s="222">
        <f>ROUND(I183*H183,2)</f>
        <v>0</v>
      </c>
      <c r="K183" s="223"/>
      <c r="L183" s="41"/>
      <c r="M183" s="224" t="s">
        <v>1</v>
      </c>
      <c r="N183" s="225" t="s">
        <v>40</v>
      </c>
      <c r="O183" s="88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8" t="s">
        <v>127</v>
      </c>
      <c r="AT183" s="228" t="s">
        <v>123</v>
      </c>
      <c r="AU183" s="228" t="s">
        <v>85</v>
      </c>
      <c r="AY183" s="14" t="s">
        <v>120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4" t="s">
        <v>83</v>
      </c>
      <c r="BK183" s="229">
        <f>ROUND(I183*H183,2)</f>
        <v>0</v>
      </c>
      <c r="BL183" s="14" t="s">
        <v>127</v>
      </c>
      <c r="BM183" s="228" t="s">
        <v>339</v>
      </c>
    </row>
    <row r="184" s="2" customFormat="1" ht="24.15" customHeight="1">
      <c r="A184" s="35"/>
      <c r="B184" s="36"/>
      <c r="C184" s="216" t="s">
        <v>340</v>
      </c>
      <c r="D184" s="216" t="s">
        <v>123</v>
      </c>
      <c r="E184" s="217" t="s">
        <v>341</v>
      </c>
      <c r="F184" s="218" t="s">
        <v>342</v>
      </c>
      <c r="G184" s="219" t="s">
        <v>126</v>
      </c>
      <c r="H184" s="220">
        <v>1</v>
      </c>
      <c r="I184" s="221"/>
      <c r="J184" s="222">
        <f>ROUND(I184*H184,2)</f>
        <v>0</v>
      </c>
      <c r="K184" s="223"/>
      <c r="L184" s="41"/>
      <c r="M184" s="224" t="s">
        <v>1</v>
      </c>
      <c r="N184" s="225" t="s">
        <v>40</v>
      </c>
      <c r="O184" s="88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8" t="s">
        <v>127</v>
      </c>
      <c r="AT184" s="228" t="s">
        <v>123</v>
      </c>
      <c r="AU184" s="228" t="s">
        <v>85</v>
      </c>
      <c r="AY184" s="14" t="s">
        <v>120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4" t="s">
        <v>83</v>
      </c>
      <c r="BK184" s="229">
        <f>ROUND(I184*H184,2)</f>
        <v>0</v>
      </c>
      <c r="BL184" s="14" t="s">
        <v>127</v>
      </c>
      <c r="BM184" s="228" t="s">
        <v>343</v>
      </c>
    </row>
    <row r="185" s="2" customFormat="1" ht="33" customHeight="1">
      <c r="A185" s="35"/>
      <c r="B185" s="36"/>
      <c r="C185" s="216" t="s">
        <v>344</v>
      </c>
      <c r="D185" s="216" t="s">
        <v>123</v>
      </c>
      <c r="E185" s="217" t="s">
        <v>345</v>
      </c>
      <c r="F185" s="218" t="s">
        <v>346</v>
      </c>
      <c r="G185" s="219" t="s">
        <v>347</v>
      </c>
      <c r="H185" s="220">
        <v>4.5</v>
      </c>
      <c r="I185" s="221"/>
      <c r="J185" s="222">
        <f>ROUND(I185*H185,2)</f>
        <v>0</v>
      </c>
      <c r="K185" s="223"/>
      <c r="L185" s="41"/>
      <c r="M185" s="224" t="s">
        <v>1</v>
      </c>
      <c r="N185" s="225" t="s">
        <v>40</v>
      </c>
      <c r="O185" s="88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8" t="s">
        <v>127</v>
      </c>
      <c r="AT185" s="228" t="s">
        <v>123</v>
      </c>
      <c r="AU185" s="228" t="s">
        <v>85</v>
      </c>
      <c r="AY185" s="14" t="s">
        <v>120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4" t="s">
        <v>83</v>
      </c>
      <c r="BK185" s="229">
        <f>ROUND(I185*H185,2)</f>
        <v>0</v>
      </c>
      <c r="BL185" s="14" t="s">
        <v>127</v>
      </c>
      <c r="BM185" s="228" t="s">
        <v>348</v>
      </c>
    </row>
    <row r="186" s="2" customFormat="1" ht="24.15" customHeight="1">
      <c r="A186" s="35"/>
      <c r="B186" s="36"/>
      <c r="C186" s="216" t="s">
        <v>349</v>
      </c>
      <c r="D186" s="216" t="s">
        <v>123</v>
      </c>
      <c r="E186" s="217" t="s">
        <v>350</v>
      </c>
      <c r="F186" s="218" t="s">
        <v>351</v>
      </c>
      <c r="G186" s="219" t="s">
        <v>126</v>
      </c>
      <c r="H186" s="220">
        <v>1</v>
      </c>
      <c r="I186" s="221"/>
      <c r="J186" s="222">
        <f>ROUND(I186*H186,2)</f>
        <v>0</v>
      </c>
      <c r="K186" s="223"/>
      <c r="L186" s="41"/>
      <c r="M186" s="224" t="s">
        <v>1</v>
      </c>
      <c r="N186" s="225" t="s">
        <v>40</v>
      </c>
      <c r="O186" s="88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8" t="s">
        <v>127</v>
      </c>
      <c r="AT186" s="228" t="s">
        <v>123</v>
      </c>
      <c r="AU186" s="228" t="s">
        <v>85</v>
      </c>
      <c r="AY186" s="14" t="s">
        <v>120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4" t="s">
        <v>83</v>
      </c>
      <c r="BK186" s="229">
        <f>ROUND(I186*H186,2)</f>
        <v>0</v>
      </c>
      <c r="BL186" s="14" t="s">
        <v>127</v>
      </c>
      <c r="BM186" s="228" t="s">
        <v>352</v>
      </c>
    </row>
    <row r="187" s="2" customFormat="1" ht="24.15" customHeight="1">
      <c r="A187" s="35"/>
      <c r="B187" s="36"/>
      <c r="C187" s="216" t="s">
        <v>353</v>
      </c>
      <c r="D187" s="216" t="s">
        <v>123</v>
      </c>
      <c r="E187" s="217" t="s">
        <v>354</v>
      </c>
      <c r="F187" s="218" t="s">
        <v>355</v>
      </c>
      <c r="G187" s="219" t="s">
        <v>126</v>
      </c>
      <c r="H187" s="220">
        <v>1</v>
      </c>
      <c r="I187" s="221"/>
      <c r="J187" s="222">
        <f>ROUND(I187*H187,2)</f>
        <v>0</v>
      </c>
      <c r="K187" s="223"/>
      <c r="L187" s="41"/>
      <c r="M187" s="224" t="s">
        <v>1</v>
      </c>
      <c r="N187" s="225" t="s">
        <v>40</v>
      </c>
      <c r="O187" s="88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8" t="s">
        <v>127</v>
      </c>
      <c r="AT187" s="228" t="s">
        <v>123</v>
      </c>
      <c r="AU187" s="228" t="s">
        <v>85</v>
      </c>
      <c r="AY187" s="14" t="s">
        <v>120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4" t="s">
        <v>83</v>
      </c>
      <c r="BK187" s="229">
        <f>ROUND(I187*H187,2)</f>
        <v>0</v>
      </c>
      <c r="BL187" s="14" t="s">
        <v>127</v>
      </c>
      <c r="BM187" s="228" t="s">
        <v>356</v>
      </c>
    </row>
    <row r="188" s="2" customFormat="1" ht="24.15" customHeight="1">
      <c r="A188" s="35"/>
      <c r="B188" s="36"/>
      <c r="C188" s="216" t="s">
        <v>357</v>
      </c>
      <c r="D188" s="216" t="s">
        <v>123</v>
      </c>
      <c r="E188" s="217" t="s">
        <v>358</v>
      </c>
      <c r="F188" s="218" t="s">
        <v>359</v>
      </c>
      <c r="G188" s="219" t="s">
        <v>126</v>
      </c>
      <c r="H188" s="220">
        <v>3</v>
      </c>
      <c r="I188" s="221"/>
      <c r="J188" s="222">
        <f>ROUND(I188*H188,2)</f>
        <v>0</v>
      </c>
      <c r="K188" s="223"/>
      <c r="L188" s="41"/>
      <c r="M188" s="224" t="s">
        <v>1</v>
      </c>
      <c r="N188" s="225" t="s">
        <v>40</v>
      </c>
      <c r="O188" s="88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8" t="s">
        <v>127</v>
      </c>
      <c r="AT188" s="228" t="s">
        <v>123</v>
      </c>
      <c r="AU188" s="228" t="s">
        <v>85</v>
      </c>
      <c r="AY188" s="14" t="s">
        <v>120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4" t="s">
        <v>83</v>
      </c>
      <c r="BK188" s="229">
        <f>ROUND(I188*H188,2)</f>
        <v>0</v>
      </c>
      <c r="BL188" s="14" t="s">
        <v>127</v>
      </c>
      <c r="BM188" s="228" t="s">
        <v>360</v>
      </c>
    </row>
    <row r="189" s="2" customFormat="1" ht="24.15" customHeight="1">
      <c r="A189" s="35"/>
      <c r="B189" s="36"/>
      <c r="C189" s="216" t="s">
        <v>127</v>
      </c>
      <c r="D189" s="216" t="s">
        <v>123</v>
      </c>
      <c r="E189" s="217" t="s">
        <v>361</v>
      </c>
      <c r="F189" s="218" t="s">
        <v>362</v>
      </c>
      <c r="G189" s="219" t="s">
        <v>126</v>
      </c>
      <c r="H189" s="220">
        <v>1</v>
      </c>
      <c r="I189" s="221"/>
      <c r="J189" s="222">
        <f>ROUND(I189*H189,2)</f>
        <v>0</v>
      </c>
      <c r="K189" s="223"/>
      <c r="L189" s="41"/>
      <c r="M189" s="224" t="s">
        <v>1</v>
      </c>
      <c r="N189" s="225" t="s">
        <v>40</v>
      </c>
      <c r="O189" s="88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8" t="s">
        <v>127</v>
      </c>
      <c r="AT189" s="228" t="s">
        <v>123</v>
      </c>
      <c r="AU189" s="228" t="s">
        <v>85</v>
      </c>
      <c r="AY189" s="14" t="s">
        <v>120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4" t="s">
        <v>83</v>
      </c>
      <c r="BK189" s="229">
        <f>ROUND(I189*H189,2)</f>
        <v>0</v>
      </c>
      <c r="BL189" s="14" t="s">
        <v>127</v>
      </c>
      <c r="BM189" s="228" t="s">
        <v>363</v>
      </c>
    </row>
    <row r="190" s="2" customFormat="1" ht="24.15" customHeight="1">
      <c r="A190" s="35"/>
      <c r="B190" s="36"/>
      <c r="C190" s="216" t="s">
        <v>364</v>
      </c>
      <c r="D190" s="216" t="s">
        <v>123</v>
      </c>
      <c r="E190" s="217" t="s">
        <v>365</v>
      </c>
      <c r="F190" s="218" t="s">
        <v>366</v>
      </c>
      <c r="G190" s="219" t="s">
        <v>126</v>
      </c>
      <c r="H190" s="220">
        <v>2</v>
      </c>
      <c r="I190" s="221"/>
      <c r="J190" s="222">
        <f>ROUND(I190*H190,2)</f>
        <v>0</v>
      </c>
      <c r="K190" s="223"/>
      <c r="L190" s="41"/>
      <c r="M190" s="224" t="s">
        <v>1</v>
      </c>
      <c r="N190" s="225" t="s">
        <v>40</v>
      </c>
      <c r="O190" s="88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8" t="s">
        <v>127</v>
      </c>
      <c r="AT190" s="228" t="s">
        <v>123</v>
      </c>
      <c r="AU190" s="228" t="s">
        <v>85</v>
      </c>
      <c r="AY190" s="14" t="s">
        <v>120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4" t="s">
        <v>83</v>
      </c>
      <c r="BK190" s="229">
        <f>ROUND(I190*H190,2)</f>
        <v>0</v>
      </c>
      <c r="BL190" s="14" t="s">
        <v>127</v>
      </c>
      <c r="BM190" s="228" t="s">
        <v>367</v>
      </c>
    </row>
    <row r="191" s="2" customFormat="1" ht="33" customHeight="1">
      <c r="A191" s="35"/>
      <c r="B191" s="36"/>
      <c r="C191" s="216" t="s">
        <v>368</v>
      </c>
      <c r="D191" s="216" t="s">
        <v>123</v>
      </c>
      <c r="E191" s="217" t="s">
        <v>369</v>
      </c>
      <c r="F191" s="218" t="s">
        <v>370</v>
      </c>
      <c r="G191" s="219" t="s">
        <v>126</v>
      </c>
      <c r="H191" s="220">
        <v>1</v>
      </c>
      <c r="I191" s="221"/>
      <c r="J191" s="222">
        <f>ROUND(I191*H191,2)</f>
        <v>0</v>
      </c>
      <c r="K191" s="223"/>
      <c r="L191" s="41"/>
      <c r="M191" s="224" t="s">
        <v>1</v>
      </c>
      <c r="N191" s="225" t="s">
        <v>40</v>
      </c>
      <c r="O191" s="88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8" t="s">
        <v>127</v>
      </c>
      <c r="AT191" s="228" t="s">
        <v>123</v>
      </c>
      <c r="AU191" s="228" t="s">
        <v>85</v>
      </c>
      <c r="AY191" s="14" t="s">
        <v>120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4" t="s">
        <v>83</v>
      </c>
      <c r="BK191" s="229">
        <f>ROUND(I191*H191,2)</f>
        <v>0</v>
      </c>
      <c r="BL191" s="14" t="s">
        <v>127</v>
      </c>
      <c r="BM191" s="228" t="s">
        <v>371</v>
      </c>
    </row>
    <row r="192" s="12" customFormat="1" ht="22.8" customHeight="1">
      <c r="A192" s="12"/>
      <c r="B192" s="200"/>
      <c r="C192" s="201"/>
      <c r="D192" s="202" t="s">
        <v>74</v>
      </c>
      <c r="E192" s="214" t="s">
        <v>372</v>
      </c>
      <c r="F192" s="214" t="s">
        <v>373</v>
      </c>
      <c r="G192" s="201"/>
      <c r="H192" s="201"/>
      <c r="I192" s="204"/>
      <c r="J192" s="215">
        <f>BK192</f>
        <v>0</v>
      </c>
      <c r="K192" s="201"/>
      <c r="L192" s="206"/>
      <c r="M192" s="207"/>
      <c r="N192" s="208"/>
      <c r="O192" s="208"/>
      <c r="P192" s="209">
        <f>SUM(P193:P209)</f>
        <v>0</v>
      </c>
      <c r="Q192" s="208"/>
      <c r="R192" s="209">
        <f>SUM(R193:R209)</f>
        <v>0</v>
      </c>
      <c r="S192" s="208"/>
      <c r="T192" s="210">
        <f>SUM(T193:T209)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1" t="s">
        <v>119</v>
      </c>
      <c r="AT192" s="212" t="s">
        <v>74</v>
      </c>
      <c r="AU192" s="212" t="s">
        <v>83</v>
      </c>
      <c r="AY192" s="211" t="s">
        <v>120</v>
      </c>
      <c r="BK192" s="213">
        <f>SUM(BK193:BK209)</f>
        <v>0</v>
      </c>
    </row>
    <row r="193" s="2" customFormat="1" ht="33" customHeight="1">
      <c r="A193" s="35"/>
      <c r="B193" s="36"/>
      <c r="C193" s="216" t="s">
        <v>374</v>
      </c>
      <c r="D193" s="216" t="s">
        <v>123</v>
      </c>
      <c r="E193" s="217" t="s">
        <v>375</v>
      </c>
      <c r="F193" s="218" t="s">
        <v>376</v>
      </c>
      <c r="G193" s="219" t="s">
        <v>126</v>
      </c>
      <c r="H193" s="220">
        <v>1</v>
      </c>
      <c r="I193" s="221"/>
      <c r="J193" s="222">
        <f>ROUND(I193*H193,2)</f>
        <v>0</v>
      </c>
      <c r="K193" s="223"/>
      <c r="L193" s="41"/>
      <c r="M193" s="224" t="s">
        <v>1</v>
      </c>
      <c r="N193" s="225" t="s">
        <v>40</v>
      </c>
      <c r="O193" s="88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8" t="s">
        <v>127</v>
      </c>
      <c r="AT193" s="228" t="s">
        <v>123</v>
      </c>
      <c r="AU193" s="228" t="s">
        <v>85</v>
      </c>
      <c r="AY193" s="14" t="s">
        <v>120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4" t="s">
        <v>83</v>
      </c>
      <c r="BK193" s="229">
        <f>ROUND(I193*H193,2)</f>
        <v>0</v>
      </c>
      <c r="BL193" s="14" t="s">
        <v>127</v>
      </c>
      <c r="BM193" s="228" t="s">
        <v>377</v>
      </c>
    </row>
    <row r="194" s="2" customFormat="1" ht="33" customHeight="1">
      <c r="A194" s="35"/>
      <c r="B194" s="36"/>
      <c r="C194" s="216" t="s">
        <v>378</v>
      </c>
      <c r="D194" s="216" t="s">
        <v>123</v>
      </c>
      <c r="E194" s="217" t="s">
        <v>379</v>
      </c>
      <c r="F194" s="218" t="s">
        <v>380</v>
      </c>
      <c r="G194" s="219" t="s">
        <v>126</v>
      </c>
      <c r="H194" s="220">
        <v>1</v>
      </c>
      <c r="I194" s="221"/>
      <c r="J194" s="222">
        <f>ROUND(I194*H194,2)</f>
        <v>0</v>
      </c>
      <c r="K194" s="223"/>
      <c r="L194" s="41"/>
      <c r="M194" s="224" t="s">
        <v>1</v>
      </c>
      <c r="N194" s="225" t="s">
        <v>40</v>
      </c>
      <c r="O194" s="88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8" t="s">
        <v>127</v>
      </c>
      <c r="AT194" s="228" t="s">
        <v>123</v>
      </c>
      <c r="AU194" s="228" t="s">
        <v>85</v>
      </c>
      <c r="AY194" s="14" t="s">
        <v>120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4" t="s">
        <v>83</v>
      </c>
      <c r="BK194" s="229">
        <f>ROUND(I194*H194,2)</f>
        <v>0</v>
      </c>
      <c r="BL194" s="14" t="s">
        <v>127</v>
      </c>
      <c r="BM194" s="228" t="s">
        <v>381</v>
      </c>
    </row>
    <row r="195" s="2" customFormat="1" ht="33" customHeight="1">
      <c r="A195" s="35"/>
      <c r="B195" s="36"/>
      <c r="C195" s="216" t="s">
        <v>382</v>
      </c>
      <c r="D195" s="216" t="s">
        <v>123</v>
      </c>
      <c r="E195" s="217" t="s">
        <v>383</v>
      </c>
      <c r="F195" s="218" t="s">
        <v>384</v>
      </c>
      <c r="G195" s="219" t="s">
        <v>126</v>
      </c>
      <c r="H195" s="220">
        <v>1</v>
      </c>
      <c r="I195" s="221"/>
      <c r="J195" s="222">
        <f>ROUND(I195*H195,2)</f>
        <v>0</v>
      </c>
      <c r="K195" s="223"/>
      <c r="L195" s="41"/>
      <c r="M195" s="224" t="s">
        <v>1</v>
      </c>
      <c r="N195" s="225" t="s">
        <v>40</v>
      </c>
      <c r="O195" s="88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8" t="s">
        <v>127</v>
      </c>
      <c r="AT195" s="228" t="s">
        <v>123</v>
      </c>
      <c r="AU195" s="228" t="s">
        <v>85</v>
      </c>
      <c r="AY195" s="14" t="s">
        <v>120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4" t="s">
        <v>83</v>
      </c>
      <c r="BK195" s="229">
        <f>ROUND(I195*H195,2)</f>
        <v>0</v>
      </c>
      <c r="BL195" s="14" t="s">
        <v>127</v>
      </c>
      <c r="BM195" s="228" t="s">
        <v>385</v>
      </c>
    </row>
    <row r="196" s="2" customFormat="1" ht="24.15" customHeight="1">
      <c r="A196" s="35"/>
      <c r="B196" s="36"/>
      <c r="C196" s="216" t="s">
        <v>386</v>
      </c>
      <c r="D196" s="216" t="s">
        <v>123</v>
      </c>
      <c r="E196" s="217" t="s">
        <v>387</v>
      </c>
      <c r="F196" s="218" t="s">
        <v>388</v>
      </c>
      <c r="G196" s="219" t="s">
        <v>126</v>
      </c>
      <c r="H196" s="220">
        <v>1</v>
      </c>
      <c r="I196" s="221"/>
      <c r="J196" s="222">
        <f>ROUND(I196*H196,2)</f>
        <v>0</v>
      </c>
      <c r="K196" s="223"/>
      <c r="L196" s="41"/>
      <c r="M196" s="224" t="s">
        <v>1</v>
      </c>
      <c r="N196" s="225" t="s">
        <v>40</v>
      </c>
      <c r="O196" s="88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8" t="s">
        <v>127</v>
      </c>
      <c r="AT196" s="228" t="s">
        <v>123</v>
      </c>
      <c r="AU196" s="228" t="s">
        <v>85</v>
      </c>
      <c r="AY196" s="14" t="s">
        <v>120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4" t="s">
        <v>83</v>
      </c>
      <c r="BK196" s="229">
        <f>ROUND(I196*H196,2)</f>
        <v>0</v>
      </c>
      <c r="BL196" s="14" t="s">
        <v>127</v>
      </c>
      <c r="BM196" s="228" t="s">
        <v>389</v>
      </c>
    </row>
    <row r="197" s="2" customFormat="1" ht="33" customHeight="1">
      <c r="A197" s="35"/>
      <c r="B197" s="36"/>
      <c r="C197" s="216" t="s">
        <v>390</v>
      </c>
      <c r="D197" s="216" t="s">
        <v>123</v>
      </c>
      <c r="E197" s="217" t="s">
        <v>391</v>
      </c>
      <c r="F197" s="218" t="s">
        <v>392</v>
      </c>
      <c r="G197" s="219" t="s">
        <v>126</v>
      </c>
      <c r="H197" s="220">
        <v>1</v>
      </c>
      <c r="I197" s="221"/>
      <c r="J197" s="222">
        <f>ROUND(I197*H197,2)</f>
        <v>0</v>
      </c>
      <c r="K197" s="223"/>
      <c r="L197" s="41"/>
      <c r="M197" s="224" t="s">
        <v>1</v>
      </c>
      <c r="N197" s="225" t="s">
        <v>40</v>
      </c>
      <c r="O197" s="88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8" t="s">
        <v>127</v>
      </c>
      <c r="AT197" s="228" t="s">
        <v>123</v>
      </c>
      <c r="AU197" s="228" t="s">
        <v>85</v>
      </c>
      <c r="AY197" s="14" t="s">
        <v>120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4" t="s">
        <v>83</v>
      </c>
      <c r="BK197" s="229">
        <f>ROUND(I197*H197,2)</f>
        <v>0</v>
      </c>
      <c r="BL197" s="14" t="s">
        <v>127</v>
      </c>
      <c r="BM197" s="228" t="s">
        <v>393</v>
      </c>
    </row>
    <row r="198" s="2" customFormat="1" ht="24.15" customHeight="1">
      <c r="A198" s="35"/>
      <c r="B198" s="36"/>
      <c r="C198" s="216" t="s">
        <v>394</v>
      </c>
      <c r="D198" s="216" t="s">
        <v>123</v>
      </c>
      <c r="E198" s="217" t="s">
        <v>395</v>
      </c>
      <c r="F198" s="218" t="s">
        <v>396</v>
      </c>
      <c r="G198" s="219" t="s">
        <v>126</v>
      </c>
      <c r="H198" s="220">
        <v>1</v>
      </c>
      <c r="I198" s="221"/>
      <c r="J198" s="222">
        <f>ROUND(I198*H198,2)</f>
        <v>0</v>
      </c>
      <c r="K198" s="223"/>
      <c r="L198" s="41"/>
      <c r="M198" s="224" t="s">
        <v>1</v>
      </c>
      <c r="N198" s="225" t="s">
        <v>40</v>
      </c>
      <c r="O198" s="88"/>
      <c r="P198" s="226">
        <f>O198*H198</f>
        <v>0</v>
      </c>
      <c r="Q198" s="226">
        <v>0</v>
      </c>
      <c r="R198" s="226">
        <f>Q198*H198</f>
        <v>0</v>
      </c>
      <c r="S198" s="226">
        <v>0</v>
      </c>
      <c r="T198" s="22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8" t="s">
        <v>127</v>
      </c>
      <c r="AT198" s="228" t="s">
        <v>123</v>
      </c>
      <c r="AU198" s="228" t="s">
        <v>85</v>
      </c>
      <c r="AY198" s="14" t="s">
        <v>120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4" t="s">
        <v>83</v>
      </c>
      <c r="BK198" s="229">
        <f>ROUND(I198*H198,2)</f>
        <v>0</v>
      </c>
      <c r="BL198" s="14" t="s">
        <v>127</v>
      </c>
      <c r="BM198" s="228" t="s">
        <v>397</v>
      </c>
    </row>
    <row r="199" s="2" customFormat="1" ht="37.8" customHeight="1">
      <c r="A199" s="35"/>
      <c r="B199" s="36"/>
      <c r="C199" s="216" t="s">
        <v>398</v>
      </c>
      <c r="D199" s="216" t="s">
        <v>123</v>
      </c>
      <c r="E199" s="217" t="s">
        <v>399</v>
      </c>
      <c r="F199" s="218" t="s">
        <v>400</v>
      </c>
      <c r="G199" s="219" t="s">
        <v>126</v>
      </c>
      <c r="H199" s="220">
        <v>1</v>
      </c>
      <c r="I199" s="221"/>
      <c r="J199" s="222">
        <f>ROUND(I199*H199,2)</f>
        <v>0</v>
      </c>
      <c r="K199" s="223"/>
      <c r="L199" s="41"/>
      <c r="M199" s="224" t="s">
        <v>1</v>
      </c>
      <c r="N199" s="225" t="s">
        <v>40</v>
      </c>
      <c r="O199" s="88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8" t="s">
        <v>127</v>
      </c>
      <c r="AT199" s="228" t="s">
        <v>123</v>
      </c>
      <c r="AU199" s="228" t="s">
        <v>85</v>
      </c>
      <c r="AY199" s="14" t="s">
        <v>120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4" t="s">
        <v>83</v>
      </c>
      <c r="BK199" s="229">
        <f>ROUND(I199*H199,2)</f>
        <v>0</v>
      </c>
      <c r="BL199" s="14" t="s">
        <v>127</v>
      </c>
      <c r="BM199" s="228" t="s">
        <v>401</v>
      </c>
    </row>
    <row r="200" s="2" customFormat="1" ht="33" customHeight="1">
      <c r="A200" s="35"/>
      <c r="B200" s="36"/>
      <c r="C200" s="216" t="s">
        <v>402</v>
      </c>
      <c r="D200" s="216" t="s">
        <v>123</v>
      </c>
      <c r="E200" s="217" t="s">
        <v>403</v>
      </c>
      <c r="F200" s="218" t="s">
        <v>404</v>
      </c>
      <c r="G200" s="219" t="s">
        <v>126</v>
      </c>
      <c r="H200" s="220">
        <v>1</v>
      </c>
      <c r="I200" s="221"/>
      <c r="J200" s="222">
        <f>ROUND(I200*H200,2)</f>
        <v>0</v>
      </c>
      <c r="K200" s="223"/>
      <c r="L200" s="41"/>
      <c r="M200" s="224" t="s">
        <v>1</v>
      </c>
      <c r="N200" s="225" t="s">
        <v>40</v>
      </c>
      <c r="O200" s="88"/>
      <c r="P200" s="226">
        <f>O200*H200</f>
        <v>0</v>
      </c>
      <c r="Q200" s="226">
        <v>0</v>
      </c>
      <c r="R200" s="226">
        <f>Q200*H200</f>
        <v>0</v>
      </c>
      <c r="S200" s="226">
        <v>0</v>
      </c>
      <c r="T200" s="22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8" t="s">
        <v>127</v>
      </c>
      <c r="AT200" s="228" t="s">
        <v>123</v>
      </c>
      <c r="AU200" s="228" t="s">
        <v>85</v>
      </c>
      <c r="AY200" s="14" t="s">
        <v>120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4" t="s">
        <v>83</v>
      </c>
      <c r="BK200" s="229">
        <f>ROUND(I200*H200,2)</f>
        <v>0</v>
      </c>
      <c r="BL200" s="14" t="s">
        <v>127</v>
      </c>
      <c r="BM200" s="228" t="s">
        <v>405</v>
      </c>
    </row>
    <row r="201" s="2" customFormat="1" ht="37.8" customHeight="1">
      <c r="A201" s="35"/>
      <c r="B201" s="36"/>
      <c r="C201" s="216" t="s">
        <v>406</v>
      </c>
      <c r="D201" s="216" t="s">
        <v>123</v>
      </c>
      <c r="E201" s="217" t="s">
        <v>407</v>
      </c>
      <c r="F201" s="218" t="s">
        <v>408</v>
      </c>
      <c r="G201" s="219" t="s">
        <v>126</v>
      </c>
      <c r="H201" s="220">
        <v>1</v>
      </c>
      <c r="I201" s="221"/>
      <c r="J201" s="222">
        <f>ROUND(I201*H201,2)</f>
        <v>0</v>
      </c>
      <c r="K201" s="223"/>
      <c r="L201" s="41"/>
      <c r="M201" s="224" t="s">
        <v>1</v>
      </c>
      <c r="N201" s="225" t="s">
        <v>40</v>
      </c>
      <c r="O201" s="88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8" t="s">
        <v>127</v>
      </c>
      <c r="AT201" s="228" t="s">
        <v>123</v>
      </c>
      <c r="AU201" s="228" t="s">
        <v>85</v>
      </c>
      <c r="AY201" s="14" t="s">
        <v>120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4" t="s">
        <v>83</v>
      </c>
      <c r="BK201" s="229">
        <f>ROUND(I201*H201,2)</f>
        <v>0</v>
      </c>
      <c r="BL201" s="14" t="s">
        <v>127</v>
      </c>
      <c r="BM201" s="228" t="s">
        <v>409</v>
      </c>
    </row>
    <row r="202" s="2" customFormat="1" ht="33" customHeight="1">
      <c r="A202" s="35"/>
      <c r="B202" s="36"/>
      <c r="C202" s="216" t="s">
        <v>410</v>
      </c>
      <c r="D202" s="216" t="s">
        <v>123</v>
      </c>
      <c r="E202" s="217" t="s">
        <v>411</v>
      </c>
      <c r="F202" s="218" t="s">
        <v>412</v>
      </c>
      <c r="G202" s="219" t="s">
        <v>126</v>
      </c>
      <c r="H202" s="220">
        <v>3</v>
      </c>
      <c r="I202" s="221"/>
      <c r="J202" s="222">
        <f>ROUND(I202*H202,2)</f>
        <v>0</v>
      </c>
      <c r="K202" s="223"/>
      <c r="L202" s="41"/>
      <c r="M202" s="224" t="s">
        <v>1</v>
      </c>
      <c r="N202" s="225" t="s">
        <v>40</v>
      </c>
      <c r="O202" s="88"/>
      <c r="P202" s="226">
        <f>O202*H202</f>
        <v>0</v>
      </c>
      <c r="Q202" s="226">
        <v>0</v>
      </c>
      <c r="R202" s="226">
        <f>Q202*H202</f>
        <v>0</v>
      </c>
      <c r="S202" s="226">
        <v>0</v>
      </c>
      <c r="T202" s="22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8" t="s">
        <v>127</v>
      </c>
      <c r="AT202" s="228" t="s">
        <v>123</v>
      </c>
      <c r="AU202" s="228" t="s">
        <v>85</v>
      </c>
      <c r="AY202" s="14" t="s">
        <v>120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4" t="s">
        <v>83</v>
      </c>
      <c r="BK202" s="229">
        <f>ROUND(I202*H202,2)</f>
        <v>0</v>
      </c>
      <c r="BL202" s="14" t="s">
        <v>127</v>
      </c>
      <c r="BM202" s="228" t="s">
        <v>413</v>
      </c>
    </row>
    <row r="203" s="2" customFormat="1" ht="37.8" customHeight="1">
      <c r="A203" s="35"/>
      <c r="B203" s="36"/>
      <c r="C203" s="216" t="s">
        <v>414</v>
      </c>
      <c r="D203" s="216" t="s">
        <v>123</v>
      </c>
      <c r="E203" s="217" t="s">
        <v>415</v>
      </c>
      <c r="F203" s="218" t="s">
        <v>416</v>
      </c>
      <c r="G203" s="219" t="s">
        <v>126</v>
      </c>
      <c r="H203" s="220">
        <v>1</v>
      </c>
      <c r="I203" s="221"/>
      <c r="J203" s="222">
        <f>ROUND(I203*H203,2)</f>
        <v>0</v>
      </c>
      <c r="K203" s="223"/>
      <c r="L203" s="41"/>
      <c r="M203" s="224" t="s">
        <v>1</v>
      </c>
      <c r="N203" s="225" t="s">
        <v>40</v>
      </c>
      <c r="O203" s="88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8" t="s">
        <v>127</v>
      </c>
      <c r="AT203" s="228" t="s">
        <v>123</v>
      </c>
      <c r="AU203" s="228" t="s">
        <v>85</v>
      </c>
      <c r="AY203" s="14" t="s">
        <v>120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4" t="s">
        <v>83</v>
      </c>
      <c r="BK203" s="229">
        <f>ROUND(I203*H203,2)</f>
        <v>0</v>
      </c>
      <c r="BL203" s="14" t="s">
        <v>127</v>
      </c>
      <c r="BM203" s="228" t="s">
        <v>417</v>
      </c>
    </row>
    <row r="204" s="2" customFormat="1" ht="37.8" customHeight="1">
      <c r="A204" s="35"/>
      <c r="B204" s="36"/>
      <c r="C204" s="216" t="s">
        <v>418</v>
      </c>
      <c r="D204" s="216" t="s">
        <v>123</v>
      </c>
      <c r="E204" s="217" t="s">
        <v>419</v>
      </c>
      <c r="F204" s="218" t="s">
        <v>420</v>
      </c>
      <c r="G204" s="219" t="s">
        <v>126</v>
      </c>
      <c r="H204" s="220">
        <v>1</v>
      </c>
      <c r="I204" s="221"/>
      <c r="J204" s="222">
        <f>ROUND(I204*H204,2)</f>
        <v>0</v>
      </c>
      <c r="K204" s="223"/>
      <c r="L204" s="41"/>
      <c r="M204" s="224" t="s">
        <v>1</v>
      </c>
      <c r="N204" s="225" t="s">
        <v>40</v>
      </c>
      <c r="O204" s="88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8" t="s">
        <v>127</v>
      </c>
      <c r="AT204" s="228" t="s">
        <v>123</v>
      </c>
      <c r="AU204" s="228" t="s">
        <v>85</v>
      </c>
      <c r="AY204" s="14" t="s">
        <v>120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4" t="s">
        <v>83</v>
      </c>
      <c r="BK204" s="229">
        <f>ROUND(I204*H204,2)</f>
        <v>0</v>
      </c>
      <c r="BL204" s="14" t="s">
        <v>127</v>
      </c>
      <c r="BM204" s="228" t="s">
        <v>421</v>
      </c>
    </row>
    <row r="205" s="2" customFormat="1" ht="37.8" customHeight="1">
      <c r="A205" s="35"/>
      <c r="B205" s="36"/>
      <c r="C205" s="216" t="s">
        <v>422</v>
      </c>
      <c r="D205" s="216" t="s">
        <v>123</v>
      </c>
      <c r="E205" s="217" t="s">
        <v>423</v>
      </c>
      <c r="F205" s="218" t="s">
        <v>424</v>
      </c>
      <c r="G205" s="219" t="s">
        <v>126</v>
      </c>
      <c r="H205" s="220">
        <v>1</v>
      </c>
      <c r="I205" s="221"/>
      <c r="J205" s="222">
        <f>ROUND(I205*H205,2)</f>
        <v>0</v>
      </c>
      <c r="K205" s="223"/>
      <c r="L205" s="41"/>
      <c r="M205" s="224" t="s">
        <v>1</v>
      </c>
      <c r="N205" s="225" t="s">
        <v>40</v>
      </c>
      <c r="O205" s="88"/>
      <c r="P205" s="226">
        <f>O205*H205</f>
        <v>0</v>
      </c>
      <c r="Q205" s="226">
        <v>0</v>
      </c>
      <c r="R205" s="226">
        <f>Q205*H205</f>
        <v>0</v>
      </c>
      <c r="S205" s="226">
        <v>0</v>
      </c>
      <c r="T205" s="22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8" t="s">
        <v>127</v>
      </c>
      <c r="AT205" s="228" t="s">
        <v>123</v>
      </c>
      <c r="AU205" s="228" t="s">
        <v>85</v>
      </c>
      <c r="AY205" s="14" t="s">
        <v>120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4" t="s">
        <v>83</v>
      </c>
      <c r="BK205" s="229">
        <f>ROUND(I205*H205,2)</f>
        <v>0</v>
      </c>
      <c r="BL205" s="14" t="s">
        <v>127</v>
      </c>
      <c r="BM205" s="228" t="s">
        <v>425</v>
      </c>
    </row>
    <row r="206" s="2" customFormat="1" ht="33" customHeight="1">
      <c r="A206" s="35"/>
      <c r="B206" s="36"/>
      <c r="C206" s="216" t="s">
        <v>426</v>
      </c>
      <c r="D206" s="216" t="s">
        <v>123</v>
      </c>
      <c r="E206" s="217" t="s">
        <v>427</v>
      </c>
      <c r="F206" s="218" t="s">
        <v>428</v>
      </c>
      <c r="G206" s="219" t="s">
        <v>126</v>
      </c>
      <c r="H206" s="220">
        <v>3</v>
      </c>
      <c r="I206" s="221"/>
      <c r="J206" s="222">
        <f>ROUND(I206*H206,2)</f>
        <v>0</v>
      </c>
      <c r="K206" s="223"/>
      <c r="L206" s="41"/>
      <c r="M206" s="224" t="s">
        <v>1</v>
      </c>
      <c r="N206" s="225" t="s">
        <v>40</v>
      </c>
      <c r="O206" s="88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8" t="s">
        <v>127</v>
      </c>
      <c r="AT206" s="228" t="s">
        <v>123</v>
      </c>
      <c r="AU206" s="228" t="s">
        <v>85</v>
      </c>
      <c r="AY206" s="14" t="s">
        <v>120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4" t="s">
        <v>83</v>
      </c>
      <c r="BK206" s="229">
        <f>ROUND(I206*H206,2)</f>
        <v>0</v>
      </c>
      <c r="BL206" s="14" t="s">
        <v>127</v>
      </c>
      <c r="BM206" s="228" t="s">
        <v>429</v>
      </c>
    </row>
    <row r="207" s="2" customFormat="1" ht="37.8" customHeight="1">
      <c r="A207" s="35"/>
      <c r="B207" s="36"/>
      <c r="C207" s="216" t="s">
        <v>430</v>
      </c>
      <c r="D207" s="216" t="s">
        <v>123</v>
      </c>
      <c r="E207" s="217" t="s">
        <v>431</v>
      </c>
      <c r="F207" s="218" t="s">
        <v>432</v>
      </c>
      <c r="G207" s="219" t="s">
        <v>126</v>
      </c>
      <c r="H207" s="220">
        <v>1</v>
      </c>
      <c r="I207" s="221"/>
      <c r="J207" s="222">
        <f>ROUND(I207*H207,2)</f>
        <v>0</v>
      </c>
      <c r="K207" s="223"/>
      <c r="L207" s="41"/>
      <c r="M207" s="224" t="s">
        <v>1</v>
      </c>
      <c r="N207" s="225" t="s">
        <v>40</v>
      </c>
      <c r="O207" s="88"/>
      <c r="P207" s="226">
        <f>O207*H207</f>
        <v>0</v>
      </c>
      <c r="Q207" s="226">
        <v>0</v>
      </c>
      <c r="R207" s="226">
        <f>Q207*H207</f>
        <v>0</v>
      </c>
      <c r="S207" s="226">
        <v>0</v>
      </c>
      <c r="T207" s="22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8" t="s">
        <v>127</v>
      </c>
      <c r="AT207" s="228" t="s">
        <v>123</v>
      </c>
      <c r="AU207" s="228" t="s">
        <v>85</v>
      </c>
      <c r="AY207" s="14" t="s">
        <v>120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4" t="s">
        <v>83</v>
      </c>
      <c r="BK207" s="229">
        <f>ROUND(I207*H207,2)</f>
        <v>0</v>
      </c>
      <c r="BL207" s="14" t="s">
        <v>127</v>
      </c>
      <c r="BM207" s="228" t="s">
        <v>433</v>
      </c>
    </row>
    <row r="208" s="2" customFormat="1" ht="37.8" customHeight="1">
      <c r="A208" s="35"/>
      <c r="B208" s="36"/>
      <c r="C208" s="216" t="s">
        <v>434</v>
      </c>
      <c r="D208" s="216" t="s">
        <v>123</v>
      </c>
      <c r="E208" s="217" t="s">
        <v>435</v>
      </c>
      <c r="F208" s="218" t="s">
        <v>436</v>
      </c>
      <c r="G208" s="219" t="s">
        <v>126</v>
      </c>
      <c r="H208" s="220">
        <v>1</v>
      </c>
      <c r="I208" s="221"/>
      <c r="J208" s="222">
        <f>ROUND(I208*H208,2)</f>
        <v>0</v>
      </c>
      <c r="K208" s="223"/>
      <c r="L208" s="41"/>
      <c r="M208" s="224" t="s">
        <v>1</v>
      </c>
      <c r="N208" s="225" t="s">
        <v>40</v>
      </c>
      <c r="O208" s="88"/>
      <c r="P208" s="226">
        <f>O208*H208</f>
        <v>0</v>
      </c>
      <c r="Q208" s="226">
        <v>0</v>
      </c>
      <c r="R208" s="226">
        <f>Q208*H208</f>
        <v>0</v>
      </c>
      <c r="S208" s="226">
        <v>0</v>
      </c>
      <c r="T208" s="22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8" t="s">
        <v>127</v>
      </c>
      <c r="AT208" s="228" t="s">
        <v>123</v>
      </c>
      <c r="AU208" s="228" t="s">
        <v>85</v>
      </c>
      <c r="AY208" s="14" t="s">
        <v>120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4" t="s">
        <v>83</v>
      </c>
      <c r="BK208" s="229">
        <f>ROUND(I208*H208,2)</f>
        <v>0</v>
      </c>
      <c r="BL208" s="14" t="s">
        <v>127</v>
      </c>
      <c r="BM208" s="228" t="s">
        <v>437</v>
      </c>
    </row>
    <row r="209" s="2" customFormat="1" ht="33" customHeight="1">
      <c r="A209" s="35"/>
      <c r="B209" s="36"/>
      <c r="C209" s="216" t="s">
        <v>438</v>
      </c>
      <c r="D209" s="216" t="s">
        <v>123</v>
      </c>
      <c r="E209" s="217" t="s">
        <v>439</v>
      </c>
      <c r="F209" s="218" t="s">
        <v>440</v>
      </c>
      <c r="G209" s="219" t="s">
        <v>126</v>
      </c>
      <c r="H209" s="220">
        <v>1</v>
      </c>
      <c r="I209" s="221"/>
      <c r="J209" s="222">
        <f>ROUND(I209*H209,2)</f>
        <v>0</v>
      </c>
      <c r="K209" s="223"/>
      <c r="L209" s="41"/>
      <c r="M209" s="224" t="s">
        <v>1</v>
      </c>
      <c r="N209" s="225" t="s">
        <v>40</v>
      </c>
      <c r="O209" s="88"/>
      <c r="P209" s="226">
        <f>O209*H209</f>
        <v>0</v>
      </c>
      <c r="Q209" s="226">
        <v>0</v>
      </c>
      <c r="R209" s="226">
        <f>Q209*H209</f>
        <v>0</v>
      </c>
      <c r="S209" s="226">
        <v>0</v>
      </c>
      <c r="T209" s="22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8" t="s">
        <v>127</v>
      </c>
      <c r="AT209" s="228" t="s">
        <v>123</v>
      </c>
      <c r="AU209" s="228" t="s">
        <v>85</v>
      </c>
      <c r="AY209" s="14" t="s">
        <v>120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4" t="s">
        <v>83</v>
      </c>
      <c r="BK209" s="229">
        <f>ROUND(I209*H209,2)</f>
        <v>0</v>
      </c>
      <c r="BL209" s="14" t="s">
        <v>127</v>
      </c>
      <c r="BM209" s="228" t="s">
        <v>441</v>
      </c>
    </row>
    <row r="210" s="12" customFormat="1" ht="22.8" customHeight="1">
      <c r="A210" s="12"/>
      <c r="B210" s="200"/>
      <c r="C210" s="201"/>
      <c r="D210" s="202" t="s">
        <v>74</v>
      </c>
      <c r="E210" s="214" t="s">
        <v>442</v>
      </c>
      <c r="F210" s="214" t="s">
        <v>443</v>
      </c>
      <c r="G210" s="201"/>
      <c r="H210" s="201"/>
      <c r="I210" s="204"/>
      <c r="J210" s="215">
        <f>BK210</f>
        <v>0</v>
      </c>
      <c r="K210" s="201"/>
      <c r="L210" s="206"/>
      <c r="M210" s="207"/>
      <c r="N210" s="208"/>
      <c r="O210" s="208"/>
      <c r="P210" s="209">
        <f>SUM(P211:P215)</f>
        <v>0</v>
      </c>
      <c r="Q210" s="208"/>
      <c r="R210" s="209">
        <f>SUM(R211:R215)</f>
        <v>0</v>
      </c>
      <c r="S210" s="208"/>
      <c r="T210" s="210">
        <f>SUM(T211:T215)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1" t="s">
        <v>119</v>
      </c>
      <c r="AT210" s="212" t="s">
        <v>74</v>
      </c>
      <c r="AU210" s="212" t="s">
        <v>83</v>
      </c>
      <c r="AY210" s="211" t="s">
        <v>120</v>
      </c>
      <c r="BK210" s="213">
        <f>SUM(BK211:BK215)</f>
        <v>0</v>
      </c>
    </row>
    <row r="211" s="2" customFormat="1" ht="24.15" customHeight="1">
      <c r="A211" s="35"/>
      <c r="B211" s="36"/>
      <c r="C211" s="216" t="s">
        <v>444</v>
      </c>
      <c r="D211" s="216" t="s">
        <v>123</v>
      </c>
      <c r="E211" s="217" t="s">
        <v>445</v>
      </c>
      <c r="F211" s="218" t="s">
        <v>446</v>
      </c>
      <c r="G211" s="219" t="s">
        <v>126</v>
      </c>
      <c r="H211" s="220">
        <v>1</v>
      </c>
      <c r="I211" s="221"/>
      <c r="J211" s="222">
        <f>ROUND(I211*H211,2)</f>
        <v>0</v>
      </c>
      <c r="K211" s="223"/>
      <c r="L211" s="41"/>
      <c r="M211" s="224" t="s">
        <v>1</v>
      </c>
      <c r="N211" s="225" t="s">
        <v>40</v>
      </c>
      <c r="O211" s="88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8" t="s">
        <v>127</v>
      </c>
      <c r="AT211" s="228" t="s">
        <v>123</v>
      </c>
      <c r="AU211" s="228" t="s">
        <v>85</v>
      </c>
      <c r="AY211" s="14" t="s">
        <v>120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4" t="s">
        <v>83</v>
      </c>
      <c r="BK211" s="229">
        <f>ROUND(I211*H211,2)</f>
        <v>0</v>
      </c>
      <c r="BL211" s="14" t="s">
        <v>127</v>
      </c>
      <c r="BM211" s="228" t="s">
        <v>447</v>
      </c>
    </row>
    <row r="212" s="2" customFormat="1" ht="24.15" customHeight="1">
      <c r="A212" s="35"/>
      <c r="B212" s="36"/>
      <c r="C212" s="216" t="s">
        <v>448</v>
      </c>
      <c r="D212" s="216" t="s">
        <v>123</v>
      </c>
      <c r="E212" s="217" t="s">
        <v>449</v>
      </c>
      <c r="F212" s="218" t="s">
        <v>450</v>
      </c>
      <c r="G212" s="219" t="s">
        <v>126</v>
      </c>
      <c r="H212" s="220">
        <v>1</v>
      </c>
      <c r="I212" s="221"/>
      <c r="J212" s="222">
        <f>ROUND(I212*H212,2)</f>
        <v>0</v>
      </c>
      <c r="K212" s="223"/>
      <c r="L212" s="41"/>
      <c r="M212" s="224" t="s">
        <v>1</v>
      </c>
      <c r="N212" s="225" t="s">
        <v>40</v>
      </c>
      <c r="O212" s="88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8" t="s">
        <v>127</v>
      </c>
      <c r="AT212" s="228" t="s">
        <v>123</v>
      </c>
      <c r="AU212" s="228" t="s">
        <v>85</v>
      </c>
      <c r="AY212" s="14" t="s">
        <v>120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4" t="s">
        <v>83</v>
      </c>
      <c r="BK212" s="229">
        <f>ROUND(I212*H212,2)</f>
        <v>0</v>
      </c>
      <c r="BL212" s="14" t="s">
        <v>127</v>
      </c>
      <c r="BM212" s="228" t="s">
        <v>451</v>
      </c>
    </row>
    <row r="213" s="2" customFormat="1" ht="24.15" customHeight="1">
      <c r="A213" s="35"/>
      <c r="B213" s="36"/>
      <c r="C213" s="216" t="s">
        <v>452</v>
      </c>
      <c r="D213" s="216" t="s">
        <v>123</v>
      </c>
      <c r="E213" s="217" t="s">
        <v>453</v>
      </c>
      <c r="F213" s="218" t="s">
        <v>454</v>
      </c>
      <c r="G213" s="219" t="s">
        <v>126</v>
      </c>
      <c r="H213" s="220">
        <v>1</v>
      </c>
      <c r="I213" s="221"/>
      <c r="J213" s="222">
        <f>ROUND(I213*H213,2)</f>
        <v>0</v>
      </c>
      <c r="K213" s="223"/>
      <c r="L213" s="41"/>
      <c r="M213" s="224" t="s">
        <v>1</v>
      </c>
      <c r="N213" s="225" t="s">
        <v>40</v>
      </c>
      <c r="O213" s="88"/>
      <c r="P213" s="226">
        <f>O213*H213</f>
        <v>0</v>
      </c>
      <c r="Q213" s="226">
        <v>0</v>
      </c>
      <c r="R213" s="226">
        <f>Q213*H213</f>
        <v>0</v>
      </c>
      <c r="S213" s="226">
        <v>0</v>
      </c>
      <c r="T213" s="22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8" t="s">
        <v>127</v>
      </c>
      <c r="AT213" s="228" t="s">
        <v>123</v>
      </c>
      <c r="AU213" s="228" t="s">
        <v>85</v>
      </c>
      <c r="AY213" s="14" t="s">
        <v>120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4" t="s">
        <v>83</v>
      </c>
      <c r="BK213" s="229">
        <f>ROUND(I213*H213,2)</f>
        <v>0</v>
      </c>
      <c r="BL213" s="14" t="s">
        <v>127</v>
      </c>
      <c r="BM213" s="228" t="s">
        <v>455</v>
      </c>
    </row>
    <row r="214" s="2" customFormat="1" ht="24.15" customHeight="1">
      <c r="A214" s="35"/>
      <c r="B214" s="36"/>
      <c r="C214" s="216" t="s">
        <v>456</v>
      </c>
      <c r="D214" s="216" t="s">
        <v>123</v>
      </c>
      <c r="E214" s="217" t="s">
        <v>457</v>
      </c>
      <c r="F214" s="218" t="s">
        <v>458</v>
      </c>
      <c r="G214" s="219" t="s">
        <v>126</v>
      </c>
      <c r="H214" s="220">
        <v>1</v>
      </c>
      <c r="I214" s="221"/>
      <c r="J214" s="222">
        <f>ROUND(I214*H214,2)</f>
        <v>0</v>
      </c>
      <c r="K214" s="223"/>
      <c r="L214" s="41"/>
      <c r="M214" s="224" t="s">
        <v>1</v>
      </c>
      <c r="N214" s="225" t="s">
        <v>40</v>
      </c>
      <c r="O214" s="88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8" t="s">
        <v>127</v>
      </c>
      <c r="AT214" s="228" t="s">
        <v>123</v>
      </c>
      <c r="AU214" s="228" t="s">
        <v>85</v>
      </c>
      <c r="AY214" s="14" t="s">
        <v>120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4" t="s">
        <v>83</v>
      </c>
      <c r="BK214" s="229">
        <f>ROUND(I214*H214,2)</f>
        <v>0</v>
      </c>
      <c r="BL214" s="14" t="s">
        <v>127</v>
      </c>
      <c r="BM214" s="228" t="s">
        <v>459</v>
      </c>
    </row>
    <row r="215" s="2" customFormat="1" ht="24.15" customHeight="1">
      <c r="A215" s="35"/>
      <c r="B215" s="36"/>
      <c r="C215" s="216" t="s">
        <v>460</v>
      </c>
      <c r="D215" s="216" t="s">
        <v>123</v>
      </c>
      <c r="E215" s="217" t="s">
        <v>461</v>
      </c>
      <c r="F215" s="218" t="s">
        <v>462</v>
      </c>
      <c r="G215" s="219" t="s">
        <v>126</v>
      </c>
      <c r="H215" s="220">
        <v>1</v>
      </c>
      <c r="I215" s="221"/>
      <c r="J215" s="222">
        <f>ROUND(I215*H215,2)</f>
        <v>0</v>
      </c>
      <c r="K215" s="223"/>
      <c r="L215" s="41"/>
      <c r="M215" s="224" t="s">
        <v>1</v>
      </c>
      <c r="N215" s="225" t="s">
        <v>40</v>
      </c>
      <c r="O215" s="88"/>
      <c r="P215" s="226">
        <f>O215*H215</f>
        <v>0</v>
      </c>
      <c r="Q215" s="226">
        <v>0</v>
      </c>
      <c r="R215" s="226">
        <f>Q215*H215</f>
        <v>0</v>
      </c>
      <c r="S215" s="226">
        <v>0</v>
      </c>
      <c r="T215" s="22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8" t="s">
        <v>127</v>
      </c>
      <c r="AT215" s="228" t="s">
        <v>123</v>
      </c>
      <c r="AU215" s="228" t="s">
        <v>85</v>
      </c>
      <c r="AY215" s="14" t="s">
        <v>120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4" t="s">
        <v>83</v>
      </c>
      <c r="BK215" s="229">
        <f>ROUND(I215*H215,2)</f>
        <v>0</v>
      </c>
      <c r="BL215" s="14" t="s">
        <v>127</v>
      </c>
      <c r="BM215" s="228" t="s">
        <v>463</v>
      </c>
    </row>
    <row r="216" s="12" customFormat="1" ht="22.8" customHeight="1">
      <c r="A216" s="12"/>
      <c r="B216" s="200"/>
      <c r="C216" s="201"/>
      <c r="D216" s="202" t="s">
        <v>74</v>
      </c>
      <c r="E216" s="214" t="s">
        <v>464</v>
      </c>
      <c r="F216" s="214" t="s">
        <v>465</v>
      </c>
      <c r="G216" s="201"/>
      <c r="H216" s="201"/>
      <c r="I216" s="204"/>
      <c r="J216" s="215">
        <f>BK216</f>
        <v>0</v>
      </c>
      <c r="K216" s="201"/>
      <c r="L216" s="206"/>
      <c r="M216" s="207"/>
      <c r="N216" s="208"/>
      <c r="O216" s="208"/>
      <c r="P216" s="209">
        <f>SUM(P217:P224)</f>
        <v>0</v>
      </c>
      <c r="Q216" s="208"/>
      <c r="R216" s="209">
        <f>SUM(R217:R224)</f>
        <v>0</v>
      </c>
      <c r="S216" s="208"/>
      <c r="T216" s="210">
        <f>SUM(T217:T224)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1" t="s">
        <v>119</v>
      </c>
      <c r="AT216" s="212" t="s">
        <v>74</v>
      </c>
      <c r="AU216" s="212" t="s">
        <v>83</v>
      </c>
      <c r="AY216" s="211" t="s">
        <v>120</v>
      </c>
      <c r="BK216" s="213">
        <f>SUM(BK217:BK224)</f>
        <v>0</v>
      </c>
    </row>
    <row r="217" s="2" customFormat="1" ht="33" customHeight="1">
      <c r="A217" s="35"/>
      <c r="B217" s="36"/>
      <c r="C217" s="216" t="s">
        <v>466</v>
      </c>
      <c r="D217" s="216" t="s">
        <v>123</v>
      </c>
      <c r="E217" s="217" t="s">
        <v>467</v>
      </c>
      <c r="F217" s="218" t="s">
        <v>468</v>
      </c>
      <c r="G217" s="219" t="s">
        <v>126</v>
      </c>
      <c r="H217" s="220">
        <v>2</v>
      </c>
      <c r="I217" s="221"/>
      <c r="J217" s="222">
        <f>ROUND(I217*H217,2)</f>
        <v>0</v>
      </c>
      <c r="K217" s="223"/>
      <c r="L217" s="41"/>
      <c r="M217" s="224" t="s">
        <v>1</v>
      </c>
      <c r="N217" s="225" t="s">
        <v>40</v>
      </c>
      <c r="O217" s="88"/>
      <c r="P217" s="226">
        <f>O217*H217</f>
        <v>0</v>
      </c>
      <c r="Q217" s="226">
        <v>0</v>
      </c>
      <c r="R217" s="226">
        <f>Q217*H217</f>
        <v>0</v>
      </c>
      <c r="S217" s="226">
        <v>0</v>
      </c>
      <c r="T217" s="22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8" t="s">
        <v>127</v>
      </c>
      <c r="AT217" s="228" t="s">
        <v>123</v>
      </c>
      <c r="AU217" s="228" t="s">
        <v>85</v>
      </c>
      <c r="AY217" s="14" t="s">
        <v>120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4" t="s">
        <v>83</v>
      </c>
      <c r="BK217" s="229">
        <f>ROUND(I217*H217,2)</f>
        <v>0</v>
      </c>
      <c r="BL217" s="14" t="s">
        <v>127</v>
      </c>
      <c r="BM217" s="228" t="s">
        <v>469</v>
      </c>
    </row>
    <row r="218" s="2" customFormat="1" ht="33" customHeight="1">
      <c r="A218" s="35"/>
      <c r="B218" s="36"/>
      <c r="C218" s="216" t="s">
        <v>470</v>
      </c>
      <c r="D218" s="216" t="s">
        <v>123</v>
      </c>
      <c r="E218" s="217" t="s">
        <v>471</v>
      </c>
      <c r="F218" s="218" t="s">
        <v>472</v>
      </c>
      <c r="G218" s="219" t="s">
        <v>126</v>
      </c>
      <c r="H218" s="220">
        <v>20</v>
      </c>
      <c r="I218" s="221"/>
      <c r="J218" s="222">
        <f>ROUND(I218*H218,2)</f>
        <v>0</v>
      </c>
      <c r="K218" s="223"/>
      <c r="L218" s="41"/>
      <c r="M218" s="224" t="s">
        <v>1</v>
      </c>
      <c r="N218" s="225" t="s">
        <v>40</v>
      </c>
      <c r="O218" s="88"/>
      <c r="P218" s="226">
        <f>O218*H218</f>
        <v>0</v>
      </c>
      <c r="Q218" s="226">
        <v>0</v>
      </c>
      <c r="R218" s="226">
        <f>Q218*H218</f>
        <v>0</v>
      </c>
      <c r="S218" s="226">
        <v>0</v>
      </c>
      <c r="T218" s="22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28" t="s">
        <v>127</v>
      </c>
      <c r="AT218" s="228" t="s">
        <v>123</v>
      </c>
      <c r="AU218" s="228" t="s">
        <v>85</v>
      </c>
      <c r="AY218" s="14" t="s">
        <v>120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4" t="s">
        <v>83</v>
      </c>
      <c r="BK218" s="229">
        <f>ROUND(I218*H218,2)</f>
        <v>0</v>
      </c>
      <c r="BL218" s="14" t="s">
        <v>127</v>
      </c>
      <c r="BM218" s="228" t="s">
        <v>473</v>
      </c>
    </row>
    <row r="219" s="2" customFormat="1" ht="37.8" customHeight="1">
      <c r="A219" s="35"/>
      <c r="B219" s="36"/>
      <c r="C219" s="216" t="s">
        <v>474</v>
      </c>
      <c r="D219" s="216" t="s">
        <v>123</v>
      </c>
      <c r="E219" s="217" t="s">
        <v>475</v>
      </c>
      <c r="F219" s="218" t="s">
        <v>476</v>
      </c>
      <c r="G219" s="219" t="s">
        <v>126</v>
      </c>
      <c r="H219" s="220">
        <v>5</v>
      </c>
      <c r="I219" s="221"/>
      <c r="J219" s="222">
        <f>ROUND(I219*H219,2)</f>
        <v>0</v>
      </c>
      <c r="K219" s="223"/>
      <c r="L219" s="41"/>
      <c r="M219" s="224" t="s">
        <v>1</v>
      </c>
      <c r="N219" s="225" t="s">
        <v>40</v>
      </c>
      <c r="O219" s="88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8" t="s">
        <v>127</v>
      </c>
      <c r="AT219" s="228" t="s">
        <v>123</v>
      </c>
      <c r="AU219" s="228" t="s">
        <v>85</v>
      </c>
      <c r="AY219" s="14" t="s">
        <v>120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4" t="s">
        <v>83</v>
      </c>
      <c r="BK219" s="229">
        <f>ROUND(I219*H219,2)</f>
        <v>0</v>
      </c>
      <c r="BL219" s="14" t="s">
        <v>127</v>
      </c>
      <c r="BM219" s="228" t="s">
        <v>477</v>
      </c>
    </row>
    <row r="220" s="2" customFormat="1" ht="37.8" customHeight="1">
      <c r="A220" s="35"/>
      <c r="B220" s="36"/>
      <c r="C220" s="216" t="s">
        <v>478</v>
      </c>
      <c r="D220" s="216" t="s">
        <v>123</v>
      </c>
      <c r="E220" s="217" t="s">
        <v>479</v>
      </c>
      <c r="F220" s="218" t="s">
        <v>480</v>
      </c>
      <c r="G220" s="219" t="s">
        <v>126</v>
      </c>
      <c r="H220" s="220">
        <v>4</v>
      </c>
      <c r="I220" s="221"/>
      <c r="J220" s="222">
        <f>ROUND(I220*H220,2)</f>
        <v>0</v>
      </c>
      <c r="K220" s="223"/>
      <c r="L220" s="41"/>
      <c r="M220" s="224" t="s">
        <v>1</v>
      </c>
      <c r="N220" s="225" t="s">
        <v>40</v>
      </c>
      <c r="O220" s="88"/>
      <c r="P220" s="226">
        <f>O220*H220</f>
        <v>0</v>
      </c>
      <c r="Q220" s="226">
        <v>0</v>
      </c>
      <c r="R220" s="226">
        <f>Q220*H220</f>
        <v>0</v>
      </c>
      <c r="S220" s="226">
        <v>0</v>
      </c>
      <c r="T220" s="22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8" t="s">
        <v>127</v>
      </c>
      <c r="AT220" s="228" t="s">
        <v>123</v>
      </c>
      <c r="AU220" s="228" t="s">
        <v>85</v>
      </c>
      <c r="AY220" s="14" t="s">
        <v>120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4" t="s">
        <v>83</v>
      </c>
      <c r="BK220" s="229">
        <f>ROUND(I220*H220,2)</f>
        <v>0</v>
      </c>
      <c r="BL220" s="14" t="s">
        <v>127</v>
      </c>
      <c r="BM220" s="228" t="s">
        <v>481</v>
      </c>
    </row>
    <row r="221" s="2" customFormat="1" ht="37.8" customHeight="1">
      <c r="A221" s="35"/>
      <c r="B221" s="36"/>
      <c r="C221" s="216" t="s">
        <v>482</v>
      </c>
      <c r="D221" s="216" t="s">
        <v>123</v>
      </c>
      <c r="E221" s="217" t="s">
        <v>483</v>
      </c>
      <c r="F221" s="218" t="s">
        <v>484</v>
      </c>
      <c r="G221" s="219" t="s">
        <v>126</v>
      </c>
      <c r="H221" s="220">
        <v>45</v>
      </c>
      <c r="I221" s="221"/>
      <c r="J221" s="222">
        <f>ROUND(I221*H221,2)</f>
        <v>0</v>
      </c>
      <c r="K221" s="223"/>
      <c r="L221" s="41"/>
      <c r="M221" s="224" t="s">
        <v>1</v>
      </c>
      <c r="N221" s="225" t="s">
        <v>40</v>
      </c>
      <c r="O221" s="88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8" t="s">
        <v>127</v>
      </c>
      <c r="AT221" s="228" t="s">
        <v>123</v>
      </c>
      <c r="AU221" s="228" t="s">
        <v>85</v>
      </c>
      <c r="AY221" s="14" t="s">
        <v>120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4" t="s">
        <v>83</v>
      </c>
      <c r="BK221" s="229">
        <f>ROUND(I221*H221,2)</f>
        <v>0</v>
      </c>
      <c r="BL221" s="14" t="s">
        <v>127</v>
      </c>
      <c r="BM221" s="228" t="s">
        <v>485</v>
      </c>
    </row>
    <row r="222" s="2" customFormat="1" ht="33" customHeight="1">
      <c r="A222" s="35"/>
      <c r="B222" s="36"/>
      <c r="C222" s="216" t="s">
        <v>486</v>
      </c>
      <c r="D222" s="216" t="s">
        <v>123</v>
      </c>
      <c r="E222" s="217" t="s">
        <v>487</v>
      </c>
      <c r="F222" s="218" t="s">
        <v>488</v>
      </c>
      <c r="G222" s="219" t="s">
        <v>126</v>
      </c>
      <c r="H222" s="220">
        <v>4</v>
      </c>
      <c r="I222" s="221"/>
      <c r="J222" s="222">
        <f>ROUND(I222*H222,2)</f>
        <v>0</v>
      </c>
      <c r="K222" s="223"/>
      <c r="L222" s="41"/>
      <c r="M222" s="224" t="s">
        <v>1</v>
      </c>
      <c r="N222" s="225" t="s">
        <v>40</v>
      </c>
      <c r="O222" s="88"/>
      <c r="P222" s="226">
        <f>O222*H222</f>
        <v>0</v>
      </c>
      <c r="Q222" s="226">
        <v>0</v>
      </c>
      <c r="R222" s="226">
        <f>Q222*H222</f>
        <v>0</v>
      </c>
      <c r="S222" s="226">
        <v>0</v>
      </c>
      <c r="T222" s="22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8" t="s">
        <v>127</v>
      </c>
      <c r="AT222" s="228" t="s">
        <v>123</v>
      </c>
      <c r="AU222" s="228" t="s">
        <v>85</v>
      </c>
      <c r="AY222" s="14" t="s">
        <v>120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4" t="s">
        <v>83</v>
      </c>
      <c r="BK222" s="229">
        <f>ROUND(I222*H222,2)</f>
        <v>0</v>
      </c>
      <c r="BL222" s="14" t="s">
        <v>127</v>
      </c>
      <c r="BM222" s="228" t="s">
        <v>489</v>
      </c>
    </row>
    <row r="223" s="2" customFormat="1" ht="24.15" customHeight="1">
      <c r="A223" s="35"/>
      <c r="B223" s="36"/>
      <c r="C223" s="216" t="s">
        <v>490</v>
      </c>
      <c r="D223" s="216" t="s">
        <v>123</v>
      </c>
      <c r="E223" s="217" t="s">
        <v>491</v>
      </c>
      <c r="F223" s="218" t="s">
        <v>492</v>
      </c>
      <c r="G223" s="219" t="s">
        <v>493</v>
      </c>
      <c r="H223" s="220">
        <v>1</v>
      </c>
      <c r="I223" s="221"/>
      <c r="J223" s="222">
        <f>ROUND(I223*H223,2)</f>
        <v>0</v>
      </c>
      <c r="K223" s="223"/>
      <c r="L223" s="41"/>
      <c r="M223" s="224" t="s">
        <v>1</v>
      </c>
      <c r="N223" s="225" t="s">
        <v>40</v>
      </c>
      <c r="O223" s="88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8" t="s">
        <v>127</v>
      </c>
      <c r="AT223" s="228" t="s">
        <v>123</v>
      </c>
      <c r="AU223" s="228" t="s">
        <v>85</v>
      </c>
      <c r="AY223" s="14" t="s">
        <v>120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4" t="s">
        <v>83</v>
      </c>
      <c r="BK223" s="229">
        <f>ROUND(I223*H223,2)</f>
        <v>0</v>
      </c>
      <c r="BL223" s="14" t="s">
        <v>127</v>
      </c>
      <c r="BM223" s="228" t="s">
        <v>494</v>
      </c>
    </row>
    <row r="224" s="2" customFormat="1" ht="21.75" customHeight="1">
      <c r="A224" s="35"/>
      <c r="B224" s="36"/>
      <c r="C224" s="216" t="s">
        <v>495</v>
      </c>
      <c r="D224" s="216" t="s">
        <v>123</v>
      </c>
      <c r="E224" s="217" t="s">
        <v>496</v>
      </c>
      <c r="F224" s="218" t="s">
        <v>497</v>
      </c>
      <c r="G224" s="219" t="s">
        <v>498</v>
      </c>
      <c r="H224" s="220">
        <v>1</v>
      </c>
      <c r="I224" s="221"/>
      <c r="J224" s="222">
        <f>ROUND(I224*H224,2)</f>
        <v>0</v>
      </c>
      <c r="K224" s="223"/>
      <c r="L224" s="41"/>
      <c r="M224" s="224" t="s">
        <v>1</v>
      </c>
      <c r="N224" s="225" t="s">
        <v>40</v>
      </c>
      <c r="O224" s="88"/>
      <c r="P224" s="226">
        <f>O224*H224</f>
        <v>0</v>
      </c>
      <c r="Q224" s="226">
        <v>0</v>
      </c>
      <c r="R224" s="226">
        <f>Q224*H224</f>
        <v>0</v>
      </c>
      <c r="S224" s="226">
        <v>0</v>
      </c>
      <c r="T224" s="22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8" t="s">
        <v>127</v>
      </c>
      <c r="AT224" s="228" t="s">
        <v>123</v>
      </c>
      <c r="AU224" s="228" t="s">
        <v>85</v>
      </c>
      <c r="AY224" s="14" t="s">
        <v>120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4" t="s">
        <v>83</v>
      </c>
      <c r="BK224" s="229">
        <f>ROUND(I224*H224,2)</f>
        <v>0</v>
      </c>
      <c r="BL224" s="14" t="s">
        <v>127</v>
      </c>
      <c r="BM224" s="228" t="s">
        <v>499</v>
      </c>
    </row>
    <row r="225" s="12" customFormat="1" ht="22.8" customHeight="1">
      <c r="A225" s="12"/>
      <c r="B225" s="200"/>
      <c r="C225" s="201"/>
      <c r="D225" s="202" t="s">
        <v>74</v>
      </c>
      <c r="E225" s="214" t="s">
        <v>500</v>
      </c>
      <c r="F225" s="214" t="s">
        <v>501</v>
      </c>
      <c r="G225" s="201"/>
      <c r="H225" s="201"/>
      <c r="I225" s="204"/>
      <c r="J225" s="215">
        <f>BK225</f>
        <v>0</v>
      </c>
      <c r="K225" s="201"/>
      <c r="L225" s="206"/>
      <c r="M225" s="207"/>
      <c r="N225" s="208"/>
      <c r="O225" s="208"/>
      <c r="P225" s="209">
        <f>SUM(P226:P233)</f>
        <v>0</v>
      </c>
      <c r="Q225" s="208"/>
      <c r="R225" s="209">
        <f>SUM(R226:R233)</f>
        <v>0</v>
      </c>
      <c r="S225" s="208"/>
      <c r="T225" s="210">
        <f>SUM(T226:T233)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1" t="s">
        <v>119</v>
      </c>
      <c r="AT225" s="212" t="s">
        <v>74</v>
      </c>
      <c r="AU225" s="212" t="s">
        <v>83</v>
      </c>
      <c r="AY225" s="211" t="s">
        <v>120</v>
      </c>
      <c r="BK225" s="213">
        <f>SUM(BK226:BK233)</f>
        <v>0</v>
      </c>
    </row>
    <row r="226" s="2" customFormat="1" ht="16.5" customHeight="1">
      <c r="A226" s="35"/>
      <c r="B226" s="36"/>
      <c r="C226" s="216" t="s">
        <v>502</v>
      </c>
      <c r="D226" s="216" t="s">
        <v>123</v>
      </c>
      <c r="E226" s="217" t="s">
        <v>503</v>
      </c>
      <c r="F226" s="218" t="s">
        <v>504</v>
      </c>
      <c r="G226" s="219" t="s">
        <v>498</v>
      </c>
      <c r="H226" s="220">
        <v>1</v>
      </c>
      <c r="I226" s="221"/>
      <c r="J226" s="222">
        <f>ROUND(I226*H226,2)</f>
        <v>0</v>
      </c>
      <c r="K226" s="223"/>
      <c r="L226" s="41"/>
      <c r="M226" s="224" t="s">
        <v>1</v>
      </c>
      <c r="N226" s="225" t="s">
        <v>40</v>
      </c>
      <c r="O226" s="88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8" t="s">
        <v>127</v>
      </c>
      <c r="AT226" s="228" t="s">
        <v>123</v>
      </c>
      <c r="AU226" s="228" t="s">
        <v>85</v>
      </c>
      <c r="AY226" s="14" t="s">
        <v>120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4" t="s">
        <v>83</v>
      </c>
      <c r="BK226" s="229">
        <f>ROUND(I226*H226,2)</f>
        <v>0</v>
      </c>
      <c r="BL226" s="14" t="s">
        <v>127</v>
      </c>
      <c r="BM226" s="228" t="s">
        <v>505</v>
      </c>
    </row>
    <row r="227" s="2" customFormat="1" ht="16.5" customHeight="1">
      <c r="A227" s="35"/>
      <c r="B227" s="36"/>
      <c r="C227" s="216" t="s">
        <v>506</v>
      </c>
      <c r="D227" s="216" t="s">
        <v>123</v>
      </c>
      <c r="E227" s="217" t="s">
        <v>507</v>
      </c>
      <c r="F227" s="218" t="s">
        <v>508</v>
      </c>
      <c r="G227" s="219" t="s">
        <v>498</v>
      </c>
      <c r="H227" s="220">
        <v>1</v>
      </c>
      <c r="I227" s="221"/>
      <c r="J227" s="222">
        <f>ROUND(I227*H227,2)</f>
        <v>0</v>
      </c>
      <c r="K227" s="223"/>
      <c r="L227" s="41"/>
      <c r="M227" s="224" t="s">
        <v>1</v>
      </c>
      <c r="N227" s="225" t="s">
        <v>40</v>
      </c>
      <c r="O227" s="88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8" t="s">
        <v>127</v>
      </c>
      <c r="AT227" s="228" t="s">
        <v>123</v>
      </c>
      <c r="AU227" s="228" t="s">
        <v>85</v>
      </c>
      <c r="AY227" s="14" t="s">
        <v>120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4" t="s">
        <v>83</v>
      </c>
      <c r="BK227" s="229">
        <f>ROUND(I227*H227,2)</f>
        <v>0</v>
      </c>
      <c r="BL227" s="14" t="s">
        <v>127</v>
      </c>
      <c r="BM227" s="228" t="s">
        <v>509</v>
      </c>
    </row>
    <row r="228" s="2" customFormat="1" ht="24.15" customHeight="1">
      <c r="A228" s="35"/>
      <c r="B228" s="36"/>
      <c r="C228" s="216" t="s">
        <v>510</v>
      </c>
      <c r="D228" s="216" t="s">
        <v>123</v>
      </c>
      <c r="E228" s="217" t="s">
        <v>511</v>
      </c>
      <c r="F228" s="218" t="s">
        <v>512</v>
      </c>
      <c r="G228" s="219" t="s">
        <v>498</v>
      </c>
      <c r="H228" s="220">
        <v>1</v>
      </c>
      <c r="I228" s="221"/>
      <c r="J228" s="222">
        <f>ROUND(I228*H228,2)</f>
        <v>0</v>
      </c>
      <c r="K228" s="223"/>
      <c r="L228" s="41"/>
      <c r="M228" s="224" t="s">
        <v>1</v>
      </c>
      <c r="N228" s="225" t="s">
        <v>40</v>
      </c>
      <c r="O228" s="88"/>
      <c r="P228" s="226">
        <f>O228*H228</f>
        <v>0</v>
      </c>
      <c r="Q228" s="226">
        <v>0</v>
      </c>
      <c r="R228" s="226">
        <f>Q228*H228</f>
        <v>0</v>
      </c>
      <c r="S228" s="226">
        <v>0</v>
      </c>
      <c r="T228" s="22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28" t="s">
        <v>127</v>
      </c>
      <c r="AT228" s="228" t="s">
        <v>123</v>
      </c>
      <c r="AU228" s="228" t="s">
        <v>85</v>
      </c>
      <c r="AY228" s="14" t="s">
        <v>120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4" t="s">
        <v>83</v>
      </c>
      <c r="BK228" s="229">
        <f>ROUND(I228*H228,2)</f>
        <v>0</v>
      </c>
      <c r="BL228" s="14" t="s">
        <v>127</v>
      </c>
      <c r="BM228" s="228" t="s">
        <v>513</v>
      </c>
    </row>
    <row r="229" s="2" customFormat="1" ht="24.15" customHeight="1">
      <c r="A229" s="35"/>
      <c r="B229" s="36"/>
      <c r="C229" s="216" t="s">
        <v>514</v>
      </c>
      <c r="D229" s="216" t="s">
        <v>123</v>
      </c>
      <c r="E229" s="217" t="s">
        <v>515</v>
      </c>
      <c r="F229" s="218" t="s">
        <v>516</v>
      </c>
      <c r="G229" s="219" t="s">
        <v>498</v>
      </c>
      <c r="H229" s="220">
        <v>1</v>
      </c>
      <c r="I229" s="221"/>
      <c r="J229" s="222">
        <f>ROUND(I229*H229,2)</f>
        <v>0</v>
      </c>
      <c r="K229" s="223"/>
      <c r="L229" s="41"/>
      <c r="M229" s="224" t="s">
        <v>1</v>
      </c>
      <c r="N229" s="225" t="s">
        <v>40</v>
      </c>
      <c r="O229" s="88"/>
      <c r="P229" s="226">
        <f>O229*H229</f>
        <v>0</v>
      </c>
      <c r="Q229" s="226">
        <v>0</v>
      </c>
      <c r="R229" s="226">
        <f>Q229*H229</f>
        <v>0</v>
      </c>
      <c r="S229" s="226">
        <v>0</v>
      </c>
      <c r="T229" s="22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8" t="s">
        <v>127</v>
      </c>
      <c r="AT229" s="228" t="s">
        <v>123</v>
      </c>
      <c r="AU229" s="228" t="s">
        <v>85</v>
      </c>
      <c r="AY229" s="14" t="s">
        <v>120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4" t="s">
        <v>83</v>
      </c>
      <c r="BK229" s="229">
        <f>ROUND(I229*H229,2)</f>
        <v>0</v>
      </c>
      <c r="BL229" s="14" t="s">
        <v>127</v>
      </c>
      <c r="BM229" s="228" t="s">
        <v>517</v>
      </c>
    </row>
    <row r="230" s="2" customFormat="1" ht="24.15" customHeight="1">
      <c r="A230" s="35"/>
      <c r="B230" s="36"/>
      <c r="C230" s="216" t="s">
        <v>518</v>
      </c>
      <c r="D230" s="216" t="s">
        <v>123</v>
      </c>
      <c r="E230" s="217" t="s">
        <v>519</v>
      </c>
      <c r="F230" s="218" t="s">
        <v>520</v>
      </c>
      <c r="G230" s="219" t="s">
        <v>498</v>
      </c>
      <c r="H230" s="220">
        <v>1</v>
      </c>
      <c r="I230" s="221"/>
      <c r="J230" s="222">
        <f>ROUND(I230*H230,2)</f>
        <v>0</v>
      </c>
      <c r="K230" s="223"/>
      <c r="L230" s="41"/>
      <c r="M230" s="224" t="s">
        <v>1</v>
      </c>
      <c r="N230" s="225" t="s">
        <v>40</v>
      </c>
      <c r="O230" s="88"/>
      <c r="P230" s="226">
        <f>O230*H230</f>
        <v>0</v>
      </c>
      <c r="Q230" s="226">
        <v>0</v>
      </c>
      <c r="R230" s="226">
        <f>Q230*H230</f>
        <v>0</v>
      </c>
      <c r="S230" s="226">
        <v>0</v>
      </c>
      <c r="T230" s="22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28" t="s">
        <v>127</v>
      </c>
      <c r="AT230" s="228" t="s">
        <v>123</v>
      </c>
      <c r="AU230" s="228" t="s">
        <v>85</v>
      </c>
      <c r="AY230" s="14" t="s">
        <v>120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4" t="s">
        <v>83</v>
      </c>
      <c r="BK230" s="229">
        <f>ROUND(I230*H230,2)</f>
        <v>0</v>
      </c>
      <c r="BL230" s="14" t="s">
        <v>127</v>
      </c>
      <c r="BM230" s="228" t="s">
        <v>521</v>
      </c>
    </row>
    <row r="231" s="2" customFormat="1" ht="16.5" customHeight="1">
      <c r="A231" s="35"/>
      <c r="B231" s="36"/>
      <c r="C231" s="216" t="s">
        <v>522</v>
      </c>
      <c r="D231" s="216" t="s">
        <v>123</v>
      </c>
      <c r="E231" s="217" t="s">
        <v>523</v>
      </c>
      <c r="F231" s="218" t="s">
        <v>524</v>
      </c>
      <c r="G231" s="219" t="s">
        <v>498</v>
      </c>
      <c r="H231" s="220">
        <v>1</v>
      </c>
      <c r="I231" s="221"/>
      <c r="J231" s="222">
        <f>ROUND(I231*H231,2)</f>
        <v>0</v>
      </c>
      <c r="K231" s="223"/>
      <c r="L231" s="41"/>
      <c r="M231" s="224" t="s">
        <v>1</v>
      </c>
      <c r="N231" s="225" t="s">
        <v>40</v>
      </c>
      <c r="O231" s="88"/>
      <c r="P231" s="226">
        <f>O231*H231</f>
        <v>0</v>
      </c>
      <c r="Q231" s="226">
        <v>0</v>
      </c>
      <c r="R231" s="226">
        <f>Q231*H231</f>
        <v>0</v>
      </c>
      <c r="S231" s="226">
        <v>0</v>
      </c>
      <c r="T231" s="22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28" t="s">
        <v>127</v>
      </c>
      <c r="AT231" s="228" t="s">
        <v>123</v>
      </c>
      <c r="AU231" s="228" t="s">
        <v>85</v>
      </c>
      <c r="AY231" s="14" t="s">
        <v>120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4" t="s">
        <v>83</v>
      </c>
      <c r="BK231" s="229">
        <f>ROUND(I231*H231,2)</f>
        <v>0</v>
      </c>
      <c r="BL231" s="14" t="s">
        <v>127</v>
      </c>
      <c r="BM231" s="228" t="s">
        <v>525</v>
      </c>
    </row>
    <row r="232" s="2" customFormat="1" ht="16.5" customHeight="1">
      <c r="A232" s="35"/>
      <c r="B232" s="36"/>
      <c r="C232" s="216" t="s">
        <v>526</v>
      </c>
      <c r="D232" s="216" t="s">
        <v>123</v>
      </c>
      <c r="E232" s="217" t="s">
        <v>527</v>
      </c>
      <c r="F232" s="218" t="s">
        <v>528</v>
      </c>
      <c r="G232" s="219" t="s">
        <v>498</v>
      </c>
      <c r="H232" s="220">
        <v>1</v>
      </c>
      <c r="I232" s="221"/>
      <c r="J232" s="222">
        <f>ROUND(I232*H232,2)</f>
        <v>0</v>
      </c>
      <c r="K232" s="223"/>
      <c r="L232" s="41"/>
      <c r="M232" s="224" t="s">
        <v>1</v>
      </c>
      <c r="N232" s="225" t="s">
        <v>40</v>
      </c>
      <c r="O232" s="88"/>
      <c r="P232" s="226">
        <f>O232*H232</f>
        <v>0</v>
      </c>
      <c r="Q232" s="226">
        <v>0</v>
      </c>
      <c r="R232" s="226">
        <f>Q232*H232</f>
        <v>0</v>
      </c>
      <c r="S232" s="226">
        <v>0</v>
      </c>
      <c r="T232" s="22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8" t="s">
        <v>127</v>
      </c>
      <c r="AT232" s="228" t="s">
        <v>123</v>
      </c>
      <c r="AU232" s="228" t="s">
        <v>85</v>
      </c>
      <c r="AY232" s="14" t="s">
        <v>120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4" t="s">
        <v>83</v>
      </c>
      <c r="BK232" s="229">
        <f>ROUND(I232*H232,2)</f>
        <v>0</v>
      </c>
      <c r="BL232" s="14" t="s">
        <v>127</v>
      </c>
      <c r="BM232" s="228" t="s">
        <v>529</v>
      </c>
    </row>
    <row r="233" s="2" customFormat="1" ht="24.15" customHeight="1">
      <c r="A233" s="35"/>
      <c r="B233" s="36"/>
      <c r="C233" s="216" t="s">
        <v>530</v>
      </c>
      <c r="D233" s="216" t="s">
        <v>123</v>
      </c>
      <c r="E233" s="217" t="s">
        <v>531</v>
      </c>
      <c r="F233" s="218" t="s">
        <v>532</v>
      </c>
      <c r="G233" s="219" t="s">
        <v>498</v>
      </c>
      <c r="H233" s="220">
        <v>1</v>
      </c>
      <c r="I233" s="221"/>
      <c r="J233" s="222">
        <f>ROUND(I233*H233,2)</f>
        <v>0</v>
      </c>
      <c r="K233" s="223"/>
      <c r="L233" s="41"/>
      <c r="M233" s="230" t="s">
        <v>1</v>
      </c>
      <c r="N233" s="231" t="s">
        <v>40</v>
      </c>
      <c r="O233" s="232"/>
      <c r="P233" s="233">
        <f>O233*H233</f>
        <v>0</v>
      </c>
      <c r="Q233" s="233">
        <v>0</v>
      </c>
      <c r="R233" s="233">
        <f>Q233*H233</f>
        <v>0</v>
      </c>
      <c r="S233" s="233">
        <v>0</v>
      </c>
      <c r="T233" s="234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8" t="s">
        <v>127</v>
      </c>
      <c r="AT233" s="228" t="s">
        <v>123</v>
      </c>
      <c r="AU233" s="228" t="s">
        <v>85</v>
      </c>
      <c r="AY233" s="14" t="s">
        <v>120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4" t="s">
        <v>83</v>
      </c>
      <c r="BK233" s="229">
        <f>ROUND(I233*H233,2)</f>
        <v>0</v>
      </c>
      <c r="BL233" s="14" t="s">
        <v>127</v>
      </c>
      <c r="BM233" s="228" t="s">
        <v>533</v>
      </c>
    </row>
    <row r="234" s="2" customFormat="1" ht="6.96" customHeight="1">
      <c r="A234" s="35"/>
      <c r="B234" s="63"/>
      <c r="C234" s="64"/>
      <c r="D234" s="64"/>
      <c r="E234" s="64"/>
      <c r="F234" s="64"/>
      <c r="G234" s="64"/>
      <c r="H234" s="64"/>
      <c r="I234" s="64"/>
      <c r="J234" s="64"/>
      <c r="K234" s="64"/>
      <c r="L234" s="41"/>
      <c r="M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</row>
  </sheetData>
  <sheetProtection sheet="1" autoFilter="0" formatColumns="0" formatRows="0" objects="1" scenarios="1" spinCount="100000" saltValue="Q7f0EwW9YueN8EPCekJ0JSdlUjw3qn6xpThI3lLn9DSJypeFXauQp0qIzFbWDd1EH0NqCNBRKcboZnM2oYHFiA==" hashValue="1L3Z8N85llc1Qvr4ULwplUKD0eGPe3Qq/lYiaYqRA9qfabLYe856v7F82F/uSdOfPHD5b4mU9IgzzoLfgAhdKg==" algorithmName="SHA-512" password="CC35"/>
  <autoFilter ref="C124:K233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87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85</v>
      </c>
    </row>
    <row r="4" s="1" customFormat="1" ht="24.96" customHeight="1">
      <c r="B4" s="17"/>
      <c r="D4" s="135" t="s">
        <v>88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Komunitní centrum Aš - interiérové vybavení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89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534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28. 7. 2025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31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35</v>
      </c>
      <c r="E30" s="35"/>
      <c r="F30" s="35"/>
      <c r="G30" s="35"/>
      <c r="H30" s="35"/>
      <c r="I30" s="35"/>
      <c r="J30" s="148">
        <f>ROUND(J125,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37</v>
      </c>
      <c r="G32" s="35"/>
      <c r="H32" s="35"/>
      <c r="I32" s="149" t="s">
        <v>36</v>
      </c>
      <c r="J32" s="149" t="s">
        <v>38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39</v>
      </c>
      <c r="E33" s="137" t="s">
        <v>40</v>
      </c>
      <c r="F33" s="151">
        <f>ROUND((SUM(BE125:BE187)),  2)</f>
        <v>0</v>
      </c>
      <c r="G33" s="35"/>
      <c r="H33" s="35"/>
      <c r="I33" s="152">
        <v>0.20999999999999999</v>
      </c>
      <c r="J33" s="151">
        <f>ROUND(((SUM(BE125:BE187))*I33),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41</v>
      </c>
      <c r="F34" s="151">
        <f>ROUND((SUM(BF125:BF187)),  2)</f>
        <v>0</v>
      </c>
      <c r="G34" s="35"/>
      <c r="H34" s="35"/>
      <c r="I34" s="152">
        <v>0.14999999999999999</v>
      </c>
      <c r="J34" s="151">
        <f>ROUND(((SUM(BF125:BF187))*I34),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42</v>
      </c>
      <c r="F35" s="151">
        <f>ROUND((SUM(BG125:BG187)),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43</v>
      </c>
      <c r="F36" s="151">
        <f>ROUND((SUM(BH125:BH187)),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44</v>
      </c>
      <c r="F37" s="151">
        <f>ROUND((SUM(BI125:BI187)),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45</v>
      </c>
      <c r="E39" s="155"/>
      <c r="F39" s="155"/>
      <c r="G39" s="156" t="s">
        <v>46</v>
      </c>
      <c r="H39" s="157" t="s">
        <v>47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48</v>
      </c>
      <c r="E50" s="161"/>
      <c r="F50" s="161"/>
      <c r="G50" s="160" t="s">
        <v>49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50</v>
      </c>
      <c r="E61" s="163"/>
      <c r="F61" s="164" t="s">
        <v>51</v>
      </c>
      <c r="G61" s="162" t="s">
        <v>50</v>
      </c>
      <c r="H61" s="163"/>
      <c r="I61" s="163"/>
      <c r="J61" s="165" t="s">
        <v>51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52</v>
      </c>
      <c r="E65" s="166"/>
      <c r="F65" s="166"/>
      <c r="G65" s="160" t="s">
        <v>53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50</v>
      </c>
      <c r="E76" s="163"/>
      <c r="F76" s="164" t="s">
        <v>51</v>
      </c>
      <c r="G76" s="162" t="s">
        <v>50</v>
      </c>
      <c r="H76" s="163"/>
      <c r="I76" s="163"/>
      <c r="J76" s="165" t="s">
        <v>51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Komunitní centrum Aš - interiérové vybavení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89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SO03 - Interiérové vybavení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Karlova 700/17 Aš</v>
      </c>
      <c r="G89" s="37"/>
      <c r="H89" s="37"/>
      <c r="I89" s="29" t="s">
        <v>22</v>
      </c>
      <c r="J89" s="76" t="str">
        <f>IF(J12="","",J12)</f>
        <v>28. 7. 2025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Město Aš</v>
      </c>
      <c r="G91" s="37"/>
      <c r="H91" s="37"/>
      <c r="I91" s="29" t="s">
        <v>30</v>
      </c>
      <c r="J91" s="33" t="str">
        <f>E21</f>
        <v>Šumavaplan, s.r.o.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Šumavaplan, s.r.o.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92</v>
      </c>
      <c r="D94" s="173"/>
      <c r="E94" s="173"/>
      <c r="F94" s="173"/>
      <c r="G94" s="173"/>
      <c r="H94" s="173"/>
      <c r="I94" s="173"/>
      <c r="J94" s="174" t="s">
        <v>93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94</v>
      </c>
      <c r="D96" s="37"/>
      <c r="E96" s="37"/>
      <c r="F96" s="37"/>
      <c r="G96" s="37"/>
      <c r="H96" s="37"/>
      <c r="I96" s="37"/>
      <c r="J96" s="107">
        <f>J125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95</v>
      </c>
    </row>
    <row r="97" s="9" customFormat="1" ht="24.96" customHeight="1">
      <c r="A97" s="9"/>
      <c r="B97" s="176"/>
      <c r="C97" s="177"/>
      <c r="D97" s="178" t="s">
        <v>96</v>
      </c>
      <c r="E97" s="179"/>
      <c r="F97" s="179"/>
      <c r="G97" s="179"/>
      <c r="H97" s="179"/>
      <c r="I97" s="179"/>
      <c r="J97" s="180">
        <f>J126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97</v>
      </c>
      <c r="E98" s="185"/>
      <c r="F98" s="185"/>
      <c r="G98" s="185"/>
      <c r="H98" s="185"/>
      <c r="I98" s="185"/>
      <c r="J98" s="186">
        <f>J127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98</v>
      </c>
      <c r="E99" s="185"/>
      <c r="F99" s="185"/>
      <c r="G99" s="185"/>
      <c r="H99" s="185"/>
      <c r="I99" s="185"/>
      <c r="J99" s="186">
        <f>J142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99</v>
      </c>
      <c r="E100" s="185"/>
      <c r="F100" s="185"/>
      <c r="G100" s="185"/>
      <c r="H100" s="185"/>
      <c r="I100" s="185"/>
      <c r="J100" s="186">
        <f>J150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100</v>
      </c>
      <c r="E101" s="185"/>
      <c r="F101" s="185"/>
      <c r="G101" s="185"/>
      <c r="H101" s="185"/>
      <c r="I101" s="185"/>
      <c r="J101" s="186">
        <f>J162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101</v>
      </c>
      <c r="E102" s="185"/>
      <c r="F102" s="185"/>
      <c r="G102" s="185"/>
      <c r="H102" s="185"/>
      <c r="I102" s="185"/>
      <c r="J102" s="186">
        <f>J167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102</v>
      </c>
      <c r="E103" s="185"/>
      <c r="F103" s="185"/>
      <c r="G103" s="185"/>
      <c r="H103" s="185"/>
      <c r="I103" s="185"/>
      <c r="J103" s="186">
        <f>J171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2"/>
      <c r="C104" s="183"/>
      <c r="D104" s="184" t="s">
        <v>103</v>
      </c>
      <c r="E104" s="185"/>
      <c r="F104" s="185"/>
      <c r="G104" s="185"/>
      <c r="H104" s="185"/>
      <c r="I104" s="185"/>
      <c r="J104" s="186">
        <f>J175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2"/>
      <c r="C105" s="183"/>
      <c r="D105" s="184" t="s">
        <v>104</v>
      </c>
      <c r="E105" s="185"/>
      <c r="F105" s="185"/>
      <c r="G105" s="185"/>
      <c r="H105" s="185"/>
      <c r="I105" s="185"/>
      <c r="J105" s="186">
        <f>J179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="2" customFormat="1" ht="6.96" customHeight="1">
      <c r="A111" s="35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105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16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171" t="str">
        <f>E7</f>
        <v>Komunitní centrum Aš - interiérové vybavení</v>
      </c>
      <c r="F115" s="29"/>
      <c r="G115" s="29"/>
      <c r="H115" s="29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89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73" t="str">
        <f>E9</f>
        <v>SO03 - Interiérové vybavení</v>
      </c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20</v>
      </c>
      <c r="D119" s="37"/>
      <c r="E119" s="37"/>
      <c r="F119" s="24" t="str">
        <f>F12</f>
        <v>Karlova 700/17 Aš</v>
      </c>
      <c r="G119" s="37"/>
      <c r="H119" s="37"/>
      <c r="I119" s="29" t="s">
        <v>22</v>
      </c>
      <c r="J119" s="76" t="str">
        <f>IF(J12="","",J12)</f>
        <v>28. 7. 2025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24</v>
      </c>
      <c r="D121" s="37"/>
      <c r="E121" s="37"/>
      <c r="F121" s="24" t="str">
        <f>E15</f>
        <v>Město Aš</v>
      </c>
      <c r="G121" s="37"/>
      <c r="H121" s="37"/>
      <c r="I121" s="29" t="s">
        <v>30</v>
      </c>
      <c r="J121" s="33" t="str">
        <f>E21</f>
        <v>Šumavaplan, s.r.o.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28</v>
      </c>
      <c r="D122" s="37"/>
      <c r="E122" s="37"/>
      <c r="F122" s="24" t="str">
        <f>IF(E18="","",E18)</f>
        <v>Vyplň údaj</v>
      </c>
      <c r="G122" s="37"/>
      <c r="H122" s="37"/>
      <c r="I122" s="29" t="s">
        <v>33</v>
      </c>
      <c r="J122" s="33" t="str">
        <f>E24</f>
        <v>Šumavaplan, s.r.o.</v>
      </c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188"/>
      <c r="B124" s="189"/>
      <c r="C124" s="190" t="s">
        <v>106</v>
      </c>
      <c r="D124" s="191" t="s">
        <v>60</v>
      </c>
      <c r="E124" s="191" t="s">
        <v>56</v>
      </c>
      <c r="F124" s="191" t="s">
        <v>57</v>
      </c>
      <c r="G124" s="191" t="s">
        <v>107</v>
      </c>
      <c r="H124" s="191" t="s">
        <v>108</v>
      </c>
      <c r="I124" s="191" t="s">
        <v>109</v>
      </c>
      <c r="J124" s="192" t="s">
        <v>93</v>
      </c>
      <c r="K124" s="193" t="s">
        <v>110</v>
      </c>
      <c r="L124" s="194"/>
      <c r="M124" s="97" t="s">
        <v>1</v>
      </c>
      <c r="N124" s="98" t="s">
        <v>39</v>
      </c>
      <c r="O124" s="98" t="s">
        <v>111</v>
      </c>
      <c r="P124" s="98" t="s">
        <v>112</v>
      </c>
      <c r="Q124" s="98" t="s">
        <v>113</v>
      </c>
      <c r="R124" s="98" t="s">
        <v>114</v>
      </c>
      <c r="S124" s="98" t="s">
        <v>115</v>
      </c>
      <c r="T124" s="99" t="s">
        <v>116</v>
      </c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</row>
    <row r="125" s="2" customFormat="1" ht="22.8" customHeight="1">
      <c r="A125" s="35"/>
      <c r="B125" s="36"/>
      <c r="C125" s="104" t="s">
        <v>117</v>
      </c>
      <c r="D125" s="37"/>
      <c r="E125" s="37"/>
      <c r="F125" s="37"/>
      <c r="G125" s="37"/>
      <c r="H125" s="37"/>
      <c r="I125" s="37"/>
      <c r="J125" s="195">
        <f>BK125</f>
        <v>0</v>
      </c>
      <c r="K125" s="37"/>
      <c r="L125" s="41"/>
      <c r="M125" s="100"/>
      <c r="N125" s="196"/>
      <c r="O125" s="101"/>
      <c r="P125" s="197">
        <f>P126</f>
        <v>0</v>
      </c>
      <c r="Q125" s="101"/>
      <c r="R125" s="197">
        <f>R126</f>
        <v>0</v>
      </c>
      <c r="S125" s="101"/>
      <c r="T125" s="198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74</v>
      </c>
      <c r="AU125" s="14" t="s">
        <v>95</v>
      </c>
      <c r="BK125" s="199">
        <f>BK126</f>
        <v>0</v>
      </c>
    </row>
    <row r="126" s="12" customFormat="1" ht="25.92" customHeight="1">
      <c r="A126" s="12"/>
      <c r="B126" s="200"/>
      <c r="C126" s="201"/>
      <c r="D126" s="202" t="s">
        <v>74</v>
      </c>
      <c r="E126" s="203" t="s">
        <v>118</v>
      </c>
      <c r="F126" s="203" t="s">
        <v>118</v>
      </c>
      <c r="G126" s="201"/>
      <c r="H126" s="201"/>
      <c r="I126" s="204"/>
      <c r="J126" s="205">
        <f>BK126</f>
        <v>0</v>
      </c>
      <c r="K126" s="201"/>
      <c r="L126" s="206"/>
      <c r="M126" s="207"/>
      <c r="N126" s="208"/>
      <c r="O126" s="208"/>
      <c r="P126" s="209">
        <f>P127+P142+P150+P162+P167+P171+P175+P179</f>
        <v>0</v>
      </c>
      <c r="Q126" s="208"/>
      <c r="R126" s="209">
        <f>R127+R142+R150+R162+R167+R171+R175+R179</f>
        <v>0</v>
      </c>
      <c r="S126" s="208"/>
      <c r="T126" s="210">
        <f>T127+T142+T150+T162+T167+T171+T175+T179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119</v>
      </c>
      <c r="AT126" s="212" t="s">
        <v>74</v>
      </c>
      <c r="AU126" s="212" t="s">
        <v>75</v>
      </c>
      <c r="AY126" s="211" t="s">
        <v>120</v>
      </c>
      <c r="BK126" s="213">
        <f>BK127+BK142+BK150+BK162+BK167+BK171+BK175+BK179</f>
        <v>0</v>
      </c>
    </row>
    <row r="127" s="12" customFormat="1" ht="22.8" customHeight="1">
      <c r="A127" s="12"/>
      <c r="B127" s="200"/>
      <c r="C127" s="201"/>
      <c r="D127" s="202" t="s">
        <v>74</v>
      </c>
      <c r="E127" s="214" t="s">
        <v>121</v>
      </c>
      <c r="F127" s="214" t="s">
        <v>122</v>
      </c>
      <c r="G127" s="201"/>
      <c r="H127" s="201"/>
      <c r="I127" s="204"/>
      <c r="J127" s="215">
        <f>BK127</f>
        <v>0</v>
      </c>
      <c r="K127" s="201"/>
      <c r="L127" s="206"/>
      <c r="M127" s="207"/>
      <c r="N127" s="208"/>
      <c r="O127" s="208"/>
      <c r="P127" s="209">
        <f>SUM(P128:P141)</f>
        <v>0</v>
      </c>
      <c r="Q127" s="208"/>
      <c r="R127" s="209">
        <f>SUM(R128:R141)</f>
        <v>0</v>
      </c>
      <c r="S127" s="208"/>
      <c r="T127" s="210">
        <f>SUM(T128:T141)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119</v>
      </c>
      <c r="AT127" s="212" t="s">
        <v>74</v>
      </c>
      <c r="AU127" s="212" t="s">
        <v>83</v>
      </c>
      <c r="AY127" s="211" t="s">
        <v>120</v>
      </c>
      <c r="BK127" s="213">
        <f>SUM(BK128:BK141)</f>
        <v>0</v>
      </c>
    </row>
    <row r="128" s="2" customFormat="1" ht="37.8" customHeight="1">
      <c r="A128" s="35"/>
      <c r="B128" s="36"/>
      <c r="C128" s="216" t="s">
        <v>83</v>
      </c>
      <c r="D128" s="216" t="s">
        <v>123</v>
      </c>
      <c r="E128" s="217" t="s">
        <v>124</v>
      </c>
      <c r="F128" s="218" t="s">
        <v>125</v>
      </c>
      <c r="G128" s="219" t="s">
        <v>126</v>
      </c>
      <c r="H128" s="220">
        <v>17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40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127</v>
      </c>
      <c r="AT128" s="228" t="s">
        <v>123</v>
      </c>
      <c r="AU128" s="228" t="s">
        <v>85</v>
      </c>
      <c r="AY128" s="14" t="s">
        <v>120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83</v>
      </c>
      <c r="BK128" s="229">
        <f>ROUND(I128*H128,2)</f>
        <v>0</v>
      </c>
      <c r="BL128" s="14" t="s">
        <v>127</v>
      </c>
      <c r="BM128" s="228" t="s">
        <v>128</v>
      </c>
    </row>
    <row r="129" s="2" customFormat="1" ht="37.8" customHeight="1">
      <c r="A129" s="35"/>
      <c r="B129" s="36"/>
      <c r="C129" s="216" t="s">
        <v>85</v>
      </c>
      <c r="D129" s="216" t="s">
        <v>123</v>
      </c>
      <c r="E129" s="217" t="s">
        <v>129</v>
      </c>
      <c r="F129" s="218" t="s">
        <v>130</v>
      </c>
      <c r="G129" s="219" t="s">
        <v>126</v>
      </c>
      <c r="H129" s="220">
        <v>20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40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127</v>
      </c>
      <c r="AT129" s="228" t="s">
        <v>123</v>
      </c>
      <c r="AU129" s="228" t="s">
        <v>85</v>
      </c>
      <c r="AY129" s="14" t="s">
        <v>120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83</v>
      </c>
      <c r="BK129" s="229">
        <f>ROUND(I129*H129,2)</f>
        <v>0</v>
      </c>
      <c r="BL129" s="14" t="s">
        <v>127</v>
      </c>
      <c r="BM129" s="228" t="s">
        <v>131</v>
      </c>
    </row>
    <row r="130" s="2" customFormat="1" ht="24.15" customHeight="1">
      <c r="A130" s="35"/>
      <c r="B130" s="36"/>
      <c r="C130" s="216" t="s">
        <v>147</v>
      </c>
      <c r="D130" s="216" t="s">
        <v>123</v>
      </c>
      <c r="E130" s="217" t="s">
        <v>148</v>
      </c>
      <c r="F130" s="218" t="s">
        <v>149</v>
      </c>
      <c r="G130" s="219" t="s">
        <v>126</v>
      </c>
      <c r="H130" s="220">
        <v>3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40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127</v>
      </c>
      <c r="AT130" s="228" t="s">
        <v>123</v>
      </c>
      <c r="AU130" s="228" t="s">
        <v>85</v>
      </c>
      <c r="AY130" s="14" t="s">
        <v>120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83</v>
      </c>
      <c r="BK130" s="229">
        <f>ROUND(I130*H130,2)</f>
        <v>0</v>
      </c>
      <c r="BL130" s="14" t="s">
        <v>127</v>
      </c>
      <c r="BM130" s="228" t="s">
        <v>150</v>
      </c>
    </row>
    <row r="131" s="2" customFormat="1" ht="24.15" customHeight="1">
      <c r="A131" s="35"/>
      <c r="B131" s="36"/>
      <c r="C131" s="216" t="s">
        <v>151</v>
      </c>
      <c r="D131" s="216" t="s">
        <v>123</v>
      </c>
      <c r="E131" s="217" t="s">
        <v>152</v>
      </c>
      <c r="F131" s="218" t="s">
        <v>153</v>
      </c>
      <c r="G131" s="219" t="s">
        <v>126</v>
      </c>
      <c r="H131" s="220">
        <v>3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40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127</v>
      </c>
      <c r="AT131" s="228" t="s">
        <v>123</v>
      </c>
      <c r="AU131" s="228" t="s">
        <v>85</v>
      </c>
      <c r="AY131" s="14" t="s">
        <v>120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83</v>
      </c>
      <c r="BK131" s="229">
        <f>ROUND(I131*H131,2)</f>
        <v>0</v>
      </c>
      <c r="BL131" s="14" t="s">
        <v>127</v>
      </c>
      <c r="BM131" s="228" t="s">
        <v>154</v>
      </c>
    </row>
    <row r="132" s="2" customFormat="1" ht="33" customHeight="1">
      <c r="A132" s="35"/>
      <c r="B132" s="36"/>
      <c r="C132" s="216" t="s">
        <v>155</v>
      </c>
      <c r="D132" s="216" t="s">
        <v>123</v>
      </c>
      <c r="E132" s="217" t="s">
        <v>156</v>
      </c>
      <c r="F132" s="218" t="s">
        <v>157</v>
      </c>
      <c r="G132" s="219" t="s">
        <v>126</v>
      </c>
      <c r="H132" s="220">
        <v>1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40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127</v>
      </c>
      <c r="AT132" s="228" t="s">
        <v>123</v>
      </c>
      <c r="AU132" s="228" t="s">
        <v>85</v>
      </c>
      <c r="AY132" s="14" t="s">
        <v>120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83</v>
      </c>
      <c r="BK132" s="229">
        <f>ROUND(I132*H132,2)</f>
        <v>0</v>
      </c>
      <c r="BL132" s="14" t="s">
        <v>127</v>
      </c>
      <c r="BM132" s="228" t="s">
        <v>158</v>
      </c>
    </row>
    <row r="133" s="2" customFormat="1" ht="24.15" customHeight="1">
      <c r="A133" s="35"/>
      <c r="B133" s="36"/>
      <c r="C133" s="216" t="s">
        <v>159</v>
      </c>
      <c r="D133" s="216" t="s">
        <v>123</v>
      </c>
      <c r="E133" s="217" t="s">
        <v>160</v>
      </c>
      <c r="F133" s="218" t="s">
        <v>161</v>
      </c>
      <c r="G133" s="219" t="s">
        <v>162</v>
      </c>
      <c r="H133" s="220">
        <v>2.5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40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127</v>
      </c>
      <c r="AT133" s="228" t="s">
        <v>123</v>
      </c>
      <c r="AU133" s="228" t="s">
        <v>85</v>
      </c>
      <c r="AY133" s="14" t="s">
        <v>120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83</v>
      </c>
      <c r="BK133" s="229">
        <f>ROUND(I133*H133,2)</f>
        <v>0</v>
      </c>
      <c r="BL133" s="14" t="s">
        <v>127</v>
      </c>
      <c r="BM133" s="228" t="s">
        <v>163</v>
      </c>
    </row>
    <row r="134" s="2" customFormat="1" ht="37.8" customHeight="1">
      <c r="A134" s="35"/>
      <c r="B134" s="36"/>
      <c r="C134" s="216" t="s">
        <v>164</v>
      </c>
      <c r="D134" s="216" t="s">
        <v>123</v>
      </c>
      <c r="E134" s="217" t="s">
        <v>165</v>
      </c>
      <c r="F134" s="218" t="s">
        <v>166</v>
      </c>
      <c r="G134" s="219" t="s">
        <v>126</v>
      </c>
      <c r="H134" s="220">
        <v>3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40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127</v>
      </c>
      <c r="AT134" s="228" t="s">
        <v>123</v>
      </c>
      <c r="AU134" s="228" t="s">
        <v>85</v>
      </c>
      <c r="AY134" s="14" t="s">
        <v>120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83</v>
      </c>
      <c r="BK134" s="229">
        <f>ROUND(I134*H134,2)</f>
        <v>0</v>
      </c>
      <c r="BL134" s="14" t="s">
        <v>127</v>
      </c>
      <c r="BM134" s="228" t="s">
        <v>167</v>
      </c>
    </row>
    <row r="135" s="2" customFormat="1" ht="37.8" customHeight="1">
      <c r="A135" s="35"/>
      <c r="B135" s="36"/>
      <c r="C135" s="216" t="s">
        <v>535</v>
      </c>
      <c r="D135" s="216" t="s">
        <v>123</v>
      </c>
      <c r="E135" s="217" t="s">
        <v>536</v>
      </c>
      <c r="F135" s="218" t="s">
        <v>537</v>
      </c>
      <c r="G135" s="219" t="s">
        <v>126</v>
      </c>
      <c r="H135" s="220">
        <v>2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40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127</v>
      </c>
      <c r="AT135" s="228" t="s">
        <v>123</v>
      </c>
      <c r="AU135" s="228" t="s">
        <v>85</v>
      </c>
      <c r="AY135" s="14" t="s">
        <v>120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83</v>
      </c>
      <c r="BK135" s="229">
        <f>ROUND(I135*H135,2)</f>
        <v>0</v>
      </c>
      <c r="BL135" s="14" t="s">
        <v>127</v>
      </c>
      <c r="BM135" s="228" t="s">
        <v>538</v>
      </c>
    </row>
    <row r="136" s="2" customFormat="1" ht="24.15" customHeight="1">
      <c r="A136" s="35"/>
      <c r="B136" s="36"/>
      <c r="C136" s="216" t="s">
        <v>168</v>
      </c>
      <c r="D136" s="216" t="s">
        <v>123</v>
      </c>
      <c r="E136" s="217" t="s">
        <v>169</v>
      </c>
      <c r="F136" s="218" t="s">
        <v>170</v>
      </c>
      <c r="G136" s="219" t="s">
        <v>126</v>
      </c>
      <c r="H136" s="220">
        <v>5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40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127</v>
      </c>
      <c r="AT136" s="228" t="s">
        <v>123</v>
      </c>
      <c r="AU136" s="228" t="s">
        <v>85</v>
      </c>
      <c r="AY136" s="14" t="s">
        <v>120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83</v>
      </c>
      <c r="BK136" s="229">
        <f>ROUND(I136*H136,2)</f>
        <v>0</v>
      </c>
      <c r="BL136" s="14" t="s">
        <v>127</v>
      </c>
      <c r="BM136" s="228" t="s">
        <v>171</v>
      </c>
    </row>
    <row r="137" s="2" customFormat="1" ht="24.15" customHeight="1">
      <c r="A137" s="35"/>
      <c r="B137" s="36"/>
      <c r="C137" s="216" t="s">
        <v>179</v>
      </c>
      <c r="D137" s="216" t="s">
        <v>123</v>
      </c>
      <c r="E137" s="217" t="s">
        <v>180</v>
      </c>
      <c r="F137" s="218" t="s">
        <v>181</v>
      </c>
      <c r="G137" s="219" t="s">
        <v>126</v>
      </c>
      <c r="H137" s="220">
        <v>16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40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127</v>
      </c>
      <c r="AT137" s="228" t="s">
        <v>123</v>
      </c>
      <c r="AU137" s="228" t="s">
        <v>85</v>
      </c>
      <c r="AY137" s="14" t="s">
        <v>120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83</v>
      </c>
      <c r="BK137" s="229">
        <f>ROUND(I137*H137,2)</f>
        <v>0</v>
      </c>
      <c r="BL137" s="14" t="s">
        <v>127</v>
      </c>
      <c r="BM137" s="228" t="s">
        <v>182</v>
      </c>
    </row>
    <row r="138" s="2" customFormat="1" ht="37.8" customHeight="1">
      <c r="A138" s="35"/>
      <c r="B138" s="36"/>
      <c r="C138" s="216" t="s">
        <v>539</v>
      </c>
      <c r="D138" s="216" t="s">
        <v>123</v>
      </c>
      <c r="E138" s="217" t="s">
        <v>540</v>
      </c>
      <c r="F138" s="218" t="s">
        <v>541</v>
      </c>
      <c r="G138" s="219" t="s">
        <v>126</v>
      </c>
      <c r="H138" s="220">
        <v>70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40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127</v>
      </c>
      <c r="AT138" s="228" t="s">
        <v>123</v>
      </c>
      <c r="AU138" s="228" t="s">
        <v>85</v>
      </c>
      <c r="AY138" s="14" t="s">
        <v>120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83</v>
      </c>
      <c r="BK138" s="229">
        <f>ROUND(I138*H138,2)</f>
        <v>0</v>
      </c>
      <c r="BL138" s="14" t="s">
        <v>127</v>
      </c>
      <c r="BM138" s="228" t="s">
        <v>542</v>
      </c>
    </row>
    <row r="139" s="2" customFormat="1" ht="37.8" customHeight="1">
      <c r="A139" s="35"/>
      <c r="B139" s="36"/>
      <c r="C139" s="216" t="s">
        <v>543</v>
      </c>
      <c r="D139" s="216" t="s">
        <v>123</v>
      </c>
      <c r="E139" s="217" t="s">
        <v>544</v>
      </c>
      <c r="F139" s="218" t="s">
        <v>545</v>
      </c>
      <c r="G139" s="219" t="s">
        <v>126</v>
      </c>
      <c r="H139" s="220">
        <v>60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40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127</v>
      </c>
      <c r="AT139" s="228" t="s">
        <v>123</v>
      </c>
      <c r="AU139" s="228" t="s">
        <v>85</v>
      </c>
      <c r="AY139" s="14" t="s">
        <v>120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83</v>
      </c>
      <c r="BK139" s="229">
        <f>ROUND(I139*H139,2)</f>
        <v>0</v>
      </c>
      <c r="BL139" s="14" t="s">
        <v>127</v>
      </c>
      <c r="BM139" s="228" t="s">
        <v>546</v>
      </c>
    </row>
    <row r="140" s="2" customFormat="1" ht="24.15" customHeight="1">
      <c r="A140" s="35"/>
      <c r="B140" s="36"/>
      <c r="C140" s="216" t="s">
        <v>187</v>
      </c>
      <c r="D140" s="216" t="s">
        <v>123</v>
      </c>
      <c r="E140" s="217" t="s">
        <v>188</v>
      </c>
      <c r="F140" s="218" t="s">
        <v>189</v>
      </c>
      <c r="G140" s="219" t="s">
        <v>162</v>
      </c>
      <c r="H140" s="220">
        <v>86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40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127</v>
      </c>
      <c r="AT140" s="228" t="s">
        <v>123</v>
      </c>
      <c r="AU140" s="228" t="s">
        <v>85</v>
      </c>
      <c r="AY140" s="14" t="s">
        <v>120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83</v>
      </c>
      <c r="BK140" s="229">
        <f>ROUND(I140*H140,2)</f>
        <v>0</v>
      </c>
      <c r="BL140" s="14" t="s">
        <v>127</v>
      </c>
      <c r="BM140" s="228" t="s">
        <v>190</v>
      </c>
    </row>
    <row r="141" s="2" customFormat="1" ht="33" customHeight="1">
      <c r="A141" s="35"/>
      <c r="B141" s="36"/>
      <c r="C141" s="216" t="s">
        <v>7</v>
      </c>
      <c r="D141" s="216" t="s">
        <v>123</v>
      </c>
      <c r="E141" s="217" t="s">
        <v>191</v>
      </c>
      <c r="F141" s="218" t="s">
        <v>192</v>
      </c>
      <c r="G141" s="219" t="s">
        <v>162</v>
      </c>
      <c r="H141" s="220">
        <v>838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40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127</v>
      </c>
      <c r="AT141" s="228" t="s">
        <v>123</v>
      </c>
      <c r="AU141" s="228" t="s">
        <v>85</v>
      </c>
      <c r="AY141" s="14" t="s">
        <v>120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83</v>
      </c>
      <c r="BK141" s="229">
        <f>ROUND(I141*H141,2)</f>
        <v>0</v>
      </c>
      <c r="BL141" s="14" t="s">
        <v>127</v>
      </c>
      <c r="BM141" s="228" t="s">
        <v>193</v>
      </c>
    </row>
    <row r="142" s="12" customFormat="1" ht="22.8" customHeight="1">
      <c r="A142" s="12"/>
      <c r="B142" s="200"/>
      <c r="C142" s="201"/>
      <c r="D142" s="202" t="s">
        <v>74</v>
      </c>
      <c r="E142" s="214" t="s">
        <v>194</v>
      </c>
      <c r="F142" s="214" t="s">
        <v>195</v>
      </c>
      <c r="G142" s="201"/>
      <c r="H142" s="201"/>
      <c r="I142" s="204"/>
      <c r="J142" s="215">
        <f>BK142</f>
        <v>0</v>
      </c>
      <c r="K142" s="201"/>
      <c r="L142" s="206"/>
      <c r="M142" s="207"/>
      <c r="N142" s="208"/>
      <c r="O142" s="208"/>
      <c r="P142" s="209">
        <f>SUM(P143:P149)</f>
        <v>0</v>
      </c>
      <c r="Q142" s="208"/>
      <c r="R142" s="209">
        <f>SUM(R143:R149)</f>
        <v>0</v>
      </c>
      <c r="S142" s="208"/>
      <c r="T142" s="210">
        <f>SUM(T143:T149)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1" t="s">
        <v>119</v>
      </c>
      <c r="AT142" s="212" t="s">
        <v>74</v>
      </c>
      <c r="AU142" s="212" t="s">
        <v>83</v>
      </c>
      <c r="AY142" s="211" t="s">
        <v>120</v>
      </c>
      <c r="BK142" s="213">
        <f>SUM(BK143:BK149)</f>
        <v>0</v>
      </c>
    </row>
    <row r="143" s="2" customFormat="1" ht="33" customHeight="1">
      <c r="A143" s="35"/>
      <c r="B143" s="36"/>
      <c r="C143" s="216" t="s">
        <v>196</v>
      </c>
      <c r="D143" s="216" t="s">
        <v>123</v>
      </c>
      <c r="E143" s="217" t="s">
        <v>197</v>
      </c>
      <c r="F143" s="218" t="s">
        <v>198</v>
      </c>
      <c r="G143" s="219" t="s">
        <v>126</v>
      </c>
      <c r="H143" s="220">
        <v>3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40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127</v>
      </c>
      <c r="AT143" s="228" t="s">
        <v>123</v>
      </c>
      <c r="AU143" s="228" t="s">
        <v>85</v>
      </c>
      <c r="AY143" s="14" t="s">
        <v>120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83</v>
      </c>
      <c r="BK143" s="229">
        <f>ROUND(I143*H143,2)</f>
        <v>0</v>
      </c>
      <c r="BL143" s="14" t="s">
        <v>127</v>
      </c>
      <c r="BM143" s="228" t="s">
        <v>199</v>
      </c>
    </row>
    <row r="144" s="2" customFormat="1" ht="24.15" customHeight="1">
      <c r="A144" s="35"/>
      <c r="B144" s="36"/>
      <c r="C144" s="216" t="s">
        <v>200</v>
      </c>
      <c r="D144" s="216" t="s">
        <v>123</v>
      </c>
      <c r="E144" s="217" t="s">
        <v>201</v>
      </c>
      <c r="F144" s="218" t="s">
        <v>202</v>
      </c>
      <c r="G144" s="219" t="s">
        <v>126</v>
      </c>
      <c r="H144" s="220">
        <v>3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40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127</v>
      </c>
      <c r="AT144" s="228" t="s">
        <v>123</v>
      </c>
      <c r="AU144" s="228" t="s">
        <v>85</v>
      </c>
      <c r="AY144" s="14" t="s">
        <v>120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83</v>
      </c>
      <c r="BK144" s="229">
        <f>ROUND(I144*H144,2)</f>
        <v>0</v>
      </c>
      <c r="BL144" s="14" t="s">
        <v>127</v>
      </c>
      <c r="BM144" s="228" t="s">
        <v>203</v>
      </c>
    </row>
    <row r="145" s="2" customFormat="1" ht="24.15" customHeight="1">
      <c r="A145" s="35"/>
      <c r="B145" s="36"/>
      <c r="C145" s="216" t="s">
        <v>204</v>
      </c>
      <c r="D145" s="216" t="s">
        <v>123</v>
      </c>
      <c r="E145" s="217" t="s">
        <v>205</v>
      </c>
      <c r="F145" s="218" t="s">
        <v>206</v>
      </c>
      <c r="G145" s="219" t="s">
        <v>126</v>
      </c>
      <c r="H145" s="220">
        <v>3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40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127</v>
      </c>
      <c r="AT145" s="228" t="s">
        <v>123</v>
      </c>
      <c r="AU145" s="228" t="s">
        <v>85</v>
      </c>
      <c r="AY145" s="14" t="s">
        <v>120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83</v>
      </c>
      <c r="BK145" s="229">
        <f>ROUND(I145*H145,2)</f>
        <v>0</v>
      </c>
      <c r="BL145" s="14" t="s">
        <v>127</v>
      </c>
      <c r="BM145" s="228" t="s">
        <v>207</v>
      </c>
    </row>
    <row r="146" s="2" customFormat="1" ht="24.15" customHeight="1">
      <c r="A146" s="35"/>
      <c r="B146" s="36"/>
      <c r="C146" s="216" t="s">
        <v>208</v>
      </c>
      <c r="D146" s="216" t="s">
        <v>123</v>
      </c>
      <c r="E146" s="217" t="s">
        <v>209</v>
      </c>
      <c r="F146" s="218" t="s">
        <v>210</v>
      </c>
      <c r="G146" s="219" t="s">
        <v>126</v>
      </c>
      <c r="H146" s="220">
        <v>21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40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127</v>
      </c>
      <c r="AT146" s="228" t="s">
        <v>123</v>
      </c>
      <c r="AU146" s="228" t="s">
        <v>85</v>
      </c>
      <c r="AY146" s="14" t="s">
        <v>120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83</v>
      </c>
      <c r="BK146" s="229">
        <f>ROUND(I146*H146,2)</f>
        <v>0</v>
      </c>
      <c r="BL146" s="14" t="s">
        <v>127</v>
      </c>
      <c r="BM146" s="228" t="s">
        <v>211</v>
      </c>
    </row>
    <row r="147" s="2" customFormat="1" ht="37.8" customHeight="1">
      <c r="A147" s="35"/>
      <c r="B147" s="36"/>
      <c r="C147" s="216" t="s">
        <v>212</v>
      </c>
      <c r="D147" s="216" t="s">
        <v>123</v>
      </c>
      <c r="E147" s="217" t="s">
        <v>213</v>
      </c>
      <c r="F147" s="218" t="s">
        <v>214</v>
      </c>
      <c r="G147" s="219" t="s">
        <v>126</v>
      </c>
      <c r="H147" s="220">
        <v>3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40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127</v>
      </c>
      <c r="AT147" s="228" t="s">
        <v>123</v>
      </c>
      <c r="AU147" s="228" t="s">
        <v>85</v>
      </c>
      <c r="AY147" s="14" t="s">
        <v>120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83</v>
      </c>
      <c r="BK147" s="229">
        <f>ROUND(I147*H147,2)</f>
        <v>0</v>
      </c>
      <c r="BL147" s="14" t="s">
        <v>127</v>
      </c>
      <c r="BM147" s="228" t="s">
        <v>215</v>
      </c>
    </row>
    <row r="148" s="2" customFormat="1" ht="24.15" customHeight="1">
      <c r="A148" s="35"/>
      <c r="B148" s="36"/>
      <c r="C148" s="216" t="s">
        <v>216</v>
      </c>
      <c r="D148" s="216" t="s">
        <v>123</v>
      </c>
      <c r="E148" s="217" t="s">
        <v>217</v>
      </c>
      <c r="F148" s="218" t="s">
        <v>218</v>
      </c>
      <c r="G148" s="219" t="s">
        <v>126</v>
      </c>
      <c r="H148" s="220">
        <v>1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40</v>
      </c>
      <c r="O148" s="88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127</v>
      </c>
      <c r="AT148" s="228" t="s">
        <v>123</v>
      </c>
      <c r="AU148" s="228" t="s">
        <v>85</v>
      </c>
      <c r="AY148" s="14" t="s">
        <v>120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83</v>
      </c>
      <c r="BK148" s="229">
        <f>ROUND(I148*H148,2)</f>
        <v>0</v>
      </c>
      <c r="BL148" s="14" t="s">
        <v>127</v>
      </c>
      <c r="BM148" s="228" t="s">
        <v>219</v>
      </c>
    </row>
    <row r="149" s="2" customFormat="1" ht="24.15" customHeight="1">
      <c r="A149" s="35"/>
      <c r="B149" s="36"/>
      <c r="C149" s="216" t="s">
        <v>224</v>
      </c>
      <c r="D149" s="216" t="s">
        <v>123</v>
      </c>
      <c r="E149" s="217" t="s">
        <v>225</v>
      </c>
      <c r="F149" s="218" t="s">
        <v>226</v>
      </c>
      <c r="G149" s="219" t="s">
        <v>126</v>
      </c>
      <c r="H149" s="220">
        <v>8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40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127</v>
      </c>
      <c r="AT149" s="228" t="s">
        <v>123</v>
      </c>
      <c r="AU149" s="228" t="s">
        <v>85</v>
      </c>
      <c r="AY149" s="14" t="s">
        <v>120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83</v>
      </c>
      <c r="BK149" s="229">
        <f>ROUND(I149*H149,2)</f>
        <v>0</v>
      </c>
      <c r="BL149" s="14" t="s">
        <v>127</v>
      </c>
      <c r="BM149" s="228" t="s">
        <v>227</v>
      </c>
    </row>
    <row r="150" s="12" customFormat="1" ht="22.8" customHeight="1">
      <c r="A150" s="12"/>
      <c r="B150" s="200"/>
      <c r="C150" s="201"/>
      <c r="D150" s="202" t="s">
        <v>74</v>
      </c>
      <c r="E150" s="214" t="s">
        <v>236</v>
      </c>
      <c r="F150" s="214" t="s">
        <v>237</v>
      </c>
      <c r="G150" s="201"/>
      <c r="H150" s="201"/>
      <c r="I150" s="204"/>
      <c r="J150" s="215">
        <f>BK150</f>
        <v>0</v>
      </c>
      <c r="K150" s="201"/>
      <c r="L150" s="206"/>
      <c r="M150" s="207"/>
      <c r="N150" s="208"/>
      <c r="O150" s="208"/>
      <c r="P150" s="209">
        <f>SUM(P151:P161)</f>
        <v>0</v>
      </c>
      <c r="Q150" s="208"/>
      <c r="R150" s="209">
        <f>SUM(R151:R161)</f>
        <v>0</v>
      </c>
      <c r="S150" s="208"/>
      <c r="T150" s="210">
        <f>SUM(T151:T161)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1" t="s">
        <v>119</v>
      </c>
      <c r="AT150" s="212" t="s">
        <v>74</v>
      </c>
      <c r="AU150" s="212" t="s">
        <v>83</v>
      </c>
      <c r="AY150" s="211" t="s">
        <v>120</v>
      </c>
      <c r="BK150" s="213">
        <f>SUM(BK151:BK161)</f>
        <v>0</v>
      </c>
    </row>
    <row r="151" s="2" customFormat="1" ht="33" customHeight="1">
      <c r="A151" s="35"/>
      <c r="B151" s="36"/>
      <c r="C151" s="216" t="s">
        <v>238</v>
      </c>
      <c r="D151" s="216" t="s">
        <v>123</v>
      </c>
      <c r="E151" s="217" t="s">
        <v>239</v>
      </c>
      <c r="F151" s="218" t="s">
        <v>240</v>
      </c>
      <c r="G151" s="219" t="s">
        <v>126</v>
      </c>
      <c r="H151" s="220">
        <v>60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40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127</v>
      </c>
      <c r="AT151" s="228" t="s">
        <v>123</v>
      </c>
      <c r="AU151" s="228" t="s">
        <v>85</v>
      </c>
      <c r="AY151" s="14" t="s">
        <v>120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83</v>
      </c>
      <c r="BK151" s="229">
        <f>ROUND(I151*H151,2)</f>
        <v>0</v>
      </c>
      <c r="BL151" s="14" t="s">
        <v>127</v>
      </c>
      <c r="BM151" s="228" t="s">
        <v>241</v>
      </c>
    </row>
    <row r="152" s="2" customFormat="1" ht="24.15" customHeight="1">
      <c r="A152" s="35"/>
      <c r="B152" s="36"/>
      <c r="C152" s="216" t="s">
        <v>242</v>
      </c>
      <c r="D152" s="216" t="s">
        <v>123</v>
      </c>
      <c r="E152" s="217" t="s">
        <v>243</v>
      </c>
      <c r="F152" s="218" t="s">
        <v>244</v>
      </c>
      <c r="G152" s="219" t="s">
        <v>126</v>
      </c>
      <c r="H152" s="220">
        <v>240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40</v>
      </c>
      <c r="O152" s="88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127</v>
      </c>
      <c r="AT152" s="228" t="s">
        <v>123</v>
      </c>
      <c r="AU152" s="228" t="s">
        <v>85</v>
      </c>
      <c r="AY152" s="14" t="s">
        <v>120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83</v>
      </c>
      <c r="BK152" s="229">
        <f>ROUND(I152*H152,2)</f>
        <v>0</v>
      </c>
      <c r="BL152" s="14" t="s">
        <v>127</v>
      </c>
      <c r="BM152" s="228" t="s">
        <v>245</v>
      </c>
    </row>
    <row r="153" s="2" customFormat="1" ht="33" customHeight="1">
      <c r="A153" s="35"/>
      <c r="B153" s="36"/>
      <c r="C153" s="216" t="s">
        <v>246</v>
      </c>
      <c r="D153" s="216" t="s">
        <v>123</v>
      </c>
      <c r="E153" s="217" t="s">
        <v>247</v>
      </c>
      <c r="F153" s="218" t="s">
        <v>248</v>
      </c>
      <c r="G153" s="219" t="s">
        <v>126</v>
      </c>
      <c r="H153" s="220">
        <v>4</v>
      </c>
      <c r="I153" s="221"/>
      <c r="J153" s="222">
        <f>ROUND(I153*H153,2)</f>
        <v>0</v>
      </c>
      <c r="K153" s="223"/>
      <c r="L153" s="41"/>
      <c r="M153" s="224" t="s">
        <v>1</v>
      </c>
      <c r="N153" s="225" t="s">
        <v>40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127</v>
      </c>
      <c r="AT153" s="228" t="s">
        <v>123</v>
      </c>
      <c r="AU153" s="228" t="s">
        <v>85</v>
      </c>
      <c r="AY153" s="14" t="s">
        <v>120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83</v>
      </c>
      <c r="BK153" s="229">
        <f>ROUND(I153*H153,2)</f>
        <v>0</v>
      </c>
      <c r="BL153" s="14" t="s">
        <v>127</v>
      </c>
      <c r="BM153" s="228" t="s">
        <v>249</v>
      </c>
    </row>
    <row r="154" s="2" customFormat="1" ht="24.15" customHeight="1">
      <c r="A154" s="35"/>
      <c r="B154" s="36"/>
      <c r="C154" s="216" t="s">
        <v>250</v>
      </c>
      <c r="D154" s="216" t="s">
        <v>123</v>
      </c>
      <c r="E154" s="217" t="s">
        <v>251</v>
      </c>
      <c r="F154" s="218" t="s">
        <v>252</v>
      </c>
      <c r="G154" s="219" t="s">
        <v>126</v>
      </c>
      <c r="H154" s="220">
        <v>24</v>
      </c>
      <c r="I154" s="221"/>
      <c r="J154" s="222">
        <f>ROUND(I154*H154,2)</f>
        <v>0</v>
      </c>
      <c r="K154" s="223"/>
      <c r="L154" s="41"/>
      <c r="M154" s="224" t="s">
        <v>1</v>
      </c>
      <c r="N154" s="225" t="s">
        <v>40</v>
      </c>
      <c r="O154" s="88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127</v>
      </c>
      <c r="AT154" s="228" t="s">
        <v>123</v>
      </c>
      <c r="AU154" s="228" t="s">
        <v>85</v>
      </c>
      <c r="AY154" s="14" t="s">
        <v>120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83</v>
      </c>
      <c r="BK154" s="229">
        <f>ROUND(I154*H154,2)</f>
        <v>0</v>
      </c>
      <c r="BL154" s="14" t="s">
        <v>127</v>
      </c>
      <c r="BM154" s="228" t="s">
        <v>253</v>
      </c>
    </row>
    <row r="155" s="2" customFormat="1" ht="24.15" customHeight="1">
      <c r="A155" s="35"/>
      <c r="B155" s="36"/>
      <c r="C155" s="216" t="s">
        <v>258</v>
      </c>
      <c r="D155" s="216" t="s">
        <v>123</v>
      </c>
      <c r="E155" s="217" t="s">
        <v>259</v>
      </c>
      <c r="F155" s="218" t="s">
        <v>260</v>
      </c>
      <c r="G155" s="219" t="s">
        <v>126</v>
      </c>
      <c r="H155" s="220">
        <v>4</v>
      </c>
      <c r="I155" s="221"/>
      <c r="J155" s="222">
        <f>ROUND(I155*H155,2)</f>
        <v>0</v>
      </c>
      <c r="K155" s="223"/>
      <c r="L155" s="41"/>
      <c r="M155" s="224" t="s">
        <v>1</v>
      </c>
      <c r="N155" s="225" t="s">
        <v>40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127</v>
      </c>
      <c r="AT155" s="228" t="s">
        <v>123</v>
      </c>
      <c r="AU155" s="228" t="s">
        <v>85</v>
      </c>
      <c r="AY155" s="14" t="s">
        <v>120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83</v>
      </c>
      <c r="BK155" s="229">
        <f>ROUND(I155*H155,2)</f>
        <v>0</v>
      </c>
      <c r="BL155" s="14" t="s">
        <v>127</v>
      </c>
      <c r="BM155" s="228" t="s">
        <v>261</v>
      </c>
    </row>
    <row r="156" s="2" customFormat="1" ht="33" customHeight="1">
      <c r="A156" s="35"/>
      <c r="B156" s="36"/>
      <c r="C156" s="216" t="s">
        <v>262</v>
      </c>
      <c r="D156" s="216" t="s">
        <v>123</v>
      </c>
      <c r="E156" s="217" t="s">
        <v>263</v>
      </c>
      <c r="F156" s="218" t="s">
        <v>264</v>
      </c>
      <c r="G156" s="219" t="s">
        <v>126</v>
      </c>
      <c r="H156" s="220">
        <v>1</v>
      </c>
      <c r="I156" s="221"/>
      <c r="J156" s="222">
        <f>ROUND(I156*H156,2)</f>
        <v>0</v>
      </c>
      <c r="K156" s="223"/>
      <c r="L156" s="41"/>
      <c r="M156" s="224" t="s">
        <v>1</v>
      </c>
      <c r="N156" s="225" t="s">
        <v>40</v>
      </c>
      <c r="O156" s="88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127</v>
      </c>
      <c r="AT156" s="228" t="s">
        <v>123</v>
      </c>
      <c r="AU156" s="228" t="s">
        <v>85</v>
      </c>
      <c r="AY156" s="14" t="s">
        <v>120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83</v>
      </c>
      <c r="BK156" s="229">
        <f>ROUND(I156*H156,2)</f>
        <v>0</v>
      </c>
      <c r="BL156" s="14" t="s">
        <v>127</v>
      </c>
      <c r="BM156" s="228" t="s">
        <v>265</v>
      </c>
    </row>
    <row r="157" s="2" customFormat="1" ht="24.15" customHeight="1">
      <c r="A157" s="35"/>
      <c r="B157" s="36"/>
      <c r="C157" s="216" t="s">
        <v>270</v>
      </c>
      <c r="D157" s="216" t="s">
        <v>123</v>
      </c>
      <c r="E157" s="217" t="s">
        <v>271</v>
      </c>
      <c r="F157" s="218" t="s">
        <v>272</v>
      </c>
      <c r="G157" s="219" t="s">
        <v>126</v>
      </c>
      <c r="H157" s="220">
        <v>4</v>
      </c>
      <c r="I157" s="221"/>
      <c r="J157" s="222">
        <f>ROUND(I157*H157,2)</f>
        <v>0</v>
      </c>
      <c r="K157" s="223"/>
      <c r="L157" s="41"/>
      <c r="M157" s="224" t="s">
        <v>1</v>
      </c>
      <c r="N157" s="225" t="s">
        <v>40</v>
      </c>
      <c r="O157" s="88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127</v>
      </c>
      <c r="AT157" s="228" t="s">
        <v>123</v>
      </c>
      <c r="AU157" s="228" t="s">
        <v>85</v>
      </c>
      <c r="AY157" s="14" t="s">
        <v>120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83</v>
      </c>
      <c r="BK157" s="229">
        <f>ROUND(I157*H157,2)</f>
        <v>0</v>
      </c>
      <c r="BL157" s="14" t="s">
        <v>127</v>
      </c>
      <c r="BM157" s="228" t="s">
        <v>273</v>
      </c>
    </row>
    <row r="158" s="2" customFormat="1" ht="24.15" customHeight="1">
      <c r="A158" s="35"/>
      <c r="B158" s="36"/>
      <c r="C158" s="216" t="s">
        <v>547</v>
      </c>
      <c r="D158" s="216" t="s">
        <v>123</v>
      </c>
      <c r="E158" s="217" t="s">
        <v>548</v>
      </c>
      <c r="F158" s="218" t="s">
        <v>549</v>
      </c>
      <c r="G158" s="219" t="s">
        <v>126</v>
      </c>
      <c r="H158" s="220">
        <v>4</v>
      </c>
      <c r="I158" s="221"/>
      <c r="J158" s="222">
        <f>ROUND(I158*H158,2)</f>
        <v>0</v>
      </c>
      <c r="K158" s="223"/>
      <c r="L158" s="41"/>
      <c r="M158" s="224" t="s">
        <v>1</v>
      </c>
      <c r="N158" s="225" t="s">
        <v>40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127</v>
      </c>
      <c r="AT158" s="228" t="s">
        <v>123</v>
      </c>
      <c r="AU158" s="228" t="s">
        <v>85</v>
      </c>
      <c r="AY158" s="14" t="s">
        <v>120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83</v>
      </c>
      <c r="BK158" s="229">
        <f>ROUND(I158*H158,2)</f>
        <v>0</v>
      </c>
      <c r="BL158" s="14" t="s">
        <v>127</v>
      </c>
      <c r="BM158" s="228" t="s">
        <v>550</v>
      </c>
    </row>
    <row r="159" s="2" customFormat="1" ht="24.15" customHeight="1">
      <c r="A159" s="35"/>
      <c r="B159" s="36"/>
      <c r="C159" s="216" t="s">
        <v>551</v>
      </c>
      <c r="D159" s="216" t="s">
        <v>123</v>
      </c>
      <c r="E159" s="217" t="s">
        <v>552</v>
      </c>
      <c r="F159" s="218" t="s">
        <v>553</v>
      </c>
      <c r="G159" s="219" t="s">
        <v>126</v>
      </c>
      <c r="H159" s="220">
        <v>7</v>
      </c>
      <c r="I159" s="221"/>
      <c r="J159" s="222">
        <f>ROUND(I159*H159,2)</f>
        <v>0</v>
      </c>
      <c r="K159" s="223"/>
      <c r="L159" s="41"/>
      <c r="M159" s="224" t="s">
        <v>1</v>
      </c>
      <c r="N159" s="225" t="s">
        <v>40</v>
      </c>
      <c r="O159" s="88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127</v>
      </c>
      <c r="AT159" s="228" t="s">
        <v>123</v>
      </c>
      <c r="AU159" s="228" t="s">
        <v>85</v>
      </c>
      <c r="AY159" s="14" t="s">
        <v>120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83</v>
      </c>
      <c r="BK159" s="229">
        <f>ROUND(I159*H159,2)</f>
        <v>0</v>
      </c>
      <c r="BL159" s="14" t="s">
        <v>127</v>
      </c>
      <c r="BM159" s="228" t="s">
        <v>554</v>
      </c>
    </row>
    <row r="160" s="2" customFormat="1" ht="24.15" customHeight="1">
      <c r="A160" s="35"/>
      <c r="B160" s="36"/>
      <c r="C160" s="216" t="s">
        <v>282</v>
      </c>
      <c r="D160" s="216" t="s">
        <v>123</v>
      </c>
      <c r="E160" s="217" t="s">
        <v>283</v>
      </c>
      <c r="F160" s="218" t="s">
        <v>284</v>
      </c>
      <c r="G160" s="219" t="s">
        <v>126</v>
      </c>
      <c r="H160" s="220">
        <v>2</v>
      </c>
      <c r="I160" s="221"/>
      <c r="J160" s="222">
        <f>ROUND(I160*H160,2)</f>
        <v>0</v>
      </c>
      <c r="K160" s="223"/>
      <c r="L160" s="41"/>
      <c r="M160" s="224" t="s">
        <v>1</v>
      </c>
      <c r="N160" s="225" t="s">
        <v>40</v>
      </c>
      <c r="O160" s="88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127</v>
      </c>
      <c r="AT160" s="228" t="s">
        <v>123</v>
      </c>
      <c r="AU160" s="228" t="s">
        <v>85</v>
      </c>
      <c r="AY160" s="14" t="s">
        <v>120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83</v>
      </c>
      <c r="BK160" s="229">
        <f>ROUND(I160*H160,2)</f>
        <v>0</v>
      </c>
      <c r="BL160" s="14" t="s">
        <v>127</v>
      </c>
      <c r="BM160" s="228" t="s">
        <v>285</v>
      </c>
    </row>
    <row r="161" s="2" customFormat="1" ht="33" customHeight="1">
      <c r="A161" s="35"/>
      <c r="B161" s="36"/>
      <c r="C161" s="216" t="s">
        <v>286</v>
      </c>
      <c r="D161" s="216" t="s">
        <v>123</v>
      </c>
      <c r="E161" s="217" t="s">
        <v>287</v>
      </c>
      <c r="F161" s="218" t="s">
        <v>288</v>
      </c>
      <c r="G161" s="219" t="s">
        <v>162</v>
      </c>
      <c r="H161" s="220">
        <v>75</v>
      </c>
      <c r="I161" s="221"/>
      <c r="J161" s="222">
        <f>ROUND(I161*H161,2)</f>
        <v>0</v>
      </c>
      <c r="K161" s="223"/>
      <c r="L161" s="41"/>
      <c r="M161" s="224" t="s">
        <v>1</v>
      </c>
      <c r="N161" s="225" t="s">
        <v>40</v>
      </c>
      <c r="O161" s="88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127</v>
      </c>
      <c r="AT161" s="228" t="s">
        <v>123</v>
      </c>
      <c r="AU161" s="228" t="s">
        <v>85</v>
      </c>
      <c r="AY161" s="14" t="s">
        <v>120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83</v>
      </c>
      <c r="BK161" s="229">
        <f>ROUND(I161*H161,2)</f>
        <v>0</v>
      </c>
      <c r="BL161" s="14" t="s">
        <v>127</v>
      </c>
      <c r="BM161" s="228" t="s">
        <v>289</v>
      </c>
    </row>
    <row r="162" s="12" customFormat="1" ht="22.8" customHeight="1">
      <c r="A162" s="12"/>
      <c r="B162" s="200"/>
      <c r="C162" s="201"/>
      <c r="D162" s="202" t="s">
        <v>74</v>
      </c>
      <c r="E162" s="214" t="s">
        <v>330</v>
      </c>
      <c r="F162" s="214" t="s">
        <v>331</v>
      </c>
      <c r="G162" s="201"/>
      <c r="H162" s="201"/>
      <c r="I162" s="204"/>
      <c r="J162" s="215">
        <f>BK162</f>
        <v>0</v>
      </c>
      <c r="K162" s="201"/>
      <c r="L162" s="206"/>
      <c r="M162" s="207"/>
      <c r="N162" s="208"/>
      <c r="O162" s="208"/>
      <c r="P162" s="209">
        <f>SUM(P163:P166)</f>
        <v>0</v>
      </c>
      <c r="Q162" s="208"/>
      <c r="R162" s="209">
        <f>SUM(R163:R166)</f>
        <v>0</v>
      </c>
      <c r="S162" s="208"/>
      <c r="T162" s="210">
        <f>SUM(T163:T166)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1" t="s">
        <v>119</v>
      </c>
      <c r="AT162" s="212" t="s">
        <v>74</v>
      </c>
      <c r="AU162" s="212" t="s">
        <v>83</v>
      </c>
      <c r="AY162" s="211" t="s">
        <v>120</v>
      </c>
      <c r="BK162" s="213">
        <f>SUM(BK163:BK166)</f>
        <v>0</v>
      </c>
    </row>
    <row r="163" s="2" customFormat="1" ht="24.15" customHeight="1">
      <c r="A163" s="35"/>
      <c r="B163" s="36"/>
      <c r="C163" s="216" t="s">
        <v>332</v>
      </c>
      <c r="D163" s="216" t="s">
        <v>123</v>
      </c>
      <c r="E163" s="217" t="s">
        <v>333</v>
      </c>
      <c r="F163" s="218" t="s">
        <v>334</v>
      </c>
      <c r="G163" s="219" t="s">
        <v>126</v>
      </c>
      <c r="H163" s="220">
        <v>1</v>
      </c>
      <c r="I163" s="221"/>
      <c r="J163" s="222">
        <f>ROUND(I163*H163,2)</f>
        <v>0</v>
      </c>
      <c r="K163" s="223"/>
      <c r="L163" s="41"/>
      <c r="M163" s="224" t="s">
        <v>1</v>
      </c>
      <c r="N163" s="225" t="s">
        <v>40</v>
      </c>
      <c r="O163" s="88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127</v>
      </c>
      <c r="AT163" s="228" t="s">
        <v>123</v>
      </c>
      <c r="AU163" s="228" t="s">
        <v>85</v>
      </c>
      <c r="AY163" s="14" t="s">
        <v>120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83</v>
      </c>
      <c r="BK163" s="229">
        <f>ROUND(I163*H163,2)</f>
        <v>0</v>
      </c>
      <c r="BL163" s="14" t="s">
        <v>127</v>
      </c>
      <c r="BM163" s="228" t="s">
        <v>335</v>
      </c>
    </row>
    <row r="164" s="2" customFormat="1" ht="37.8" customHeight="1">
      <c r="A164" s="35"/>
      <c r="B164" s="36"/>
      <c r="C164" s="216" t="s">
        <v>555</v>
      </c>
      <c r="D164" s="216" t="s">
        <v>123</v>
      </c>
      <c r="E164" s="217" t="s">
        <v>556</v>
      </c>
      <c r="F164" s="218" t="s">
        <v>557</v>
      </c>
      <c r="G164" s="219" t="s">
        <v>126</v>
      </c>
      <c r="H164" s="220">
        <v>2</v>
      </c>
      <c r="I164" s="221"/>
      <c r="J164" s="222">
        <f>ROUND(I164*H164,2)</f>
        <v>0</v>
      </c>
      <c r="K164" s="223"/>
      <c r="L164" s="41"/>
      <c r="M164" s="224" t="s">
        <v>1</v>
      </c>
      <c r="N164" s="225" t="s">
        <v>40</v>
      </c>
      <c r="O164" s="88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127</v>
      </c>
      <c r="AT164" s="228" t="s">
        <v>123</v>
      </c>
      <c r="AU164" s="228" t="s">
        <v>85</v>
      </c>
      <c r="AY164" s="14" t="s">
        <v>120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83</v>
      </c>
      <c r="BK164" s="229">
        <f>ROUND(I164*H164,2)</f>
        <v>0</v>
      </c>
      <c r="BL164" s="14" t="s">
        <v>127</v>
      </c>
      <c r="BM164" s="228" t="s">
        <v>558</v>
      </c>
    </row>
    <row r="165" s="2" customFormat="1" ht="33" customHeight="1">
      <c r="A165" s="35"/>
      <c r="B165" s="36"/>
      <c r="C165" s="216" t="s">
        <v>559</v>
      </c>
      <c r="D165" s="216" t="s">
        <v>123</v>
      </c>
      <c r="E165" s="217" t="s">
        <v>560</v>
      </c>
      <c r="F165" s="218" t="s">
        <v>561</v>
      </c>
      <c r="G165" s="219" t="s">
        <v>126</v>
      </c>
      <c r="H165" s="220">
        <v>1</v>
      </c>
      <c r="I165" s="221"/>
      <c r="J165" s="222">
        <f>ROUND(I165*H165,2)</f>
        <v>0</v>
      </c>
      <c r="K165" s="223"/>
      <c r="L165" s="41"/>
      <c r="M165" s="224" t="s">
        <v>1</v>
      </c>
      <c r="N165" s="225" t="s">
        <v>40</v>
      </c>
      <c r="O165" s="88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127</v>
      </c>
      <c r="AT165" s="228" t="s">
        <v>123</v>
      </c>
      <c r="AU165" s="228" t="s">
        <v>85</v>
      </c>
      <c r="AY165" s="14" t="s">
        <v>120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83</v>
      </c>
      <c r="BK165" s="229">
        <f>ROUND(I165*H165,2)</f>
        <v>0</v>
      </c>
      <c r="BL165" s="14" t="s">
        <v>127</v>
      </c>
      <c r="BM165" s="228" t="s">
        <v>562</v>
      </c>
    </row>
    <row r="166" s="2" customFormat="1" ht="33" customHeight="1">
      <c r="A166" s="35"/>
      <c r="B166" s="36"/>
      <c r="C166" s="216" t="s">
        <v>563</v>
      </c>
      <c r="D166" s="216" t="s">
        <v>123</v>
      </c>
      <c r="E166" s="217" t="s">
        <v>564</v>
      </c>
      <c r="F166" s="218" t="s">
        <v>565</v>
      </c>
      <c r="G166" s="219" t="s">
        <v>126</v>
      </c>
      <c r="H166" s="220">
        <v>1</v>
      </c>
      <c r="I166" s="221"/>
      <c r="J166" s="222">
        <f>ROUND(I166*H166,2)</f>
        <v>0</v>
      </c>
      <c r="K166" s="223"/>
      <c r="L166" s="41"/>
      <c r="M166" s="224" t="s">
        <v>1</v>
      </c>
      <c r="N166" s="225" t="s">
        <v>40</v>
      </c>
      <c r="O166" s="88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127</v>
      </c>
      <c r="AT166" s="228" t="s">
        <v>123</v>
      </c>
      <c r="AU166" s="228" t="s">
        <v>85</v>
      </c>
      <c r="AY166" s="14" t="s">
        <v>120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83</v>
      </c>
      <c r="BK166" s="229">
        <f>ROUND(I166*H166,2)</f>
        <v>0</v>
      </c>
      <c r="BL166" s="14" t="s">
        <v>127</v>
      </c>
      <c r="BM166" s="228" t="s">
        <v>566</v>
      </c>
    </row>
    <row r="167" s="12" customFormat="1" ht="22.8" customHeight="1">
      <c r="A167" s="12"/>
      <c r="B167" s="200"/>
      <c r="C167" s="201"/>
      <c r="D167" s="202" t="s">
        <v>74</v>
      </c>
      <c r="E167" s="214" t="s">
        <v>372</v>
      </c>
      <c r="F167" s="214" t="s">
        <v>373</v>
      </c>
      <c r="G167" s="201"/>
      <c r="H167" s="201"/>
      <c r="I167" s="204"/>
      <c r="J167" s="215">
        <f>BK167</f>
        <v>0</v>
      </c>
      <c r="K167" s="201"/>
      <c r="L167" s="206"/>
      <c r="M167" s="207"/>
      <c r="N167" s="208"/>
      <c r="O167" s="208"/>
      <c r="P167" s="209">
        <f>SUM(P168:P170)</f>
        <v>0</v>
      </c>
      <c r="Q167" s="208"/>
      <c r="R167" s="209">
        <f>SUM(R168:R170)</f>
        <v>0</v>
      </c>
      <c r="S167" s="208"/>
      <c r="T167" s="210">
        <f>SUM(T168:T170)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1" t="s">
        <v>119</v>
      </c>
      <c r="AT167" s="212" t="s">
        <v>74</v>
      </c>
      <c r="AU167" s="212" t="s">
        <v>83</v>
      </c>
      <c r="AY167" s="211" t="s">
        <v>120</v>
      </c>
      <c r="BK167" s="213">
        <f>SUM(BK168:BK170)</f>
        <v>0</v>
      </c>
    </row>
    <row r="168" s="2" customFormat="1" ht="37.8" customHeight="1">
      <c r="A168" s="35"/>
      <c r="B168" s="36"/>
      <c r="C168" s="216" t="s">
        <v>567</v>
      </c>
      <c r="D168" s="216" t="s">
        <v>123</v>
      </c>
      <c r="E168" s="217" t="s">
        <v>568</v>
      </c>
      <c r="F168" s="218" t="s">
        <v>569</v>
      </c>
      <c r="G168" s="219" t="s">
        <v>126</v>
      </c>
      <c r="H168" s="220">
        <v>2</v>
      </c>
      <c r="I168" s="221"/>
      <c r="J168" s="222">
        <f>ROUND(I168*H168,2)</f>
        <v>0</v>
      </c>
      <c r="K168" s="223"/>
      <c r="L168" s="41"/>
      <c r="M168" s="224" t="s">
        <v>1</v>
      </c>
      <c r="N168" s="225" t="s">
        <v>40</v>
      </c>
      <c r="O168" s="88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127</v>
      </c>
      <c r="AT168" s="228" t="s">
        <v>123</v>
      </c>
      <c r="AU168" s="228" t="s">
        <v>85</v>
      </c>
      <c r="AY168" s="14" t="s">
        <v>120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83</v>
      </c>
      <c r="BK168" s="229">
        <f>ROUND(I168*H168,2)</f>
        <v>0</v>
      </c>
      <c r="BL168" s="14" t="s">
        <v>127</v>
      </c>
      <c r="BM168" s="228" t="s">
        <v>570</v>
      </c>
    </row>
    <row r="169" s="2" customFormat="1" ht="33" customHeight="1">
      <c r="A169" s="35"/>
      <c r="B169" s="36"/>
      <c r="C169" s="216" t="s">
        <v>571</v>
      </c>
      <c r="D169" s="216" t="s">
        <v>123</v>
      </c>
      <c r="E169" s="217" t="s">
        <v>572</v>
      </c>
      <c r="F169" s="218" t="s">
        <v>573</v>
      </c>
      <c r="G169" s="219" t="s">
        <v>126</v>
      </c>
      <c r="H169" s="220">
        <v>2</v>
      </c>
      <c r="I169" s="221"/>
      <c r="J169" s="222">
        <f>ROUND(I169*H169,2)</f>
        <v>0</v>
      </c>
      <c r="K169" s="223"/>
      <c r="L169" s="41"/>
      <c r="M169" s="224" t="s">
        <v>1</v>
      </c>
      <c r="N169" s="225" t="s">
        <v>40</v>
      </c>
      <c r="O169" s="88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127</v>
      </c>
      <c r="AT169" s="228" t="s">
        <v>123</v>
      </c>
      <c r="AU169" s="228" t="s">
        <v>85</v>
      </c>
      <c r="AY169" s="14" t="s">
        <v>120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83</v>
      </c>
      <c r="BK169" s="229">
        <f>ROUND(I169*H169,2)</f>
        <v>0</v>
      </c>
      <c r="BL169" s="14" t="s">
        <v>127</v>
      </c>
      <c r="BM169" s="228" t="s">
        <v>574</v>
      </c>
    </row>
    <row r="170" s="2" customFormat="1" ht="33" customHeight="1">
      <c r="A170" s="35"/>
      <c r="B170" s="36"/>
      <c r="C170" s="216" t="s">
        <v>575</v>
      </c>
      <c r="D170" s="216" t="s">
        <v>123</v>
      </c>
      <c r="E170" s="217" t="s">
        <v>576</v>
      </c>
      <c r="F170" s="218" t="s">
        <v>577</v>
      </c>
      <c r="G170" s="219" t="s">
        <v>126</v>
      </c>
      <c r="H170" s="220">
        <v>1</v>
      </c>
      <c r="I170" s="221"/>
      <c r="J170" s="222">
        <f>ROUND(I170*H170,2)</f>
        <v>0</v>
      </c>
      <c r="K170" s="223"/>
      <c r="L170" s="41"/>
      <c r="M170" s="224" t="s">
        <v>1</v>
      </c>
      <c r="N170" s="225" t="s">
        <v>40</v>
      </c>
      <c r="O170" s="88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127</v>
      </c>
      <c r="AT170" s="228" t="s">
        <v>123</v>
      </c>
      <c r="AU170" s="228" t="s">
        <v>85</v>
      </c>
      <c r="AY170" s="14" t="s">
        <v>120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83</v>
      </c>
      <c r="BK170" s="229">
        <f>ROUND(I170*H170,2)</f>
        <v>0</v>
      </c>
      <c r="BL170" s="14" t="s">
        <v>127</v>
      </c>
      <c r="BM170" s="228" t="s">
        <v>578</v>
      </c>
    </row>
    <row r="171" s="12" customFormat="1" ht="22.8" customHeight="1">
      <c r="A171" s="12"/>
      <c r="B171" s="200"/>
      <c r="C171" s="201"/>
      <c r="D171" s="202" t="s">
        <v>74</v>
      </c>
      <c r="E171" s="214" t="s">
        <v>442</v>
      </c>
      <c r="F171" s="214" t="s">
        <v>443</v>
      </c>
      <c r="G171" s="201"/>
      <c r="H171" s="201"/>
      <c r="I171" s="204"/>
      <c r="J171" s="215">
        <f>BK171</f>
        <v>0</v>
      </c>
      <c r="K171" s="201"/>
      <c r="L171" s="206"/>
      <c r="M171" s="207"/>
      <c r="N171" s="208"/>
      <c r="O171" s="208"/>
      <c r="P171" s="209">
        <f>SUM(P172:P174)</f>
        <v>0</v>
      </c>
      <c r="Q171" s="208"/>
      <c r="R171" s="209">
        <f>SUM(R172:R174)</f>
        <v>0</v>
      </c>
      <c r="S171" s="208"/>
      <c r="T171" s="210">
        <f>SUM(T172:T174)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1" t="s">
        <v>119</v>
      </c>
      <c r="AT171" s="212" t="s">
        <v>74</v>
      </c>
      <c r="AU171" s="212" t="s">
        <v>83</v>
      </c>
      <c r="AY171" s="211" t="s">
        <v>120</v>
      </c>
      <c r="BK171" s="213">
        <f>SUM(BK172:BK174)</f>
        <v>0</v>
      </c>
    </row>
    <row r="172" s="2" customFormat="1" ht="24.15" customHeight="1">
      <c r="A172" s="35"/>
      <c r="B172" s="36"/>
      <c r="C172" s="216" t="s">
        <v>579</v>
      </c>
      <c r="D172" s="216" t="s">
        <v>123</v>
      </c>
      <c r="E172" s="217" t="s">
        <v>580</v>
      </c>
      <c r="F172" s="218" t="s">
        <v>581</v>
      </c>
      <c r="G172" s="219" t="s">
        <v>126</v>
      </c>
      <c r="H172" s="220">
        <v>1</v>
      </c>
      <c r="I172" s="221"/>
      <c r="J172" s="222">
        <f>ROUND(I172*H172,2)</f>
        <v>0</v>
      </c>
      <c r="K172" s="223"/>
      <c r="L172" s="41"/>
      <c r="M172" s="224" t="s">
        <v>1</v>
      </c>
      <c r="N172" s="225" t="s">
        <v>40</v>
      </c>
      <c r="O172" s="88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8" t="s">
        <v>127</v>
      </c>
      <c r="AT172" s="228" t="s">
        <v>123</v>
      </c>
      <c r="AU172" s="228" t="s">
        <v>85</v>
      </c>
      <c r="AY172" s="14" t="s">
        <v>120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4" t="s">
        <v>83</v>
      </c>
      <c r="BK172" s="229">
        <f>ROUND(I172*H172,2)</f>
        <v>0</v>
      </c>
      <c r="BL172" s="14" t="s">
        <v>127</v>
      </c>
      <c r="BM172" s="228" t="s">
        <v>582</v>
      </c>
    </row>
    <row r="173" s="2" customFormat="1" ht="24.15" customHeight="1">
      <c r="A173" s="35"/>
      <c r="B173" s="36"/>
      <c r="C173" s="216" t="s">
        <v>583</v>
      </c>
      <c r="D173" s="216" t="s">
        <v>123</v>
      </c>
      <c r="E173" s="217" t="s">
        <v>584</v>
      </c>
      <c r="F173" s="218" t="s">
        <v>585</v>
      </c>
      <c r="G173" s="219" t="s">
        <v>126</v>
      </c>
      <c r="H173" s="220">
        <v>2</v>
      </c>
      <c r="I173" s="221"/>
      <c r="J173" s="222">
        <f>ROUND(I173*H173,2)</f>
        <v>0</v>
      </c>
      <c r="K173" s="223"/>
      <c r="L173" s="41"/>
      <c r="M173" s="224" t="s">
        <v>1</v>
      </c>
      <c r="N173" s="225" t="s">
        <v>40</v>
      </c>
      <c r="O173" s="88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127</v>
      </c>
      <c r="AT173" s="228" t="s">
        <v>123</v>
      </c>
      <c r="AU173" s="228" t="s">
        <v>85</v>
      </c>
      <c r="AY173" s="14" t="s">
        <v>120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83</v>
      </c>
      <c r="BK173" s="229">
        <f>ROUND(I173*H173,2)</f>
        <v>0</v>
      </c>
      <c r="BL173" s="14" t="s">
        <v>127</v>
      </c>
      <c r="BM173" s="228" t="s">
        <v>586</v>
      </c>
    </row>
    <row r="174" s="2" customFormat="1" ht="24.15" customHeight="1">
      <c r="A174" s="35"/>
      <c r="B174" s="36"/>
      <c r="C174" s="216" t="s">
        <v>587</v>
      </c>
      <c r="D174" s="216" t="s">
        <v>123</v>
      </c>
      <c r="E174" s="217" t="s">
        <v>588</v>
      </c>
      <c r="F174" s="218" t="s">
        <v>589</v>
      </c>
      <c r="G174" s="219" t="s">
        <v>126</v>
      </c>
      <c r="H174" s="220">
        <v>10</v>
      </c>
      <c r="I174" s="221"/>
      <c r="J174" s="222">
        <f>ROUND(I174*H174,2)</f>
        <v>0</v>
      </c>
      <c r="K174" s="223"/>
      <c r="L174" s="41"/>
      <c r="M174" s="224" t="s">
        <v>1</v>
      </c>
      <c r="N174" s="225" t="s">
        <v>40</v>
      </c>
      <c r="O174" s="88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127</v>
      </c>
      <c r="AT174" s="228" t="s">
        <v>123</v>
      </c>
      <c r="AU174" s="228" t="s">
        <v>85</v>
      </c>
      <c r="AY174" s="14" t="s">
        <v>120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83</v>
      </c>
      <c r="BK174" s="229">
        <f>ROUND(I174*H174,2)</f>
        <v>0</v>
      </c>
      <c r="BL174" s="14" t="s">
        <v>127</v>
      </c>
      <c r="BM174" s="228" t="s">
        <v>590</v>
      </c>
    </row>
    <row r="175" s="12" customFormat="1" ht="22.8" customHeight="1">
      <c r="A175" s="12"/>
      <c r="B175" s="200"/>
      <c r="C175" s="201"/>
      <c r="D175" s="202" t="s">
        <v>74</v>
      </c>
      <c r="E175" s="214" t="s">
        <v>464</v>
      </c>
      <c r="F175" s="214" t="s">
        <v>465</v>
      </c>
      <c r="G175" s="201"/>
      <c r="H175" s="201"/>
      <c r="I175" s="204"/>
      <c r="J175" s="215">
        <f>BK175</f>
        <v>0</v>
      </c>
      <c r="K175" s="201"/>
      <c r="L175" s="206"/>
      <c r="M175" s="207"/>
      <c r="N175" s="208"/>
      <c r="O175" s="208"/>
      <c r="P175" s="209">
        <f>SUM(P176:P178)</f>
        <v>0</v>
      </c>
      <c r="Q175" s="208"/>
      <c r="R175" s="209">
        <f>SUM(R176:R178)</f>
        <v>0</v>
      </c>
      <c r="S175" s="208"/>
      <c r="T175" s="210">
        <f>SUM(T176:T178)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1" t="s">
        <v>119</v>
      </c>
      <c r="AT175" s="212" t="s">
        <v>74</v>
      </c>
      <c r="AU175" s="212" t="s">
        <v>83</v>
      </c>
      <c r="AY175" s="211" t="s">
        <v>120</v>
      </c>
      <c r="BK175" s="213">
        <f>SUM(BK176:BK178)</f>
        <v>0</v>
      </c>
    </row>
    <row r="176" s="2" customFormat="1" ht="37.8" customHeight="1">
      <c r="A176" s="35"/>
      <c r="B176" s="36"/>
      <c r="C176" s="216" t="s">
        <v>482</v>
      </c>
      <c r="D176" s="216" t="s">
        <v>123</v>
      </c>
      <c r="E176" s="217" t="s">
        <v>483</v>
      </c>
      <c r="F176" s="218" t="s">
        <v>484</v>
      </c>
      <c r="G176" s="219" t="s">
        <v>126</v>
      </c>
      <c r="H176" s="220">
        <v>10</v>
      </c>
      <c r="I176" s="221"/>
      <c r="J176" s="222">
        <f>ROUND(I176*H176,2)</f>
        <v>0</v>
      </c>
      <c r="K176" s="223"/>
      <c r="L176" s="41"/>
      <c r="M176" s="224" t="s">
        <v>1</v>
      </c>
      <c r="N176" s="225" t="s">
        <v>40</v>
      </c>
      <c r="O176" s="88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127</v>
      </c>
      <c r="AT176" s="228" t="s">
        <v>123</v>
      </c>
      <c r="AU176" s="228" t="s">
        <v>85</v>
      </c>
      <c r="AY176" s="14" t="s">
        <v>120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83</v>
      </c>
      <c r="BK176" s="229">
        <f>ROUND(I176*H176,2)</f>
        <v>0</v>
      </c>
      <c r="BL176" s="14" t="s">
        <v>127</v>
      </c>
      <c r="BM176" s="228" t="s">
        <v>485</v>
      </c>
    </row>
    <row r="177" s="2" customFormat="1" ht="24.15" customHeight="1">
      <c r="A177" s="35"/>
      <c r="B177" s="36"/>
      <c r="C177" s="216" t="s">
        <v>490</v>
      </c>
      <c r="D177" s="216" t="s">
        <v>123</v>
      </c>
      <c r="E177" s="217" t="s">
        <v>491</v>
      </c>
      <c r="F177" s="218" t="s">
        <v>492</v>
      </c>
      <c r="G177" s="219" t="s">
        <v>493</v>
      </c>
      <c r="H177" s="220">
        <v>1</v>
      </c>
      <c r="I177" s="221"/>
      <c r="J177" s="222">
        <f>ROUND(I177*H177,2)</f>
        <v>0</v>
      </c>
      <c r="K177" s="223"/>
      <c r="L177" s="41"/>
      <c r="M177" s="224" t="s">
        <v>1</v>
      </c>
      <c r="N177" s="225" t="s">
        <v>40</v>
      </c>
      <c r="O177" s="88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127</v>
      </c>
      <c r="AT177" s="228" t="s">
        <v>123</v>
      </c>
      <c r="AU177" s="228" t="s">
        <v>85</v>
      </c>
      <c r="AY177" s="14" t="s">
        <v>120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83</v>
      </c>
      <c r="BK177" s="229">
        <f>ROUND(I177*H177,2)</f>
        <v>0</v>
      </c>
      <c r="BL177" s="14" t="s">
        <v>127</v>
      </c>
      <c r="BM177" s="228" t="s">
        <v>494</v>
      </c>
    </row>
    <row r="178" s="2" customFormat="1" ht="33" customHeight="1">
      <c r="A178" s="35"/>
      <c r="B178" s="36"/>
      <c r="C178" s="216" t="s">
        <v>591</v>
      </c>
      <c r="D178" s="216" t="s">
        <v>123</v>
      </c>
      <c r="E178" s="217" t="s">
        <v>592</v>
      </c>
      <c r="F178" s="218" t="s">
        <v>593</v>
      </c>
      <c r="G178" s="219" t="s">
        <v>493</v>
      </c>
      <c r="H178" s="220">
        <v>7</v>
      </c>
      <c r="I178" s="221"/>
      <c r="J178" s="222">
        <f>ROUND(I178*H178,2)</f>
        <v>0</v>
      </c>
      <c r="K178" s="223"/>
      <c r="L178" s="41"/>
      <c r="M178" s="224" t="s">
        <v>1</v>
      </c>
      <c r="N178" s="225" t="s">
        <v>40</v>
      </c>
      <c r="O178" s="88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8" t="s">
        <v>127</v>
      </c>
      <c r="AT178" s="228" t="s">
        <v>123</v>
      </c>
      <c r="AU178" s="228" t="s">
        <v>85</v>
      </c>
      <c r="AY178" s="14" t="s">
        <v>120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4" t="s">
        <v>83</v>
      </c>
      <c r="BK178" s="229">
        <f>ROUND(I178*H178,2)</f>
        <v>0</v>
      </c>
      <c r="BL178" s="14" t="s">
        <v>127</v>
      </c>
      <c r="BM178" s="228" t="s">
        <v>594</v>
      </c>
    </row>
    <row r="179" s="12" customFormat="1" ht="22.8" customHeight="1">
      <c r="A179" s="12"/>
      <c r="B179" s="200"/>
      <c r="C179" s="201"/>
      <c r="D179" s="202" t="s">
        <v>74</v>
      </c>
      <c r="E179" s="214" t="s">
        <v>500</v>
      </c>
      <c r="F179" s="214" t="s">
        <v>501</v>
      </c>
      <c r="G179" s="201"/>
      <c r="H179" s="201"/>
      <c r="I179" s="204"/>
      <c r="J179" s="215">
        <f>BK179</f>
        <v>0</v>
      </c>
      <c r="K179" s="201"/>
      <c r="L179" s="206"/>
      <c r="M179" s="207"/>
      <c r="N179" s="208"/>
      <c r="O179" s="208"/>
      <c r="P179" s="209">
        <f>SUM(P180:P187)</f>
        <v>0</v>
      </c>
      <c r="Q179" s="208"/>
      <c r="R179" s="209">
        <f>SUM(R180:R187)</f>
        <v>0</v>
      </c>
      <c r="S179" s="208"/>
      <c r="T179" s="210">
        <f>SUM(T180:T187)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1" t="s">
        <v>119</v>
      </c>
      <c r="AT179" s="212" t="s">
        <v>74</v>
      </c>
      <c r="AU179" s="212" t="s">
        <v>83</v>
      </c>
      <c r="AY179" s="211" t="s">
        <v>120</v>
      </c>
      <c r="BK179" s="213">
        <f>SUM(BK180:BK187)</f>
        <v>0</v>
      </c>
    </row>
    <row r="180" s="2" customFormat="1" ht="16.5" customHeight="1">
      <c r="A180" s="35"/>
      <c r="B180" s="36"/>
      <c r="C180" s="216" t="s">
        <v>502</v>
      </c>
      <c r="D180" s="216" t="s">
        <v>123</v>
      </c>
      <c r="E180" s="217" t="s">
        <v>503</v>
      </c>
      <c r="F180" s="218" t="s">
        <v>504</v>
      </c>
      <c r="G180" s="219" t="s">
        <v>498</v>
      </c>
      <c r="H180" s="220">
        <v>1</v>
      </c>
      <c r="I180" s="221"/>
      <c r="J180" s="222">
        <f>ROUND(I180*H180,2)</f>
        <v>0</v>
      </c>
      <c r="K180" s="223"/>
      <c r="L180" s="41"/>
      <c r="M180" s="224" t="s">
        <v>1</v>
      </c>
      <c r="N180" s="225" t="s">
        <v>40</v>
      </c>
      <c r="O180" s="88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8" t="s">
        <v>127</v>
      </c>
      <c r="AT180" s="228" t="s">
        <v>123</v>
      </c>
      <c r="AU180" s="228" t="s">
        <v>85</v>
      </c>
      <c r="AY180" s="14" t="s">
        <v>120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4" t="s">
        <v>83</v>
      </c>
      <c r="BK180" s="229">
        <f>ROUND(I180*H180,2)</f>
        <v>0</v>
      </c>
      <c r="BL180" s="14" t="s">
        <v>127</v>
      </c>
      <c r="BM180" s="228" t="s">
        <v>505</v>
      </c>
    </row>
    <row r="181" s="2" customFormat="1" ht="16.5" customHeight="1">
      <c r="A181" s="35"/>
      <c r="B181" s="36"/>
      <c r="C181" s="216" t="s">
        <v>506</v>
      </c>
      <c r="D181" s="216" t="s">
        <v>123</v>
      </c>
      <c r="E181" s="217" t="s">
        <v>507</v>
      </c>
      <c r="F181" s="218" t="s">
        <v>508</v>
      </c>
      <c r="G181" s="219" t="s">
        <v>498</v>
      </c>
      <c r="H181" s="220">
        <v>1</v>
      </c>
      <c r="I181" s="221"/>
      <c r="J181" s="222">
        <f>ROUND(I181*H181,2)</f>
        <v>0</v>
      </c>
      <c r="K181" s="223"/>
      <c r="L181" s="41"/>
      <c r="M181" s="224" t="s">
        <v>1</v>
      </c>
      <c r="N181" s="225" t="s">
        <v>40</v>
      </c>
      <c r="O181" s="88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8" t="s">
        <v>127</v>
      </c>
      <c r="AT181" s="228" t="s">
        <v>123</v>
      </c>
      <c r="AU181" s="228" t="s">
        <v>85</v>
      </c>
      <c r="AY181" s="14" t="s">
        <v>120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4" t="s">
        <v>83</v>
      </c>
      <c r="BK181" s="229">
        <f>ROUND(I181*H181,2)</f>
        <v>0</v>
      </c>
      <c r="BL181" s="14" t="s">
        <v>127</v>
      </c>
      <c r="BM181" s="228" t="s">
        <v>509</v>
      </c>
    </row>
    <row r="182" s="2" customFormat="1" ht="24.15" customHeight="1">
      <c r="A182" s="35"/>
      <c r="B182" s="36"/>
      <c r="C182" s="216" t="s">
        <v>510</v>
      </c>
      <c r="D182" s="216" t="s">
        <v>123</v>
      </c>
      <c r="E182" s="217" t="s">
        <v>511</v>
      </c>
      <c r="F182" s="218" t="s">
        <v>512</v>
      </c>
      <c r="G182" s="219" t="s">
        <v>498</v>
      </c>
      <c r="H182" s="220">
        <v>1</v>
      </c>
      <c r="I182" s="221"/>
      <c r="J182" s="222">
        <f>ROUND(I182*H182,2)</f>
        <v>0</v>
      </c>
      <c r="K182" s="223"/>
      <c r="L182" s="41"/>
      <c r="M182" s="224" t="s">
        <v>1</v>
      </c>
      <c r="N182" s="225" t="s">
        <v>40</v>
      </c>
      <c r="O182" s="88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8" t="s">
        <v>127</v>
      </c>
      <c r="AT182" s="228" t="s">
        <v>123</v>
      </c>
      <c r="AU182" s="228" t="s">
        <v>85</v>
      </c>
      <c r="AY182" s="14" t="s">
        <v>120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4" t="s">
        <v>83</v>
      </c>
      <c r="BK182" s="229">
        <f>ROUND(I182*H182,2)</f>
        <v>0</v>
      </c>
      <c r="BL182" s="14" t="s">
        <v>127</v>
      </c>
      <c r="BM182" s="228" t="s">
        <v>513</v>
      </c>
    </row>
    <row r="183" s="2" customFormat="1" ht="24.15" customHeight="1">
      <c r="A183" s="35"/>
      <c r="B183" s="36"/>
      <c r="C183" s="216" t="s">
        <v>514</v>
      </c>
      <c r="D183" s="216" t="s">
        <v>123</v>
      </c>
      <c r="E183" s="217" t="s">
        <v>515</v>
      </c>
      <c r="F183" s="218" t="s">
        <v>516</v>
      </c>
      <c r="G183" s="219" t="s">
        <v>498</v>
      </c>
      <c r="H183" s="220">
        <v>1</v>
      </c>
      <c r="I183" s="221"/>
      <c r="J183" s="222">
        <f>ROUND(I183*H183,2)</f>
        <v>0</v>
      </c>
      <c r="K183" s="223"/>
      <c r="L183" s="41"/>
      <c r="M183" s="224" t="s">
        <v>1</v>
      </c>
      <c r="N183" s="225" t="s">
        <v>40</v>
      </c>
      <c r="O183" s="88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8" t="s">
        <v>127</v>
      </c>
      <c r="AT183" s="228" t="s">
        <v>123</v>
      </c>
      <c r="AU183" s="228" t="s">
        <v>85</v>
      </c>
      <c r="AY183" s="14" t="s">
        <v>120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4" t="s">
        <v>83</v>
      </c>
      <c r="BK183" s="229">
        <f>ROUND(I183*H183,2)</f>
        <v>0</v>
      </c>
      <c r="BL183" s="14" t="s">
        <v>127</v>
      </c>
      <c r="BM183" s="228" t="s">
        <v>517</v>
      </c>
    </row>
    <row r="184" s="2" customFormat="1" ht="24.15" customHeight="1">
      <c r="A184" s="35"/>
      <c r="B184" s="36"/>
      <c r="C184" s="216" t="s">
        <v>518</v>
      </c>
      <c r="D184" s="216" t="s">
        <v>123</v>
      </c>
      <c r="E184" s="217" t="s">
        <v>519</v>
      </c>
      <c r="F184" s="218" t="s">
        <v>520</v>
      </c>
      <c r="G184" s="219" t="s">
        <v>498</v>
      </c>
      <c r="H184" s="220">
        <v>1</v>
      </c>
      <c r="I184" s="221"/>
      <c r="J184" s="222">
        <f>ROUND(I184*H184,2)</f>
        <v>0</v>
      </c>
      <c r="K184" s="223"/>
      <c r="L184" s="41"/>
      <c r="M184" s="224" t="s">
        <v>1</v>
      </c>
      <c r="N184" s="225" t="s">
        <v>40</v>
      </c>
      <c r="O184" s="88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8" t="s">
        <v>127</v>
      </c>
      <c r="AT184" s="228" t="s">
        <v>123</v>
      </c>
      <c r="AU184" s="228" t="s">
        <v>85</v>
      </c>
      <c r="AY184" s="14" t="s">
        <v>120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4" t="s">
        <v>83</v>
      </c>
      <c r="BK184" s="229">
        <f>ROUND(I184*H184,2)</f>
        <v>0</v>
      </c>
      <c r="BL184" s="14" t="s">
        <v>127</v>
      </c>
      <c r="BM184" s="228" t="s">
        <v>521</v>
      </c>
    </row>
    <row r="185" s="2" customFormat="1" ht="16.5" customHeight="1">
      <c r="A185" s="35"/>
      <c r="B185" s="36"/>
      <c r="C185" s="216" t="s">
        <v>522</v>
      </c>
      <c r="D185" s="216" t="s">
        <v>123</v>
      </c>
      <c r="E185" s="217" t="s">
        <v>523</v>
      </c>
      <c r="F185" s="218" t="s">
        <v>524</v>
      </c>
      <c r="G185" s="219" t="s">
        <v>498</v>
      </c>
      <c r="H185" s="220">
        <v>1</v>
      </c>
      <c r="I185" s="221"/>
      <c r="J185" s="222">
        <f>ROUND(I185*H185,2)</f>
        <v>0</v>
      </c>
      <c r="K185" s="223"/>
      <c r="L185" s="41"/>
      <c r="M185" s="224" t="s">
        <v>1</v>
      </c>
      <c r="N185" s="225" t="s">
        <v>40</v>
      </c>
      <c r="O185" s="88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8" t="s">
        <v>127</v>
      </c>
      <c r="AT185" s="228" t="s">
        <v>123</v>
      </c>
      <c r="AU185" s="228" t="s">
        <v>85</v>
      </c>
      <c r="AY185" s="14" t="s">
        <v>120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4" t="s">
        <v>83</v>
      </c>
      <c r="BK185" s="229">
        <f>ROUND(I185*H185,2)</f>
        <v>0</v>
      </c>
      <c r="BL185" s="14" t="s">
        <v>127</v>
      </c>
      <c r="BM185" s="228" t="s">
        <v>525</v>
      </c>
    </row>
    <row r="186" s="2" customFormat="1" ht="16.5" customHeight="1">
      <c r="A186" s="35"/>
      <c r="B186" s="36"/>
      <c r="C186" s="216" t="s">
        <v>526</v>
      </c>
      <c r="D186" s="216" t="s">
        <v>123</v>
      </c>
      <c r="E186" s="217" t="s">
        <v>527</v>
      </c>
      <c r="F186" s="218" t="s">
        <v>528</v>
      </c>
      <c r="G186" s="219" t="s">
        <v>498</v>
      </c>
      <c r="H186" s="220">
        <v>1</v>
      </c>
      <c r="I186" s="221"/>
      <c r="J186" s="222">
        <f>ROUND(I186*H186,2)</f>
        <v>0</v>
      </c>
      <c r="K186" s="223"/>
      <c r="L186" s="41"/>
      <c r="M186" s="224" t="s">
        <v>1</v>
      </c>
      <c r="N186" s="225" t="s">
        <v>40</v>
      </c>
      <c r="O186" s="88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8" t="s">
        <v>127</v>
      </c>
      <c r="AT186" s="228" t="s">
        <v>123</v>
      </c>
      <c r="AU186" s="228" t="s">
        <v>85</v>
      </c>
      <c r="AY186" s="14" t="s">
        <v>120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4" t="s">
        <v>83</v>
      </c>
      <c r="BK186" s="229">
        <f>ROUND(I186*H186,2)</f>
        <v>0</v>
      </c>
      <c r="BL186" s="14" t="s">
        <v>127</v>
      </c>
      <c r="BM186" s="228" t="s">
        <v>529</v>
      </c>
    </row>
    <row r="187" s="2" customFormat="1" ht="24.15" customHeight="1">
      <c r="A187" s="35"/>
      <c r="B187" s="36"/>
      <c r="C187" s="216" t="s">
        <v>530</v>
      </c>
      <c r="D187" s="216" t="s">
        <v>123</v>
      </c>
      <c r="E187" s="217" t="s">
        <v>531</v>
      </c>
      <c r="F187" s="218" t="s">
        <v>532</v>
      </c>
      <c r="G187" s="219" t="s">
        <v>498</v>
      </c>
      <c r="H187" s="220">
        <v>1</v>
      </c>
      <c r="I187" s="221"/>
      <c r="J187" s="222">
        <f>ROUND(I187*H187,2)</f>
        <v>0</v>
      </c>
      <c r="K187" s="223"/>
      <c r="L187" s="41"/>
      <c r="M187" s="230" t="s">
        <v>1</v>
      </c>
      <c r="N187" s="231" t="s">
        <v>40</v>
      </c>
      <c r="O187" s="232"/>
      <c r="P187" s="233">
        <f>O187*H187</f>
        <v>0</v>
      </c>
      <c r="Q187" s="233">
        <v>0</v>
      </c>
      <c r="R187" s="233">
        <f>Q187*H187</f>
        <v>0</v>
      </c>
      <c r="S187" s="233">
        <v>0</v>
      </c>
      <c r="T187" s="234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8" t="s">
        <v>127</v>
      </c>
      <c r="AT187" s="228" t="s">
        <v>123</v>
      </c>
      <c r="AU187" s="228" t="s">
        <v>85</v>
      </c>
      <c r="AY187" s="14" t="s">
        <v>120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4" t="s">
        <v>83</v>
      </c>
      <c r="BK187" s="229">
        <f>ROUND(I187*H187,2)</f>
        <v>0</v>
      </c>
      <c r="BL187" s="14" t="s">
        <v>127</v>
      </c>
      <c r="BM187" s="228" t="s">
        <v>533</v>
      </c>
    </row>
    <row r="188" s="2" customFormat="1" ht="6.96" customHeight="1">
      <c r="A188" s="35"/>
      <c r="B188" s="63"/>
      <c r="C188" s="64"/>
      <c r="D188" s="64"/>
      <c r="E188" s="64"/>
      <c r="F188" s="64"/>
      <c r="G188" s="64"/>
      <c r="H188" s="64"/>
      <c r="I188" s="64"/>
      <c r="J188" s="64"/>
      <c r="K188" s="64"/>
      <c r="L188" s="41"/>
      <c r="M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</row>
  </sheetData>
  <sheetProtection sheet="1" autoFilter="0" formatColumns="0" formatRows="0" objects="1" scenarios="1" spinCount="100000" saltValue="LYTm/CshJ5WhpRK4UAFLdsPTPt9ySvsP79KOBQfx4g+iFQ+4QxUZYpcxGwglPdSC4qqlZF6CgvHEiZ9TkAuNUw==" hashValue="RXQIIeWg7eUvXOPcnVghUxFGuawphxA0zv0xCdmvr+C2MiYpny2n8/NwJcFpbX4bKGMDtmoOWfRSNlIB/EESfg==" algorithmName="SHA-512" password="CC35"/>
  <autoFilter ref="C124:K187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Česal</dc:creator>
  <cp:lastModifiedBy>Pavel Česal</cp:lastModifiedBy>
  <dcterms:created xsi:type="dcterms:W3CDTF">2026-02-26T09:56:14Z</dcterms:created>
  <dcterms:modified xsi:type="dcterms:W3CDTF">2026-02-26T09:56:15Z</dcterms:modified>
</cp:coreProperties>
</file>