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smesto-my.sharepoint.com/personal/zima_matej_muas_cz/Documents/Akce/ZŠ Kamenná/Modernizace šaten a It vybavení 09.2025/Zadávací dokumentace - IT vybavení/"/>
    </mc:Choice>
  </mc:AlternateContent>
  <xr:revisionPtr revIDLastSave="164" documentId="13_ncr:1_{01B4880B-E0A7-4730-9051-1E98BF24D356}" xr6:coauthVersionLast="47" xr6:coauthVersionMax="47" xr10:uidLastSave="{FB7C5D6D-8A90-4FFD-AEC6-6002E62D16FC}"/>
  <bookViews>
    <workbookView xWindow="-120" yWindow="-120" windowWidth="29040" windowHeight="15720" activeTab="1" xr2:uid="{00000000-000D-0000-FFFF-FFFF00000000}"/>
  </bookViews>
  <sheets>
    <sheet name="Celkem" sheetId="2" r:id="rId1"/>
    <sheet name="Interaktivní obrazovky " sheetId="3" r:id="rId2"/>
    <sheet name="Notebooky a nabíjecí vozíky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G7" i="3" s="1"/>
  <c r="H7" i="3" s="1"/>
  <c r="F7" i="1"/>
  <c r="F11" i="3"/>
  <c r="F10" i="3"/>
  <c r="F9" i="3"/>
  <c r="F8" i="3"/>
  <c r="G8" i="3" s="1"/>
  <c r="H8" i="3" s="1"/>
  <c r="F6" i="3"/>
  <c r="F5" i="3"/>
  <c r="F8" i="1"/>
  <c r="F6" i="1"/>
  <c r="F5" i="1"/>
  <c r="F12" i="3" l="1"/>
  <c r="B2" i="2" s="1"/>
  <c r="G6" i="3"/>
  <c r="H6" i="3" s="1"/>
  <c r="G11" i="3"/>
  <c r="H11" i="3" s="1"/>
  <c r="G9" i="3"/>
  <c r="H9" i="3" s="1"/>
  <c r="G5" i="3"/>
  <c r="H5" i="3" s="1"/>
  <c r="G10" i="3"/>
  <c r="H10" i="3" s="1"/>
  <c r="G8" i="1"/>
  <c r="H8" i="1" s="1"/>
  <c r="G7" i="1"/>
  <c r="H7" i="1" s="1"/>
  <c r="G6" i="1"/>
  <c r="H6" i="1" s="1"/>
  <c r="F9" i="1"/>
  <c r="B3" i="2" s="1"/>
  <c r="G5" i="1"/>
  <c r="H5" i="1" s="1"/>
  <c r="B4" i="2" l="1"/>
  <c r="C3" i="2"/>
  <c r="D3" i="2" s="1"/>
  <c r="C2" i="2"/>
  <c r="H12" i="3"/>
  <c r="G12" i="3"/>
  <c r="G9" i="1"/>
  <c r="H9" i="1"/>
  <c r="D2" i="2" l="1"/>
  <c r="D4" i="2" s="1"/>
  <c r="C4" i="2"/>
</calcChain>
</file>

<file path=xl/sharedStrings.xml><?xml version="1.0" encoding="utf-8"?>
<sst xmlns="http://schemas.openxmlformats.org/spreadsheetml/2006/main" count="61" uniqueCount="43">
  <si>
    <t>Číslo</t>
  </si>
  <si>
    <t>Popis</t>
  </si>
  <si>
    <t>Specifikace (parametry)</t>
  </si>
  <si>
    <t>Cena bez DPH</t>
  </si>
  <si>
    <t>Cena vč. DPH</t>
  </si>
  <si>
    <t>1</t>
  </si>
  <si>
    <t>Interaktivní dotyková obrazovka 86"</t>
  </si>
  <si>
    <t>2</t>
  </si>
  <si>
    <t>Online správa interaktivní dotykové obrazovky</t>
  </si>
  <si>
    <t>3</t>
  </si>
  <si>
    <t>Zvedací systém (pylonový)</t>
  </si>
  <si>
    <t>4</t>
  </si>
  <si>
    <t>5</t>
  </si>
  <si>
    <t>Interaktivní vzdělávací obsah</t>
  </si>
  <si>
    <t>6</t>
  </si>
  <si>
    <t>Odborná montáž pylonového systému s LCD</t>
  </si>
  <si>
    <t>7</t>
  </si>
  <si>
    <t>Školení uživatelů</t>
  </si>
  <si>
    <t>Celkem</t>
  </si>
  <si>
    <t>Počet ks</t>
  </si>
  <si>
    <t>Cena ks bez DPH</t>
  </si>
  <si>
    <t>Interaktivní dotyková obrazovka</t>
  </si>
  <si>
    <t>Notebooky, tablety</t>
  </si>
  <si>
    <t>Doprava, instalace, zprovoznění zařízení</t>
  </si>
  <si>
    <t>DPH 21%</t>
  </si>
  <si>
    <t>Celkem za zakázku</t>
  </si>
  <si>
    <t>Notebooky, tablety a dobíjecí vozík</t>
  </si>
  <si>
    <t>Interaktivní dotykové obrazovky - komplet</t>
  </si>
  <si>
    <t>Rozpočet</t>
  </si>
  <si>
    <t xml:space="preserve">Dodání, instalace a zprovoznění sestavy </t>
  </si>
  <si>
    <t>Notebooky žákovské</t>
  </si>
  <si>
    <t>Notebooky učitelské</t>
  </si>
  <si>
    <t>Nabíjecí vozík pro notebooky</t>
  </si>
  <si>
    <t>•  Displej: úhlopříčka 86", rozlišení 3840×2160 (UHD 4K), typ podsvícení Direct LED, jas 450 cd/m², statický kontrast 4000:1, dynamický kontrast 7000:1, úhel pohledu 178°, doba odezvy 6 ms, životnost min. 50 000 h
•  Zvuk: 2× reproduktor 18 W, 2× subwoofer 8 W
•  Sklo/povrch: tvrzené antireflexní sklo, odolné proti otiskům prstů, tvrdost min. 7H, tvrdost tužky min. 9H
•  Dotyk: až 32 bodů (Android), až 50 bodů (Windows), multidotyk 40 prstů, 2× pasivní infračervené pero v dodávce
•  Konektivita – vstupy: 4× HDMI 2.0, 1× DisplayPort, 1× audio 3,5 mm, 1× USB-A (servisní), 4× USB-A 3.0, 1× RS232, 1× RJ45, 2× USB-C, 1× OPS slot
•  Konektivita – výstupy: 1× HDMI 2.0, 1× S/PDIF, 1× audio 3,5 mm, 2× USB-B (interaktivní), 1× RJ45
•  Bezdrátová konektivita: Wi-Fi 802.11 a/b/g/n/ac/ax (2,4 a 5 GHz)
•  Systém: Android 13, osmijádrový procesor, RAM 8 GB, úložiště 64 GB
•  Kompatibilita: Windows 11/10/8/7/XP, Linux, Mac (1 dotykový bod), Android, Chrome
•  Další vybavení: NFC čtečka, senzory (CO₂, PM2.5, teplota, vlhkost, přítomnost osob),
automatické přepnutí do pohotovostního režimu, spuštění Whiteboard zvednutím pera, certifikace Google EDLA
•  Záruka: min. 5 let</t>
  </si>
  <si>
    <t>•  Licence na 5 let, platí pro všechna dodaná zařízení, aktivace nejpozději při uvedení do provozu
•  Centrální správa: jednotná platforma pro všechna zařízení
•  Vzdálený přístup: nastavení, konfigurace, aktualizace SW bez fyzického zásahu
•  Monitoring 24/7: stav zařízení (teplota, ventilátor, připojení)
•  Upozornění: automatické hlášení chyb, poruch, kritických stavů
•  Ovládání na dálku: zap/vyp, restart, přepínání vstupů, hlasitost, režimy zobrazení
•  Plánování: naplánované akce (zapnutí, vypnutí, přepnutí vstupu)
•  Distribuce obsahu: nouzová hlášení, multimédia, oznámení
•  Úspora energie: plánované vypnutí, snížení provozních nákladů
•  Bezpečnost: více administrátorů s různými právy
•  Historie a analýzy: uchování historie provozu, příkazů, aktualizací</t>
  </si>
  <si>
    <t>•  Účel: montáž interaktivního displeje 86" a keramické tabule, snadná manipulace, stabilita, estetický vzhled
•  Typ: pylonový systém s dvojitými pylony
•  Materiál: hliníková slitina s povrchovou úpravou proti poškrábání a korozi
•  Výška: 320 cm (s možností +20/30 cm)
•  Nosnost: min. 100 kg, pro displeje 86"
•  Součásti: hliníková polička 107 cm, keramická tabule jako kryt, magnetická křídla 2× 100×120 cm (bílý povrch na fix), celková plocha 4×1,2 m²
•  Kompatibilita: se sestavami z poptávky
•  Normy: bezpečnostní a kvalitativní pro školy a veřejné prostory
•  Záruka: min. 5 let</t>
  </si>
  <si>
    <t>•  Obsah: min. 1300 interaktivních 3D modelů (věda, technika, přírodní vědy, společenské vědy)
•  Funkce: otáčení, přiblížení, skrytí/zobrazení částí, doplňující informace
•  Použití ve výuce: kompatibilní s dotykovými displeji a tabulemi, snadná integrace do lekcí
•  Nástroje pro učitele: zvýraznění, měření, anotace 3D objektů
•  Správa a aktualizace: možnost vzdálené správy a aktualizace obsahu, online i offline dostupnost
•  Licence: platnost min. 5 let pro všechna zařízení</t>
  </si>
  <si>
    <t>•  Montáž pylonů a LCD: instalace na pevné podklady, bezpečné upevnění dle norem
•  Kabeláž: napájecí, audio, video a datová připojení, HDMI 2.1 optické kabely
•  Estetika a bezpečnost: použití ochranných lišt a příslušenství
•  Kalibrace a nastavení: barevná a obrazová kalibrace, nastavení dotykových funkcí, testování funkčnosti
•  Dokumentace: předání zařízení v plně funkčním stavu s návody a potvrzením o odborné montáži</t>
  </si>
  <si>
    <t>•  Termín: mezi 20.2. a 6.3.2026, dle dohody se školou
•  Obsah školení: základní ovládání, funkce zařízení, software, online správa, správa a údržba, péče o displej a senzory, bezpečné používání
•  Praktické ukázky: práce s multidotykem, interaktivními nástroji a vzdělávacím obsahem
•  Výstup: certifikát o absolvování školení pro každého účastníka
•  Zajištění: profesionální školitel od výrobce zařízení</t>
  </si>
  <si>
    <t>•  	Operační systém Windows 11 Professional 64-bit EDU (v souladu s licenčními podmínkami Microsoft EDU), nepřipouští se druhotný SW!
•  	Procesor min. 10 jader ,12 vláken, až 5,0 GHz v Turbo, cache min. 12 MB (min. 16670 bodů dle www.cpubenchmark.net) 
•  	Operační paměť min. 16 GB DDR5
•  	Úložiště min. 512 GB PCIe NVMe SSD
•  	Čtečka paměťových karet
•  	Displej	min. 16", rozlišení 1920×1200 (WUXGA), 16:10, IPS, antireflexní
•  	Audio	Stereo reproduktory, mikrofon
•  	Webkamera
•  	Klávesnice podsvícená, s numerickým blokem
•  	Síťová konektivita 1× GbE
•  	Bezdrátová konektivita WiFi 6E (802.11ax, 2×2), Bluetooth 5.3 nebo vyšší
•  	USB konektory	min. 2× USB-C (USB4 / Thunderbolt 4, podpora DP a nabíjení), min. 2× USB 3.2 Gen1)
•  	Další konektory 1× RJ-45, 1× HDMI 2.0, 1× kombinovaný audio 3,5mm, 1× napájecí konektor, 1× Kensington slot
•  	Bezpečnost TPM 2.0
•  	Baterie	min. 53 Wh Li-ion, výdrž až 12 h (MobileMark 2025)
•  	Předmětem plnění je dodávka nových zařízení (nikoliv repasovaných, použitých či vystavených kusů).
•  	Nepřipouští se dodávka zařízení s druhotným nebo předinstalovaným použitým softwarem – veškerý software musí být řádně licencovaný a nový.
•  	Veškeré požadované konektory musí být součástí šasi zařízení (nepřipouští se externí adaptéry, dokovací stanice ani jiná řešení mimo základní konstrukci zařízení).</t>
  </si>
  <si>
    <t>•  	Operační systém Chrome OS
•  	Procesor min. 4 jádra / 4 vlákna, frekvence až 3,6 GHz, cache min. 6 MB (min. 5460 bodů dle www.cpubenchmark.net)
•  	Operační paměť min. 8 GB LPDDR5
•  	Úložiště min. 128 GB eMMC
•  	Displej	dotykový, min. 12,2", rozlišení 1920×1200 (WUXGA), poměr stran 16:10, IPS, lesklý, Corning Gorilla Glass, antibakteriální povrch, podpora USI 2.0 Active Pen
•  	Grafická karta	integrovaná, Intel UHD Graphics 24EU nebo ekvivalentní
•  	Audio	stereo reproduktory, mikrofon
•  	Webkamera
•  	Pero aktivní stylus dokovatelné a nabíjené z šasí zařízení
•  	Bezdrátová konektivita WiFi 6E (Intel AX211, 2×2), Bluetooth 5.3 nebo vyšší
•  	USB konektory	 min. 2× USB 3.2 Gen1, min. 2× USB-C (USB 3.2 Gen1, USB nabíjení až 45 W)
•  	Další konektory 1× HDMI 1.4, 1× kombinovaný audio 3,5 mm, 1× Kensington slot
•  	Bezpečnost H1 TPM čip, certifikace TCO, odolnost dle MIL-STD 810H
•  	Baterie	min. 53 Wh Li-ion, 3 články
•  	Předmětem plnění je dodávka nových zařízení (nikoliv repasovaných, použitých či vystavených kusů).
•  	Nepřipouští se dodávka zařízení s druhotným nebo předinstalovaným použitým softwarem – veškerý software musí být řádně licencovaný a nový.
•  	Veškeré požadované konektory musí být součástí šasi zařízení (nepřipouští se externí adaptéry, dokovací stanice ani jiná řešení mimo základní konstrukci zařízení).</t>
  </si>
  <si>
    <t>•  Dodání a instalace proběhne 20.2.–1.3.2026 (jarní prázdniny), zahájení 20.2.2026 v 8:00, ukončení nejpozději 1.3.2026 v 18:00
•  Obsah: instalace interaktivních tabulí a zvedacích systémů, software, připojení do elektrické sítě, učitelského PC a LAN
•  	Instalační materiál
     o  	18x oboustranné HDMI/M, rozhranní HDMI 2.0, rozlišení až UltraHD 4K@50Hz/60Hz (2160p), 4 audio stopy / 32 zvukových kanálů, propustnost až 18Gb/s, dynamická synchronizace, propojovací, trojité stínění, univerzální pro televize, notebooky, monitory a jiná zařízení s HDMI konektory, certifikace HDMI, délka min. 6 m
     o  	18x datový kabel USB min. Hi-Speed 480 Mb/s, Sync &amp; Charge až 2.4A, pro tiskárny a jiná zařízení s USB-B konektorem, délka min. 6 m
     o  	Síťový kabel min. 6 m – propojovací, male konektory: 2× RJ-45 (CAT6) s přenosovou rychlostí 1 Gbit/s, s oboustrannou koncovkou, s pozlacenými konektory, stínění UTP, rovné zakončení, běžný opletUTP
•  Revize: bezpečnostní kontrola všech tabulí do 31.3.2026
•  Podpora: technická podpora a servis po dobu záruky</t>
  </si>
  <si>
    <t>•  	Typ zařízení dobíjecí/uzamykatelná skříň pro notebooky
•  	Kapacita min. 30 zařízení
•  	Uložení zařízení min. velikost dle velikosti zvolených Žákovských notebooků 
•  	Funkce nabíjení – řízení nabíjení s funkcí měkkého startu (měří náběhové proudy a zabraňuje přetížení)
•  	Časování nabíjení s postupným spouštěním nabíjení v časovém rozmezí, nastavitelný časovač pro konstantní nabíjení, možnost naplánování napájení ve 3 časových plánech
•  	Pojistková ochrana proti přepětí a přetížení
•  	Integrovaný systém správy kabelů
•  	Uzamykatelná konstrukce
•  	Kolečka pro přesun (min. 2× brzděná)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</si>
</sst>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u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0" fillId="0" borderId="9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Protection="1">
      <protection locked="0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164" fontId="0" fillId="0" borderId="7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10" xfId="0" applyNumberFormat="1" applyBorder="1" applyAlignment="1">
      <alignment wrapText="1"/>
    </xf>
    <xf numFmtId="164" fontId="0" fillId="0" borderId="5" xfId="0" applyNumberFormat="1" applyBorder="1"/>
    <xf numFmtId="164" fontId="0" fillId="0" borderId="5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164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wrapText="1"/>
    </xf>
    <xf numFmtId="164" fontId="0" fillId="0" borderId="12" xfId="0" applyNumberFormat="1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164" fontId="0" fillId="0" borderId="7" xfId="0" applyNumberForma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164" fontId="0" fillId="0" borderId="4" xfId="0" applyNumberFormat="1" applyBorder="1" applyAlignment="1">
      <alignment vertical="center"/>
    </xf>
    <xf numFmtId="0" fontId="2" fillId="0" borderId="8" xfId="0" applyFont="1" applyBorder="1" applyAlignment="1">
      <alignment horizontal="left"/>
    </xf>
    <xf numFmtId="164" fontId="0" fillId="0" borderId="5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2" borderId="4" xfId="0" applyNumberFormat="1" applyFill="1" applyBorder="1" applyAlignment="1" applyProtection="1">
      <alignment wrapText="1"/>
      <protection locked="0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100006</xdr:colOff>
      <xdr:row>6</xdr:row>
      <xdr:rowOff>228600</xdr:rowOff>
    </xdr:from>
    <xdr:to>
      <xdr:col>1</xdr:col>
      <xdr:colOff>1972694</xdr:colOff>
      <xdr:row>6</xdr:row>
      <xdr:rowOff>1476376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01A7F5D-2C15-44D8-BE36-07651D358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731" y="6915150"/>
          <a:ext cx="1872688" cy="12477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58DB-EEC0-4D14-B4B9-C8E5A5FD7798}">
  <dimension ref="A1:E5"/>
  <sheetViews>
    <sheetView workbookViewId="0">
      <selection activeCell="D16" sqref="D16"/>
    </sheetView>
  </sheetViews>
  <sheetFormatPr defaultRowHeight="15" x14ac:dyDescent="0.25"/>
  <cols>
    <col min="1" max="1" width="32.28515625" style="15" customWidth="1"/>
    <col min="2" max="2" width="22.85546875" style="15" customWidth="1"/>
    <col min="3" max="3" width="30.140625" style="15" customWidth="1"/>
    <col min="4" max="4" width="33" style="15" customWidth="1"/>
    <col min="5" max="16384" width="9.140625" style="15"/>
  </cols>
  <sheetData>
    <row r="1" spans="1:5" ht="15.75" thickBot="1" x14ac:dyDescent="0.3">
      <c r="A1" s="1" t="s">
        <v>1</v>
      </c>
      <c r="B1" s="2" t="s">
        <v>3</v>
      </c>
      <c r="C1" s="16" t="s">
        <v>24</v>
      </c>
      <c r="D1" s="17" t="s">
        <v>4</v>
      </c>
      <c r="E1"/>
    </row>
    <row r="2" spans="1:5" ht="32.25" customHeight="1" x14ac:dyDescent="0.25">
      <c r="A2" s="33" t="s">
        <v>27</v>
      </c>
      <c r="B2" s="34">
        <f>'Interaktivní obrazovky '!F12</f>
        <v>0</v>
      </c>
      <c r="C2" s="34">
        <f>B2*0.21</f>
        <v>0</v>
      </c>
      <c r="D2" s="34">
        <f>B2+C2</f>
        <v>0</v>
      </c>
      <c r="E2"/>
    </row>
    <row r="3" spans="1:5" ht="57" customHeight="1" thickBot="1" x14ac:dyDescent="0.3">
      <c r="A3" s="35" t="s">
        <v>26</v>
      </c>
      <c r="B3" s="36">
        <f>'Notebooky a nabíjecí vozíky'!F9</f>
        <v>0</v>
      </c>
      <c r="C3" s="36">
        <f>B3*0.21</f>
        <v>0</v>
      </c>
      <c r="D3" s="36">
        <f>B3+C3</f>
        <v>0</v>
      </c>
      <c r="E3"/>
    </row>
    <row r="4" spans="1:5" ht="35.25" customHeight="1" thickBot="1" x14ac:dyDescent="0.3">
      <c r="A4" s="37" t="s">
        <v>25</v>
      </c>
      <c r="B4" s="38">
        <f>SUM(B2:B3)</f>
        <v>0</v>
      </c>
      <c r="C4" s="38">
        <f>SUM(C2:C3)</f>
        <v>0</v>
      </c>
      <c r="D4" s="39">
        <f>SUM(D2:D3)</f>
        <v>0</v>
      </c>
      <c r="E4"/>
    </row>
    <row r="5" spans="1:5" x14ac:dyDescent="0.25">
      <c r="A5"/>
      <c r="B5"/>
      <c r="C5"/>
      <c r="D5"/>
      <c r="E5"/>
    </row>
  </sheetData>
  <sheetProtection algorithmName="SHA-512" hashValue="Hmcr0yw6ZLfhohnKJIgJAge/g8LlI+lJoaMLcqKh3gb/mqsdrzFfJ4xma5s2k71wDk2BbOHG1GpH1wiMkLZxGQ==" saltValue="VIKSH644aPpbO6OJ0qhPxQ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D8E79-85D2-41AE-B484-2E5E800466AF}">
  <sheetPr>
    <pageSetUpPr fitToPage="1"/>
  </sheetPr>
  <dimension ref="A1:H12"/>
  <sheetViews>
    <sheetView tabSelected="1" topLeftCell="A5" workbookViewId="0">
      <selection activeCell="C7" sqref="C7"/>
    </sheetView>
  </sheetViews>
  <sheetFormatPr defaultRowHeight="15" x14ac:dyDescent="0.25"/>
  <cols>
    <col min="1" max="1" width="7" style="15" customWidth="1"/>
    <col min="2" max="2" width="32.7109375" style="15" customWidth="1"/>
    <col min="3" max="3" width="80" style="15" customWidth="1"/>
    <col min="4" max="5" width="11.5703125" style="15" customWidth="1"/>
    <col min="6" max="6" width="15.5703125" style="15" customWidth="1"/>
    <col min="7" max="7" width="13.28515625" style="15" customWidth="1"/>
    <col min="8" max="8" width="15.5703125" style="15" customWidth="1"/>
    <col min="9" max="16384" width="9.140625" style="15"/>
  </cols>
  <sheetData>
    <row r="1" spans="1:8" ht="23.25" customHeight="1" x14ac:dyDescent="0.4">
      <c r="A1" s="41" t="s">
        <v>28</v>
      </c>
      <c r="B1" s="42"/>
      <c r="C1"/>
      <c r="D1"/>
      <c r="E1"/>
      <c r="F1"/>
      <c r="G1"/>
      <c r="H1"/>
    </row>
    <row r="2" spans="1:8" ht="15.75" thickBot="1" x14ac:dyDescent="0.3">
      <c r="A2"/>
      <c r="B2"/>
      <c r="C2"/>
      <c r="D2"/>
      <c r="E2"/>
      <c r="F2"/>
      <c r="G2"/>
      <c r="H2"/>
    </row>
    <row r="3" spans="1:8" ht="30.75" thickBot="1" x14ac:dyDescent="0.3">
      <c r="A3" s="1" t="s">
        <v>0</v>
      </c>
      <c r="B3" s="2" t="s">
        <v>1</v>
      </c>
      <c r="C3" s="2" t="s">
        <v>2</v>
      </c>
      <c r="D3" s="2" t="s">
        <v>20</v>
      </c>
      <c r="E3" s="2" t="s">
        <v>19</v>
      </c>
      <c r="F3" s="2" t="s">
        <v>3</v>
      </c>
      <c r="G3" s="16" t="s">
        <v>24</v>
      </c>
      <c r="H3" s="17" t="s">
        <v>4</v>
      </c>
    </row>
    <row r="4" spans="1:8" ht="15.75" thickBot="1" x14ac:dyDescent="0.3">
      <c r="A4" s="3"/>
      <c r="B4" s="4"/>
      <c r="C4" s="4" t="s">
        <v>21</v>
      </c>
      <c r="D4" s="4"/>
      <c r="E4" s="4"/>
      <c r="F4" s="4"/>
      <c r="G4" s="4"/>
      <c r="H4" s="18"/>
    </row>
    <row r="5" spans="1:8" ht="285.75" customHeight="1" x14ac:dyDescent="0.25">
      <c r="A5" s="6" t="s">
        <v>5</v>
      </c>
      <c r="B5" s="6" t="s">
        <v>6</v>
      </c>
      <c r="C5" s="19" t="s">
        <v>33</v>
      </c>
      <c r="D5" s="26">
        <v>0</v>
      </c>
      <c r="E5" s="19">
        <v>18</v>
      </c>
      <c r="F5" s="20">
        <f>D5*E5</f>
        <v>0</v>
      </c>
      <c r="G5" s="20">
        <f t="shared" ref="G5:G11" si="0">F5 * 0.21</f>
        <v>0</v>
      </c>
      <c r="H5" s="20">
        <f t="shared" ref="H5:H11" si="1">F5 + G5</f>
        <v>0</v>
      </c>
    </row>
    <row r="6" spans="1:8" ht="180" x14ac:dyDescent="0.25">
      <c r="A6" s="8" t="s">
        <v>7</v>
      </c>
      <c r="B6" s="9" t="s">
        <v>8</v>
      </c>
      <c r="C6" s="11" t="s">
        <v>34</v>
      </c>
      <c r="D6" s="27">
        <v>0</v>
      </c>
      <c r="E6" s="11">
        <v>1</v>
      </c>
      <c r="F6" s="21">
        <f>E6*D6</f>
        <v>0</v>
      </c>
      <c r="G6" s="21">
        <f t="shared" si="0"/>
        <v>0</v>
      </c>
      <c r="H6" s="22">
        <f t="shared" si="1"/>
        <v>0</v>
      </c>
    </row>
    <row r="7" spans="1:8" ht="165" x14ac:dyDescent="0.25">
      <c r="A7" s="8" t="s">
        <v>9</v>
      </c>
      <c r="B7" s="9" t="s">
        <v>10</v>
      </c>
      <c r="C7" s="11" t="s">
        <v>35</v>
      </c>
      <c r="D7" s="27">
        <v>0</v>
      </c>
      <c r="E7" s="11">
        <v>18</v>
      </c>
      <c r="F7" s="21">
        <f>D7*E7</f>
        <v>0</v>
      </c>
      <c r="G7" s="21">
        <f t="shared" si="0"/>
        <v>0</v>
      </c>
      <c r="H7" s="22">
        <f t="shared" si="1"/>
        <v>0</v>
      </c>
    </row>
    <row r="8" spans="1:8" ht="240" x14ac:dyDescent="0.25">
      <c r="A8" s="8" t="s">
        <v>11</v>
      </c>
      <c r="B8" s="9" t="s">
        <v>29</v>
      </c>
      <c r="C8" s="11" t="s">
        <v>41</v>
      </c>
      <c r="D8" s="27">
        <v>0</v>
      </c>
      <c r="E8" s="11">
        <v>18</v>
      </c>
      <c r="F8" s="21">
        <f>E8*D8</f>
        <v>0</v>
      </c>
      <c r="G8" s="21">
        <f t="shared" si="0"/>
        <v>0</v>
      </c>
      <c r="H8" s="22">
        <f t="shared" si="1"/>
        <v>0</v>
      </c>
    </row>
    <row r="9" spans="1:8" ht="135" customHeight="1" x14ac:dyDescent="0.25">
      <c r="A9" s="8" t="s">
        <v>12</v>
      </c>
      <c r="B9" s="9" t="s">
        <v>13</v>
      </c>
      <c r="C9" s="11" t="s">
        <v>36</v>
      </c>
      <c r="D9" s="27">
        <v>0</v>
      </c>
      <c r="E9" s="11">
        <v>1</v>
      </c>
      <c r="F9" s="21">
        <f>E9*D9</f>
        <v>0</v>
      </c>
      <c r="G9" s="21">
        <f t="shared" si="0"/>
        <v>0</v>
      </c>
      <c r="H9" s="22">
        <f t="shared" si="1"/>
        <v>0</v>
      </c>
    </row>
    <row r="10" spans="1:8" ht="105" x14ac:dyDescent="0.25">
      <c r="A10" s="8" t="s">
        <v>14</v>
      </c>
      <c r="B10" s="9" t="s">
        <v>15</v>
      </c>
      <c r="C10" s="11" t="s">
        <v>37</v>
      </c>
      <c r="D10" s="27">
        <v>0</v>
      </c>
      <c r="E10" s="11">
        <v>18</v>
      </c>
      <c r="F10" s="21">
        <f>E10*D10</f>
        <v>0</v>
      </c>
      <c r="G10" s="21">
        <f t="shared" si="0"/>
        <v>0</v>
      </c>
      <c r="H10" s="22">
        <f t="shared" si="1"/>
        <v>0</v>
      </c>
    </row>
    <row r="11" spans="1:8" ht="93" customHeight="1" thickBot="1" x14ac:dyDescent="0.3">
      <c r="A11" s="31" t="s">
        <v>16</v>
      </c>
      <c r="B11" s="32" t="s">
        <v>17</v>
      </c>
      <c r="C11" s="28" t="s">
        <v>38</v>
      </c>
      <c r="D11" s="40">
        <v>0</v>
      </c>
      <c r="E11" s="28">
        <v>1</v>
      </c>
      <c r="F11" s="29">
        <f>E11*D11</f>
        <v>0</v>
      </c>
      <c r="G11" s="29">
        <f t="shared" si="0"/>
        <v>0</v>
      </c>
      <c r="H11" s="30">
        <f t="shared" si="1"/>
        <v>0</v>
      </c>
    </row>
    <row r="12" spans="1:8" ht="37.5" customHeight="1" thickBot="1" x14ac:dyDescent="0.3">
      <c r="A12" s="12"/>
      <c r="B12" s="13" t="s">
        <v>18</v>
      </c>
      <c r="C12" s="14"/>
      <c r="D12" s="14"/>
      <c r="E12" s="14"/>
      <c r="F12" s="23">
        <f>SUM(F5:F11)</f>
        <v>0</v>
      </c>
      <c r="G12" s="24">
        <f>SUM(G5:G11)</f>
        <v>0</v>
      </c>
      <c r="H12" s="25">
        <f>SUM(H5:H11)</f>
        <v>0</v>
      </c>
    </row>
  </sheetData>
  <sheetProtection algorithmName="SHA-512" hashValue="kzbgbXf4WZicTAXE+BEpGIszKpCDrHbeUnfiJGxbcdnjAodM/rNt4pRLrAQlfW+huhCSOEYKv6NrFBPbPaVwDg==" saltValue="5bOK6/krSP1EP6lyPsxZdw==" spinCount="100000" sheet="1" objects="1" scenarios="1"/>
  <protectedRanges>
    <protectedRange sqref="D5:D11" name="Oblast1"/>
  </protectedRanges>
  <mergeCells count="1">
    <mergeCell ref="A1:B1"/>
  </mergeCells>
  <pageMargins left="0.25" right="0.25" top="0.75" bottom="0.75" header="0.3" footer="0.3"/>
  <pageSetup paperSize="9" scale="76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opLeftCell="A5" zoomScale="85" zoomScaleNormal="85" workbookViewId="0">
      <selection activeCell="E6" sqref="E6"/>
    </sheetView>
  </sheetViews>
  <sheetFormatPr defaultRowHeight="15" x14ac:dyDescent="0.25"/>
  <cols>
    <col min="1" max="1" width="7" style="15" customWidth="1"/>
    <col min="2" max="2" width="32.7109375" style="15" customWidth="1"/>
    <col min="3" max="3" width="80" style="15" customWidth="1"/>
    <col min="4" max="5" width="11.5703125" style="15" customWidth="1"/>
    <col min="6" max="6" width="15.42578125" style="15" customWidth="1"/>
    <col min="7" max="7" width="13.28515625" style="15" customWidth="1"/>
    <col min="8" max="8" width="16.140625" style="15" customWidth="1"/>
    <col min="9" max="16384" width="9.140625" style="15"/>
  </cols>
  <sheetData>
    <row r="1" spans="1:8" ht="24.75" customHeight="1" x14ac:dyDescent="0.4">
      <c r="A1" s="41" t="s">
        <v>28</v>
      </c>
      <c r="B1" s="42"/>
      <c r="C1"/>
      <c r="D1"/>
    </row>
    <row r="2" spans="1:8" ht="15.75" thickBot="1" x14ac:dyDescent="0.3">
      <c r="A2"/>
      <c r="B2"/>
      <c r="C2"/>
      <c r="D2"/>
      <c r="E2"/>
      <c r="F2"/>
      <c r="G2"/>
      <c r="H2"/>
    </row>
    <row r="3" spans="1:8" ht="30.75" thickBot="1" x14ac:dyDescent="0.3">
      <c r="A3" s="1" t="s">
        <v>0</v>
      </c>
      <c r="B3" s="2" t="s">
        <v>1</v>
      </c>
      <c r="C3" s="2" t="s">
        <v>2</v>
      </c>
      <c r="D3" s="2" t="s">
        <v>20</v>
      </c>
      <c r="E3" s="2" t="s">
        <v>19</v>
      </c>
      <c r="F3" s="2" t="s">
        <v>3</v>
      </c>
      <c r="G3" s="16" t="s">
        <v>24</v>
      </c>
      <c r="H3" s="17" t="s">
        <v>4</v>
      </c>
    </row>
    <row r="4" spans="1:8" ht="15.75" thickBot="1" x14ac:dyDescent="0.3">
      <c r="A4" s="3"/>
      <c r="B4" s="4"/>
      <c r="C4" s="5" t="s">
        <v>22</v>
      </c>
      <c r="D4" s="4"/>
      <c r="E4" s="4"/>
      <c r="F4" s="4"/>
      <c r="G4" s="4"/>
      <c r="H4" s="18"/>
    </row>
    <row r="5" spans="1:8" ht="379.5" customHeight="1" x14ac:dyDescent="0.25">
      <c r="A5" s="6" t="s">
        <v>5</v>
      </c>
      <c r="B5" s="6" t="s">
        <v>31</v>
      </c>
      <c r="C5" s="7" t="s">
        <v>39</v>
      </c>
      <c r="D5" s="26">
        <v>0</v>
      </c>
      <c r="E5" s="19">
        <v>8</v>
      </c>
      <c r="F5" s="20">
        <f>D5*E5</f>
        <v>0</v>
      </c>
      <c r="G5" s="20">
        <f t="shared" ref="G5:G8" si="0">F5 * 0.21</f>
        <v>0</v>
      </c>
      <c r="H5" s="20">
        <f t="shared" ref="H5:H8" si="1">F5 + G5</f>
        <v>0</v>
      </c>
    </row>
    <row r="6" spans="1:8" ht="337.5" customHeight="1" x14ac:dyDescent="0.25">
      <c r="A6" s="8" t="s">
        <v>7</v>
      </c>
      <c r="B6" s="9" t="s">
        <v>30</v>
      </c>
      <c r="C6" s="10" t="s">
        <v>40</v>
      </c>
      <c r="D6" s="27">
        <v>0</v>
      </c>
      <c r="E6" s="11">
        <v>60</v>
      </c>
      <c r="F6" s="21">
        <f>E6*D6</f>
        <v>0</v>
      </c>
      <c r="G6" s="21">
        <f t="shared" si="0"/>
        <v>0</v>
      </c>
      <c r="H6" s="22">
        <f t="shared" si="1"/>
        <v>0</v>
      </c>
    </row>
    <row r="7" spans="1:8" ht="165" x14ac:dyDescent="0.25">
      <c r="A7" s="8" t="s">
        <v>9</v>
      </c>
      <c r="B7" s="9" t="s">
        <v>32</v>
      </c>
      <c r="C7" s="11" t="s">
        <v>42</v>
      </c>
      <c r="D7" s="27">
        <v>0</v>
      </c>
      <c r="E7" s="11">
        <v>2</v>
      </c>
      <c r="F7" s="21">
        <f>E7*D7</f>
        <v>0</v>
      </c>
      <c r="G7" s="21">
        <f t="shared" si="0"/>
        <v>0</v>
      </c>
      <c r="H7" s="22">
        <f t="shared" si="1"/>
        <v>0</v>
      </c>
    </row>
    <row r="8" spans="1:8" ht="30.75" thickBot="1" x14ac:dyDescent="0.3">
      <c r="A8" s="8" t="s">
        <v>11</v>
      </c>
      <c r="B8" s="9" t="s">
        <v>23</v>
      </c>
      <c r="C8" s="11"/>
      <c r="D8" s="11"/>
      <c r="E8" s="11">
        <v>1</v>
      </c>
      <c r="F8" s="21">
        <f>E8*D8</f>
        <v>0</v>
      </c>
      <c r="G8" s="21">
        <f t="shared" si="0"/>
        <v>0</v>
      </c>
      <c r="H8" s="22">
        <f t="shared" si="1"/>
        <v>0</v>
      </c>
    </row>
    <row r="9" spans="1:8" ht="37.5" customHeight="1" thickBot="1" x14ac:dyDescent="0.3">
      <c r="A9" s="12"/>
      <c r="B9" s="13" t="s">
        <v>18</v>
      </c>
      <c r="C9" s="14"/>
      <c r="D9" s="14"/>
      <c r="E9" s="14"/>
      <c r="F9" s="23">
        <f>SUM(F5:F8)</f>
        <v>0</v>
      </c>
      <c r="G9" s="24">
        <f>SUM(G5:G8)</f>
        <v>0</v>
      </c>
      <c r="H9" s="25">
        <f>SUM(H5:H8)</f>
        <v>0</v>
      </c>
    </row>
  </sheetData>
  <sheetProtection algorithmName="SHA-512" hashValue="DgW1L7O8Gfnpa8xj5zj/WL39O4JsDi0ze6PY+mS6nJl/fneucBGe9MqRWAojbdBurc6dhXj8y3iFsoVoEhP0Ew==" saltValue="jMd6aqntRlNdXarCOd6Jig==" spinCount="100000" sheet="1" objects="1" scenarios="1"/>
  <protectedRanges>
    <protectedRange sqref="D5:D7" name="Oblast1"/>
  </protectedRanges>
  <mergeCells count="1">
    <mergeCell ref="A1:B1"/>
  </mergeCells>
  <pageMargins left="0.25" right="0.25" top="0.75" bottom="0.75" header="0.3" footer="0.3"/>
  <pageSetup paperSize="9" scale="7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Celkem</vt:lpstr>
      <vt:lpstr>Interaktivní obrazovky </vt:lpstr>
      <vt:lpstr>Notebooky a nabíjecí vozíky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Matěj Zima</cp:lastModifiedBy>
  <cp:lastPrinted>2025-09-22T06:34:50Z</cp:lastPrinted>
  <dcterms:created xsi:type="dcterms:W3CDTF">2025-08-28T05:13:49Z</dcterms:created>
  <dcterms:modified xsi:type="dcterms:W3CDTF">2025-09-29T07:45:01Z</dcterms:modified>
</cp:coreProperties>
</file>